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3_кв та 2023_уточ._розміщ_USD грн євро брать\дол на сайт\3_кв_USD_розміщ\"/>
    </mc:Choice>
  </mc:AlternateContent>
  <bookViews>
    <workbookView xWindow="0" yWindow="0" windowWidth="23016" windowHeight="7584"/>
  </bookViews>
  <sheets>
    <sheet name="1" sheetId="6" r:id="rId1"/>
    <sheet name="1.1" sheetId="3" r:id="rId2"/>
    <sheet name="1.2" sheetId="7" r:id="rId3"/>
    <sheet name="1.3" sheetId="8" r:id="rId4"/>
    <sheet name="Mozart Reports" sheetId="2" state="veryHidden" r:id="rId5"/>
  </sheets>
  <definedNames>
    <definedName name="_xlnm.Print_Area" localSheetId="0">'1'!$B$1:$N$32</definedName>
    <definedName name="_xlnm.Print_Area" localSheetId="1">'1.1'!$A$2:$X$30</definedName>
    <definedName name="_xlnm.Print_Area" localSheetId="2">'1.2'!$A$2:$KL$31</definedName>
    <definedName name="_xlnm.Print_Area" localSheetId="3">'1.3'!$A$2:$K$38</definedName>
  </definedNames>
  <calcPr calcId="162913"/>
</workbook>
</file>

<file path=xl/calcChain.xml><?xml version="1.0" encoding="utf-8"?>
<calcChain xmlns="http://schemas.openxmlformats.org/spreadsheetml/2006/main">
  <c r="IF5" i="7" l="1"/>
  <c r="FY5" i="7"/>
  <c r="DR5" i="7"/>
  <c r="BK5" i="7"/>
  <c r="D5" i="7"/>
  <c r="A31" i="7" l="1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5" i="7"/>
  <c r="A1" i="7"/>
  <c r="A3" i="7"/>
  <c r="A2" i="7"/>
  <c r="H5" i="8" l="1"/>
  <c r="A16" i="8" l="1"/>
  <c r="A15" i="8"/>
  <c r="A38" i="8" l="1"/>
  <c r="A37" i="8"/>
  <c r="A36" i="8" l="1"/>
  <c r="A35" i="8"/>
  <c r="A34" i="8"/>
  <c r="A26" i="8"/>
  <c r="A25" i="8"/>
  <c r="A24" i="8"/>
  <c r="A14" i="8"/>
  <c r="A30" i="3" l="1"/>
  <c r="A29" i="3"/>
  <c r="A28" i="3"/>
  <c r="A3" i="8" l="1"/>
  <c r="A3" i="3"/>
  <c r="B4" i="6" l="1"/>
  <c r="J5" i="8" l="1"/>
  <c r="F5" i="8"/>
  <c r="D5" i="8"/>
  <c r="A17" i="8" l="1"/>
  <c r="A18" i="8"/>
  <c r="A19" i="8"/>
  <c r="A22" i="8"/>
  <c r="A20" i="8"/>
  <c r="A21" i="8"/>
  <c r="A23" i="8"/>
  <c r="A27" i="8"/>
  <c r="A28" i="8"/>
  <c r="A29" i="8"/>
  <c r="A32" i="8"/>
  <c r="A30" i="8"/>
  <c r="A31" i="8"/>
  <c r="A33" i="8"/>
  <c r="A8" i="8"/>
  <c r="A9" i="8"/>
  <c r="A12" i="8"/>
  <c r="A10" i="8"/>
  <c r="A11" i="8"/>
  <c r="A13" i="8"/>
  <c r="A7" i="8"/>
  <c r="A5" i="8"/>
  <c r="A2" i="8" l="1"/>
  <c r="A1" i="8" l="1"/>
  <c r="J5" i="3" l="1"/>
  <c r="A5" i="3"/>
  <c r="H5" i="3"/>
  <c r="F5" i="3"/>
  <c r="D5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2" i="3"/>
  <c r="A1" i="3"/>
  <c r="B3" i="6"/>
  <c r="B2" i="6"/>
  <c r="B1" i="6"/>
</calcChain>
</file>

<file path=xl/sharedStrings.xml><?xml version="1.0" encoding="utf-8"?>
<sst xmlns="http://schemas.openxmlformats.org/spreadsheetml/2006/main" count="4894" uniqueCount="873">
  <si>
    <t>1</t>
  </si>
  <si>
    <t>E777CCEA4FD100DFD7EE16954840BF73</t>
  </si>
  <si>
    <t>&lt;mi app="e" ver="19"&gt;
 &lt;rptloc guid="E777CCEA4FD100DFD7EE16954840BF73"&gt;&lt;ri name="N1-ПБ, 2-ПБ (03) Таблиця 2. Валютна структура розрахунків за операціями фінансового рахунку" id="99614D164BFEBC662FF5C8923A6962A3" path="\Stat\Public Objects\Reports\Платіжний баланс\N1-ПБ,N2-ПБ Звіт про фінансові операції з нерезидентами\N1-ПБ, 2-ПБ (03) Таблиця 2. Валютна структура розрахунків за операціями фінансового рахунку" hasPG="0" prompt="1"&gt;&lt;ci ps="Export Engine" srv="32SDAS01" prj="Stat" prjid="893CC86E46024158335B91809DD40D84" li="XC7593" am="s" /&gt;&lt;lu ut="30.05.2016 09:05:36" si="" msgID="" /&gt;&lt;/ri&gt;&lt;do pa="6" cdf="0" ab="0" dcom="0" oaw="1" phdr="1" rafg="1" cwd="2" saf="0" om="0" don="1" tws="0"  dai="0" cit="0" glo="11100"&gt;&lt;details dbit="11169976358211" dsel="173" /&gt; &lt;/do&gt;&lt;export pgopt="DEFAULT" /&gt;&lt;pgs&gt;&lt;pg rows="0" cols="0" nrr="0" nrc="0"&gt;&lt;bls&gt;&lt;bl sr="-1" sc="-1" rfetch="0" cfetch="0" posid="1" darows="7" dacols="1"&gt;&lt;excel&gt;&lt;epo ews="N1-ПБ, 2-ПБ (03) Таблиця 2. Вал" ece="A1" ptn="" rows="16" cols="29" /&gt;&lt;esdo ews="ChartData" ece="A1" ptn="" /&gt;&lt;/excel&gt;&lt;gridRng&gt;&lt;sect id="TITLE_AREA" rngprop="1:1:2:1"/&gt;&lt;sect id="ROWHEADERS_AREA" rngprop="3:1:7:1"/&gt;&lt;sect id="COLUMNHEADERS_AREA" rngprop="1:2:2:28"/&gt;&lt;sect id="DATA_AREA" rngprop="3:2:7:28"/&gt;&lt;/gridRng&gt;&lt;shapes/&gt;&lt;/bl&gt;&lt;/bls&gt;&lt;/pg&gt;&lt;/pgs&gt;&lt;/rptloc&gt; &lt;/mi&gt;</t>
  </si>
  <si>
    <t>Статті платіжного балансу</t>
  </si>
  <si>
    <t>Поточний рахунок</t>
  </si>
  <si>
    <t xml:space="preserve">   Товари та послуги</t>
  </si>
  <si>
    <t xml:space="preserve">          Товари </t>
  </si>
  <si>
    <t xml:space="preserve">          Послуги</t>
  </si>
  <si>
    <t xml:space="preserve">   Первинні доходи</t>
  </si>
  <si>
    <t xml:space="preserve">   Вторинні доходи</t>
  </si>
  <si>
    <t xml:space="preserve">   Інші </t>
  </si>
  <si>
    <t>Країни</t>
  </si>
  <si>
    <t>.</t>
  </si>
  <si>
    <t>2016</t>
  </si>
  <si>
    <t xml:space="preserve">                       виплати</t>
  </si>
  <si>
    <t xml:space="preserve">                        виплати</t>
  </si>
  <si>
    <t xml:space="preserve">                        надходження</t>
  </si>
  <si>
    <t xml:space="preserve">                       надходження</t>
  </si>
  <si>
    <t>укр</t>
  </si>
  <si>
    <t>eng</t>
  </si>
  <si>
    <t>Current account</t>
  </si>
  <si>
    <t xml:space="preserve">                  Receipts</t>
  </si>
  <si>
    <t xml:space="preserve">                    Payments</t>
  </si>
  <si>
    <t xml:space="preserve"> Goods and Services</t>
  </si>
  <si>
    <t xml:space="preserve">                   Payments</t>
  </si>
  <si>
    <t xml:space="preserve">          Goods</t>
  </si>
  <si>
    <t xml:space="preserve">          Services</t>
  </si>
  <si>
    <t xml:space="preserve">   Primary  Income</t>
  </si>
  <si>
    <t xml:space="preserve">   Secondary Income</t>
  </si>
  <si>
    <t xml:space="preserve">     Other</t>
  </si>
  <si>
    <t xml:space="preserve">                  Payments</t>
  </si>
  <si>
    <t xml:space="preserve">I  </t>
  </si>
  <si>
    <t xml:space="preserve">II </t>
  </si>
  <si>
    <t xml:space="preserve">III  </t>
  </si>
  <si>
    <t xml:space="preserve">IV </t>
  </si>
  <si>
    <t>Countries</t>
  </si>
  <si>
    <t xml:space="preserve">                    Receipts</t>
  </si>
  <si>
    <t xml:space="preserve">                   Receipts</t>
  </si>
  <si>
    <t>BOP items</t>
  </si>
  <si>
    <t xml:space="preserve"> BOP items </t>
  </si>
  <si>
    <t xml:space="preserve"> </t>
  </si>
  <si>
    <t>20,8</t>
  </si>
  <si>
    <t>73.0</t>
  </si>
  <si>
    <t>75.2</t>
  </si>
  <si>
    <t>0.2</t>
  </si>
  <si>
    <t>0.1</t>
  </si>
  <si>
    <t>1.0</t>
  </si>
  <si>
    <t>63.0</t>
  </si>
  <si>
    <t>54.0</t>
  </si>
  <si>
    <t>4.0</t>
  </si>
  <si>
    <t>40.1</t>
  </si>
  <si>
    <t>0.3</t>
  </si>
  <si>
    <t>73.4</t>
  </si>
  <si>
    <t>75.9</t>
  </si>
  <si>
    <t>17.0</t>
  </si>
  <si>
    <t>0.8</t>
  </si>
  <si>
    <t>62.1</t>
  </si>
  <si>
    <t>52.9</t>
  </si>
  <si>
    <t>32.1</t>
  </si>
  <si>
    <t>41.6</t>
  </si>
  <si>
    <t>74.3</t>
  </si>
  <si>
    <t>77.1</t>
  </si>
  <si>
    <t>0.5</t>
  </si>
  <si>
    <t>51.4</t>
  </si>
  <si>
    <t>43.4</t>
  </si>
  <si>
    <t>70.9</t>
  </si>
  <si>
    <t>72.8</t>
  </si>
  <si>
    <t>24.0</t>
  </si>
  <si>
    <t>0.0</t>
  </si>
  <si>
    <t>60.33</t>
  </si>
  <si>
    <t>32.7</t>
  </si>
  <si>
    <t>3.0</t>
  </si>
  <si>
    <t>85.8</t>
  </si>
  <si>
    <t>75.7</t>
  </si>
  <si>
    <t>69.3</t>
  </si>
  <si>
    <t>0.9</t>
  </si>
  <si>
    <t>0.7</t>
  </si>
  <si>
    <t>65.7</t>
  </si>
  <si>
    <t>37.2</t>
  </si>
  <si>
    <t>56.9</t>
  </si>
  <si>
    <t>51.3</t>
  </si>
  <si>
    <t>40.3</t>
  </si>
  <si>
    <t>27.0</t>
  </si>
  <si>
    <t>61.5</t>
  </si>
  <si>
    <t>58.5</t>
  </si>
  <si>
    <t>83.9</t>
  </si>
  <si>
    <t>69.1</t>
  </si>
  <si>
    <t>0.4</t>
  </si>
  <si>
    <t>8.3</t>
  </si>
  <si>
    <t>8.1</t>
  </si>
  <si>
    <t>4.3</t>
  </si>
  <si>
    <t>9.5</t>
  </si>
  <si>
    <t>4.5</t>
  </si>
  <si>
    <t>2.9</t>
  </si>
  <si>
    <t>1.4</t>
  </si>
  <si>
    <t>2.2</t>
  </si>
  <si>
    <t>5.5</t>
  </si>
  <si>
    <t>5.2</t>
  </si>
  <si>
    <t>11.5</t>
  </si>
  <si>
    <t>3.2</t>
  </si>
  <si>
    <t>3.5</t>
  </si>
  <si>
    <t>6.2</t>
  </si>
  <si>
    <t>3.6</t>
  </si>
  <si>
    <t>6.6</t>
  </si>
  <si>
    <t>3.8</t>
  </si>
  <si>
    <t>7.7</t>
  </si>
  <si>
    <t>17.3</t>
  </si>
  <si>
    <t>30.8</t>
  </si>
  <si>
    <t>14.5</t>
  </si>
  <si>
    <t>13.1</t>
  </si>
  <si>
    <t>14.2</t>
  </si>
  <si>
    <t>15.6</t>
  </si>
  <si>
    <t>17.5</t>
  </si>
  <si>
    <t>16.5</t>
  </si>
  <si>
    <t>21.5</t>
  </si>
  <si>
    <t>12.4</t>
  </si>
  <si>
    <t>21.6</t>
  </si>
  <si>
    <t>20.8</t>
  </si>
  <si>
    <t>24.1</t>
  </si>
  <si>
    <t>18.2</t>
  </si>
  <si>
    <t>14.3</t>
  </si>
  <si>
    <t>20.9</t>
  </si>
  <si>
    <t>1.2</t>
  </si>
  <si>
    <t>1.9</t>
  </si>
  <si>
    <t>1.3</t>
  </si>
  <si>
    <t>1.6</t>
  </si>
  <si>
    <t>1.1</t>
  </si>
  <si>
    <t>1.7</t>
  </si>
  <si>
    <t>3.4</t>
  </si>
  <si>
    <t>9.2</t>
  </si>
  <si>
    <t>8.4</t>
  </si>
  <si>
    <t>2.6</t>
  </si>
  <si>
    <t>14.8</t>
  </si>
  <si>
    <t>41.4</t>
  </si>
  <si>
    <t>0.6</t>
  </si>
  <si>
    <t>54.1</t>
  </si>
  <si>
    <t>88.5</t>
  </si>
  <si>
    <t>72.4</t>
  </si>
  <si>
    <t>87.3</t>
  </si>
  <si>
    <t>87.1</t>
  </si>
  <si>
    <t>38.6</t>
  </si>
  <si>
    <t>60.4</t>
  </si>
  <si>
    <t>37.0</t>
  </si>
  <si>
    <t>24.6</t>
  </si>
  <si>
    <t>5.8</t>
  </si>
  <si>
    <t>14.9</t>
  </si>
  <si>
    <t>7.6</t>
  </si>
  <si>
    <t>11.2</t>
  </si>
  <si>
    <t>11.8</t>
  </si>
  <si>
    <t>7.3</t>
  </si>
  <si>
    <t>11.9</t>
  </si>
  <si>
    <t>12.1</t>
  </si>
  <si>
    <t>1.5</t>
  </si>
  <si>
    <t>1.8</t>
  </si>
  <si>
    <t>74.6</t>
  </si>
  <si>
    <t>39.2</t>
  </si>
  <si>
    <t>74.9</t>
  </si>
  <si>
    <t>5.0</t>
  </si>
  <si>
    <t>58.6</t>
  </si>
  <si>
    <t>38.5</t>
  </si>
  <si>
    <t>2.0</t>
  </si>
  <si>
    <t>24.8</t>
  </si>
  <si>
    <t>18.6</t>
  </si>
  <si>
    <t>7.4</t>
  </si>
  <si>
    <t>10.2</t>
  </si>
  <si>
    <t>8.6</t>
  </si>
  <si>
    <t>3.7</t>
  </si>
  <si>
    <t>17.2</t>
  </si>
  <si>
    <t>9.7</t>
  </si>
  <si>
    <t>6.8</t>
  </si>
  <si>
    <t>23.5</t>
  </si>
  <si>
    <t>6.1</t>
  </si>
  <si>
    <t>15.9</t>
  </si>
  <si>
    <t>2.4</t>
  </si>
  <si>
    <t>2.7</t>
  </si>
  <si>
    <t>2.1</t>
  </si>
  <si>
    <t>2.3</t>
  </si>
  <si>
    <t>69.9</t>
  </si>
  <si>
    <t>73.9</t>
  </si>
  <si>
    <t>72.6</t>
  </si>
  <si>
    <t>71.3</t>
  </si>
  <si>
    <t>70.5</t>
  </si>
  <si>
    <t>73.3</t>
  </si>
  <si>
    <t>72.2</t>
  </si>
  <si>
    <t>69.6</t>
  </si>
  <si>
    <t>69.2</t>
  </si>
  <si>
    <t>69.8</t>
  </si>
  <si>
    <t>70.3</t>
  </si>
  <si>
    <t>70.4</t>
  </si>
  <si>
    <t>73.8</t>
  </si>
  <si>
    <t>72.7</t>
  </si>
  <si>
    <t>70.8</t>
  </si>
  <si>
    <t>71.9</t>
  </si>
  <si>
    <t>72.1</t>
  </si>
  <si>
    <t>68.6</t>
  </si>
  <si>
    <t>70.2</t>
  </si>
  <si>
    <t>71.1</t>
  </si>
  <si>
    <t>67.4</t>
  </si>
  <si>
    <t>65.9</t>
  </si>
  <si>
    <t>66.6</t>
  </si>
  <si>
    <t>68.4</t>
  </si>
  <si>
    <t>64.7</t>
  </si>
  <si>
    <t>65.8</t>
  </si>
  <si>
    <t>61.6</t>
  </si>
  <si>
    <t>59.4</t>
  </si>
  <si>
    <t>59.7</t>
  </si>
  <si>
    <t>52.5</t>
  </si>
  <si>
    <t>57.6</t>
  </si>
  <si>
    <t>70.7</t>
  </si>
  <si>
    <t>69.7</t>
  </si>
  <si>
    <t>74.2</t>
  </si>
  <si>
    <t>71.5</t>
  </si>
  <si>
    <t>73.2</t>
  </si>
  <si>
    <t>75.5</t>
  </si>
  <si>
    <t>71.7</t>
  </si>
  <si>
    <t>71.8</t>
  </si>
  <si>
    <t>69.4</t>
  </si>
  <si>
    <t>73.6</t>
  </si>
  <si>
    <t>67.9</t>
  </si>
  <si>
    <t>67.6</t>
  </si>
  <si>
    <t>63.9</t>
  </si>
  <si>
    <t>66.4</t>
  </si>
  <si>
    <t>60.2</t>
  </si>
  <si>
    <t>63.4</t>
  </si>
  <si>
    <t>62.9</t>
  </si>
  <si>
    <t>58.9</t>
  </si>
  <si>
    <t>56.5</t>
  </si>
  <si>
    <t>55.3</t>
  </si>
  <si>
    <t>50.8</t>
  </si>
  <si>
    <t>54.7</t>
  </si>
  <si>
    <t>74.4</t>
  </si>
  <si>
    <t>74.1</t>
  </si>
  <si>
    <t>74.7</t>
  </si>
  <si>
    <t>74.5</t>
  </si>
  <si>
    <t>75.8</t>
  </si>
  <si>
    <t>73.7</t>
  </si>
  <si>
    <t>71.2</t>
  </si>
  <si>
    <t>64.1</t>
  </si>
  <si>
    <t>71.4</t>
  </si>
  <si>
    <t>67.22</t>
  </si>
  <si>
    <t>62.8</t>
  </si>
  <si>
    <t>65.3</t>
  </si>
  <si>
    <t>66.3</t>
  </si>
  <si>
    <t>65.1</t>
  </si>
  <si>
    <t>63.3</t>
  </si>
  <si>
    <t>63.1</t>
  </si>
  <si>
    <t>62.6</t>
  </si>
  <si>
    <t>59.8</t>
  </si>
  <si>
    <t>56.8</t>
  </si>
  <si>
    <t>55.2</t>
  </si>
  <si>
    <t>49.8</t>
  </si>
  <si>
    <t>53.9</t>
  </si>
  <si>
    <t>64.6</t>
  </si>
  <si>
    <t>67.7</t>
  </si>
  <si>
    <t>65.6</t>
  </si>
  <si>
    <t>68.2</t>
  </si>
  <si>
    <t>74.8</t>
  </si>
  <si>
    <t>66.8</t>
  </si>
  <si>
    <t>66.1</t>
  </si>
  <si>
    <t>63.5</t>
  </si>
  <si>
    <t>61.2</t>
  </si>
  <si>
    <t>64.5</t>
  </si>
  <si>
    <t>63.6</t>
  </si>
  <si>
    <t>62.7</t>
  </si>
  <si>
    <t>64.9</t>
  </si>
  <si>
    <t>66.5</t>
  </si>
  <si>
    <t>77.4</t>
  </si>
  <si>
    <t>77.2</t>
  </si>
  <si>
    <t>75.1</t>
  </si>
  <si>
    <t>82.4</t>
  </si>
  <si>
    <t>78.8</t>
  </si>
  <si>
    <t>76.6</t>
  </si>
  <si>
    <t>78.6</t>
  </si>
  <si>
    <t>62.2</t>
  </si>
  <si>
    <t>68.8</t>
  </si>
  <si>
    <t>57.7</t>
  </si>
  <si>
    <t>55.5</t>
  </si>
  <si>
    <t>56.2</t>
  </si>
  <si>
    <t>76.1</t>
  </si>
  <si>
    <t>76.5</t>
  </si>
  <si>
    <t>69.5</t>
  </si>
  <si>
    <t>83.5</t>
  </si>
  <si>
    <t>79.4</t>
  </si>
  <si>
    <t>78.9</t>
  </si>
  <si>
    <t>79.2</t>
  </si>
  <si>
    <t>81.3</t>
  </si>
  <si>
    <t>80.1</t>
  </si>
  <si>
    <t>82.3</t>
  </si>
  <si>
    <t>79.9</t>
  </si>
  <si>
    <t>81.9</t>
  </si>
  <si>
    <t>85.4</t>
  </si>
  <si>
    <t>84.5</t>
  </si>
  <si>
    <t>85.1</t>
  </si>
  <si>
    <t>86.5</t>
  </si>
  <si>
    <t>86.3</t>
  </si>
  <si>
    <t>85.9</t>
  </si>
  <si>
    <t>83.3</t>
  </si>
  <si>
    <t>85.7</t>
  </si>
  <si>
    <t>89.3</t>
  </si>
  <si>
    <t>86.6</t>
  </si>
  <si>
    <t>90.8</t>
  </si>
  <si>
    <t>88.3</t>
  </si>
  <si>
    <t>88.9</t>
  </si>
  <si>
    <t>91.3</t>
  </si>
  <si>
    <t>87.8</t>
  </si>
  <si>
    <t>85.6</t>
  </si>
  <si>
    <t>86.9</t>
  </si>
  <si>
    <t>90.7</t>
  </si>
  <si>
    <t>91.7</t>
  </si>
  <si>
    <t>89.1</t>
  </si>
  <si>
    <t>89.6</t>
  </si>
  <si>
    <t>77.0</t>
  </si>
  <si>
    <t>66.9</t>
  </si>
  <si>
    <t>62.5</t>
  </si>
  <si>
    <t>49.7</t>
  </si>
  <si>
    <t>53.1</t>
  </si>
  <si>
    <t>61.1</t>
  </si>
  <si>
    <t>63.7</t>
  </si>
  <si>
    <t>58.4</t>
  </si>
  <si>
    <t>76.3</t>
  </si>
  <si>
    <t>68.9</t>
  </si>
  <si>
    <t>67.1</t>
  </si>
  <si>
    <t>47.7</t>
  </si>
  <si>
    <t>89.4</t>
  </si>
  <si>
    <t>46.7</t>
  </si>
  <si>
    <t>40.4</t>
  </si>
  <si>
    <t>52.4</t>
  </si>
  <si>
    <t>42.2</t>
  </si>
  <si>
    <t>46.5</t>
  </si>
  <si>
    <t>48.7</t>
  </si>
  <si>
    <t>43.1</t>
  </si>
  <si>
    <t>44.3</t>
  </si>
  <si>
    <t>43.2</t>
  </si>
  <si>
    <t>35.6</t>
  </si>
  <si>
    <t>33.8</t>
  </si>
  <si>
    <t>42.9</t>
  </si>
  <si>
    <t>59.2</t>
  </si>
  <si>
    <t>45.6</t>
  </si>
  <si>
    <t>89.5</t>
  </si>
  <si>
    <t>76.8</t>
  </si>
  <si>
    <t>58.3</t>
  </si>
  <si>
    <t>97.8</t>
  </si>
  <si>
    <t>85.5</t>
  </si>
  <si>
    <t>61.9</t>
  </si>
  <si>
    <t>64.8</t>
  </si>
  <si>
    <t>51.9</t>
  </si>
  <si>
    <t>52.1</t>
  </si>
  <si>
    <t>58.1</t>
  </si>
  <si>
    <t>44.6</t>
  </si>
  <si>
    <t>72.5</t>
  </si>
  <si>
    <t>77.7</t>
  </si>
  <si>
    <t>66.2</t>
  </si>
  <si>
    <t>59.5</t>
  </si>
  <si>
    <t>34.9</t>
  </si>
  <si>
    <t>45.3</t>
  </si>
  <si>
    <t>82.1</t>
  </si>
  <si>
    <t>95.5</t>
  </si>
  <si>
    <t>53.7</t>
  </si>
  <si>
    <t>76.9</t>
  </si>
  <si>
    <t>92.1</t>
  </si>
  <si>
    <t>99.2</t>
  </si>
  <si>
    <t>97.3</t>
  </si>
  <si>
    <t>43.9</t>
  </si>
  <si>
    <t>57.4</t>
  </si>
  <si>
    <t>30.7</t>
  </si>
  <si>
    <t>30.1</t>
  </si>
  <si>
    <t>27.4</t>
  </si>
  <si>
    <t>23.6</t>
  </si>
  <si>
    <t>26.3</t>
  </si>
  <si>
    <t>5.6</t>
  </si>
  <si>
    <t>12.0</t>
  </si>
  <si>
    <t>13.0</t>
  </si>
  <si>
    <t>16.0</t>
  </si>
  <si>
    <t>9.0</t>
  </si>
  <si>
    <t>6.0</t>
  </si>
  <si>
    <t>10.0</t>
  </si>
  <si>
    <t>7.0</t>
  </si>
  <si>
    <t>14.0</t>
  </si>
  <si>
    <t>15.0</t>
  </si>
  <si>
    <t>8.0</t>
  </si>
  <si>
    <t>19.0</t>
  </si>
  <si>
    <t>11.4</t>
  </si>
  <si>
    <t>4.8</t>
  </si>
  <si>
    <t>5.1</t>
  </si>
  <si>
    <t>13.8</t>
  </si>
  <si>
    <t>5.9</t>
  </si>
  <si>
    <t>4.7</t>
  </si>
  <si>
    <t>13.9</t>
  </si>
  <si>
    <t>6.4</t>
  </si>
  <si>
    <t>12.5</t>
  </si>
  <si>
    <t>9.1</t>
  </si>
  <si>
    <t>20.4</t>
  </si>
  <si>
    <t>13.5</t>
  </si>
  <si>
    <t>7.1</t>
  </si>
  <si>
    <t>4.2</t>
  </si>
  <si>
    <t>13.7</t>
  </si>
  <si>
    <t>13.3</t>
  </si>
  <si>
    <t>6.9</t>
  </si>
  <si>
    <t>2.5</t>
  </si>
  <si>
    <t>11.3</t>
  </si>
  <si>
    <t>11.6</t>
  </si>
  <si>
    <t>6.7</t>
  </si>
  <si>
    <t>7.5</t>
  </si>
  <si>
    <t>4.6</t>
  </si>
  <si>
    <t>13.2</t>
  </si>
  <si>
    <t>13.4</t>
  </si>
  <si>
    <t>15.4</t>
  </si>
  <si>
    <t>3.9</t>
  </si>
  <si>
    <t>5.4</t>
  </si>
  <si>
    <t>13.6</t>
  </si>
  <si>
    <t>5.7</t>
  </si>
  <si>
    <t>4.4</t>
  </si>
  <si>
    <t>3.1</t>
  </si>
  <si>
    <t>3.3</t>
  </si>
  <si>
    <t>12.3</t>
  </si>
  <si>
    <t>11.7</t>
  </si>
  <si>
    <t>10.5</t>
  </si>
  <si>
    <t>14.6</t>
  </si>
  <si>
    <t>12.6</t>
  </si>
  <si>
    <t>8.2</t>
  </si>
  <si>
    <t>9.6</t>
  </si>
  <si>
    <t>12.2</t>
  </si>
  <si>
    <t>15.7</t>
  </si>
  <si>
    <t>7.2</t>
  </si>
  <si>
    <t>16.4</t>
  </si>
  <si>
    <t>14.4</t>
  </si>
  <si>
    <t>16.8</t>
  </si>
  <si>
    <t>15.3</t>
  </si>
  <si>
    <t>22.1</t>
  </si>
  <si>
    <t>8.8</t>
  </si>
  <si>
    <t>8.9</t>
  </si>
  <si>
    <t>14.7</t>
  </si>
  <si>
    <t>7.9</t>
  </si>
  <si>
    <t>17.1</t>
  </si>
  <si>
    <t>16.6</t>
  </si>
  <si>
    <t>7.8</t>
  </si>
  <si>
    <t>17.7</t>
  </si>
  <si>
    <t>10.1</t>
  </si>
  <si>
    <t>12.8</t>
  </si>
  <si>
    <t>15.2</t>
  </si>
  <si>
    <t>6.5</t>
  </si>
  <si>
    <t>16.7</t>
  </si>
  <si>
    <t>15.8</t>
  </si>
  <si>
    <t>5.3</t>
  </si>
  <si>
    <t>18.3</t>
  </si>
  <si>
    <t>22.0</t>
  </si>
  <si>
    <t>38.8</t>
  </si>
  <si>
    <t>33.4</t>
  </si>
  <si>
    <t>36.2</t>
  </si>
  <si>
    <t>39.6</t>
  </si>
  <si>
    <t>4.1</t>
  </si>
  <si>
    <t>18.8</t>
  </si>
  <si>
    <t>9.3</t>
  </si>
  <si>
    <t>23.1</t>
  </si>
  <si>
    <t>23.3</t>
  </si>
  <si>
    <t>8.7</t>
  </si>
  <si>
    <t>4.9</t>
  </si>
  <si>
    <t>9.4</t>
  </si>
  <si>
    <t>6.3</t>
  </si>
  <si>
    <t>15.5</t>
  </si>
  <si>
    <t>20.0</t>
  </si>
  <si>
    <t>21.0</t>
  </si>
  <si>
    <t>25.0</t>
  </si>
  <si>
    <t>34.3</t>
  </si>
  <si>
    <t>31.6</t>
  </si>
  <si>
    <t>32.6</t>
  </si>
  <si>
    <t>38.9</t>
  </si>
  <si>
    <t>43.3</t>
  </si>
  <si>
    <t>39.9</t>
  </si>
  <si>
    <t>29.0</t>
  </si>
  <si>
    <t>26.0</t>
  </si>
  <si>
    <t>32.4</t>
  </si>
  <si>
    <t>30.0</t>
  </si>
  <si>
    <t>28.0</t>
  </si>
  <si>
    <t>32.5</t>
  </si>
  <si>
    <t>33.5</t>
  </si>
  <si>
    <t>40.5</t>
  </si>
  <si>
    <t>37.4</t>
  </si>
  <si>
    <t>34.7</t>
  </si>
  <si>
    <t>47.9</t>
  </si>
  <si>
    <t>32.2</t>
  </si>
  <si>
    <t>34.1</t>
  </si>
  <si>
    <t>36.7</t>
  </si>
  <si>
    <t>33.1</t>
  </si>
  <si>
    <t>30.2</t>
  </si>
  <si>
    <t>35.3</t>
  </si>
  <si>
    <t>45.1</t>
  </si>
  <si>
    <t>59.1</t>
  </si>
  <si>
    <t>53.3</t>
  </si>
  <si>
    <t>56.4</t>
  </si>
  <si>
    <t>36.9</t>
  </si>
  <si>
    <t>57.2</t>
  </si>
  <si>
    <t>34.4</t>
  </si>
  <si>
    <t>78.1</t>
  </si>
  <si>
    <t>39.0</t>
  </si>
  <si>
    <t>31.0</t>
  </si>
  <si>
    <t>48.1</t>
  </si>
  <si>
    <t>33.0</t>
  </si>
  <si>
    <t>42.0</t>
  </si>
  <si>
    <t>49.0</t>
  </si>
  <si>
    <t>42.3</t>
  </si>
  <si>
    <t>94.7</t>
  </si>
  <si>
    <t>16.3</t>
  </si>
  <si>
    <t>21.2</t>
  </si>
  <si>
    <t>10.3</t>
  </si>
  <si>
    <t>21.7</t>
  </si>
  <si>
    <t>26.5</t>
  </si>
  <si>
    <t>22.6</t>
  </si>
  <si>
    <t>28.4</t>
  </si>
  <si>
    <t>28.1</t>
  </si>
  <si>
    <t>22.9</t>
  </si>
  <si>
    <t>16.1</t>
  </si>
  <si>
    <t>24.2</t>
  </si>
  <si>
    <t>10.9</t>
  </si>
  <si>
    <t>26.8</t>
  </si>
  <si>
    <t>24.7</t>
  </si>
  <si>
    <t>18.9</t>
  </si>
  <si>
    <t>19.9</t>
  </si>
  <si>
    <t>25.2</t>
  </si>
  <si>
    <t>22.7</t>
  </si>
  <si>
    <t>10.7</t>
  </si>
  <si>
    <t>19.7</t>
  </si>
  <si>
    <t>30.5</t>
  </si>
  <si>
    <t>19.8</t>
  </si>
  <si>
    <t>20.5</t>
  </si>
  <si>
    <t>10.8</t>
  </si>
  <si>
    <t>16.9</t>
  </si>
  <si>
    <t>21.8</t>
  </si>
  <si>
    <t>19.4</t>
  </si>
  <si>
    <t>17.9</t>
  </si>
  <si>
    <t>14.1</t>
  </si>
  <si>
    <t>22.2</t>
  </si>
  <si>
    <t>10.4</t>
  </si>
  <si>
    <t>20.3</t>
  </si>
  <si>
    <t>28.7</t>
  </si>
  <si>
    <t>25.1</t>
  </si>
  <si>
    <t>22.8</t>
  </si>
  <si>
    <t>23.8</t>
  </si>
  <si>
    <t>25.5</t>
  </si>
  <si>
    <t>21.9</t>
  </si>
  <si>
    <t>21.3</t>
  </si>
  <si>
    <t>10.6</t>
  </si>
  <si>
    <t>29.4</t>
  </si>
  <si>
    <t>21.4</t>
  </si>
  <si>
    <t>20.1</t>
  </si>
  <si>
    <t>12.7</t>
  </si>
  <si>
    <t>22.5</t>
  </si>
  <si>
    <t>17.4</t>
  </si>
  <si>
    <t>29.1</t>
  </si>
  <si>
    <t>26.1</t>
  </si>
  <si>
    <t>28.9</t>
  </si>
  <si>
    <t>30.3</t>
  </si>
  <si>
    <t>22.3</t>
  </si>
  <si>
    <t>18.1</t>
  </si>
  <si>
    <t>20.6</t>
  </si>
  <si>
    <t>30.6</t>
  </si>
  <si>
    <t>26.9</t>
  </si>
  <si>
    <t>9.9</t>
  </si>
  <si>
    <t>28.6</t>
  </si>
  <si>
    <t>17.8</t>
  </si>
  <si>
    <t>29.3</t>
  </si>
  <si>
    <t>25.4</t>
  </si>
  <si>
    <t>11.1</t>
  </si>
  <si>
    <t>19.2</t>
  </si>
  <si>
    <t>23.4</t>
  </si>
  <si>
    <t>24.5</t>
  </si>
  <si>
    <t>25.8</t>
  </si>
  <si>
    <t>27.5</t>
  </si>
  <si>
    <t>29.6</t>
  </si>
  <si>
    <t>23.9</t>
  </si>
  <si>
    <t>20.7</t>
  </si>
  <si>
    <t>28.5</t>
  </si>
  <si>
    <t>24.9</t>
  </si>
  <si>
    <t>30.4</t>
  </si>
  <si>
    <t>31.5</t>
  </si>
  <si>
    <t>31.8</t>
  </si>
  <si>
    <t>24.4</t>
  </si>
  <si>
    <t>29.9</t>
  </si>
  <si>
    <t>20.2</t>
  </si>
  <si>
    <t>29.8</t>
  </si>
  <si>
    <t>19.3</t>
  </si>
  <si>
    <t>18.7</t>
  </si>
  <si>
    <t>27.8</t>
  </si>
  <si>
    <t>31.3</t>
  </si>
  <si>
    <t>25.9</t>
  </si>
  <si>
    <t>2.8</t>
  </si>
  <si>
    <t>53.8</t>
  </si>
  <si>
    <t>45.4</t>
  </si>
  <si>
    <t>18.5</t>
  </si>
  <si>
    <t>35.8</t>
  </si>
  <si>
    <t>39.4</t>
  </si>
  <si>
    <t>41.0</t>
  </si>
  <si>
    <t>32.3</t>
  </si>
  <si>
    <t>38.4</t>
  </si>
  <si>
    <t>50.0</t>
  </si>
  <si>
    <t>70.1</t>
  </si>
  <si>
    <t>44.4</t>
  </si>
  <si>
    <t>55.1</t>
  </si>
  <si>
    <t>60.1</t>
  </si>
  <si>
    <t>53.5</t>
  </si>
  <si>
    <t>51.6</t>
  </si>
  <si>
    <t>84.6</t>
  </si>
  <si>
    <t>49.9</t>
  </si>
  <si>
    <t>8.5</t>
  </si>
  <si>
    <t>37.6</t>
  </si>
  <si>
    <t>17.6</t>
  </si>
  <si>
    <t>51.1</t>
  </si>
  <si>
    <t>82.7</t>
  </si>
  <si>
    <t>82.6</t>
  </si>
  <si>
    <t>55.7</t>
  </si>
  <si>
    <t>35.1</t>
  </si>
  <si>
    <t>21.1</t>
  </si>
  <si>
    <t>40.8</t>
  </si>
  <si>
    <t>41.7</t>
  </si>
  <si>
    <t>56.1</t>
  </si>
  <si>
    <t>24.3</t>
  </si>
  <si>
    <t>56.7</t>
  </si>
  <si>
    <t>38.2</t>
  </si>
  <si>
    <t>56.6</t>
  </si>
  <si>
    <t>48.8</t>
  </si>
  <si>
    <t>42.6</t>
  </si>
  <si>
    <t>54.8</t>
  </si>
  <si>
    <t>73.5</t>
  </si>
  <si>
    <t>54.3</t>
  </si>
  <si>
    <t>57.5</t>
  </si>
  <si>
    <t>35.4</t>
  </si>
  <si>
    <t>19.5</t>
  </si>
  <si>
    <t>33.9</t>
  </si>
  <si>
    <t>44.5</t>
  </si>
  <si>
    <t>11.0</t>
  </si>
  <si>
    <t>54.6</t>
  </si>
  <si>
    <t>80.8</t>
  </si>
  <si>
    <t>73.1</t>
  </si>
  <si>
    <t>83.1</t>
  </si>
  <si>
    <t>80.2</t>
  </si>
  <si>
    <t>50.1</t>
  </si>
  <si>
    <t>41.1</t>
  </si>
  <si>
    <t>19.1</t>
  </si>
  <si>
    <t>41.8</t>
  </si>
  <si>
    <t>40.2</t>
  </si>
  <si>
    <t>31.1</t>
  </si>
  <si>
    <t>36.4</t>
  </si>
  <si>
    <t>48.9</t>
  </si>
  <si>
    <t>50.9</t>
  </si>
  <si>
    <t>49.4</t>
  </si>
  <si>
    <t>97.2</t>
  </si>
  <si>
    <t>18.0</t>
  </si>
  <si>
    <t>37.5</t>
  </si>
  <si>
    <t>79.7</t>
  </si>
  <si>
    <t>35.7</t>
  </si>
  <si>
    <t>80.3</t>
  </si>
  <si>
    <t>53.2</t>
  </si>
  <si>
    <t>72.0</t>
  </si>
  <si>
    <t>52.6</t>
  </si>
  <si>
    <t>54.2</t>
  </si>
  <si>
    <t>50.6</t>
  </si>
  <si>
    <t>49.5</t>
  </si>
  <si>
    <t>69.0</t>
  </si>
  <si>
    <t>80.0</t>
  </si>
  <si>
    <t>39.5</t>
  </si>
  <si>
    <t>59.9</t>
  </si>
  <si>
    <t>40.7</t>
  </si>
  <si>
    <t>44.2</t>
  </si>
  <si>
    <t>45.2</t>
  </si>
  <si>
    <t>38.7</t>
  </si>
  <si>
    <t>51.5</t>
  </si>
  <si>
    <t>36.8</t>
  </si>
  <si>
    <t>43.0</t>
  </si>
  <si>
    <t>72.3</t>
  </si>
  <si>
    <t>53.6</t>
  </si>
  <si>
    <t>47.4</t>
  </si>
  <si>
    <t>26.6</t>
  </si>
  <si>
    <t>43.5</t>
  </si>
  <si>
    <t>79.6</t>
  </si>
  <si>
    <t>42.4</t>
  </si>
  <si>
    <t>25.7</t>
  </si>
  <si>
    <t>19.6</t>
  </si>
  <si>
    <t>52.7</t>
  </si>
  <si>
    <t xml:space="preserve">     Європа</t>
  </si>
  <si>
    <t xml:space="preserve">     Азія</t>
  </si>
  <si>
    <t xml:space="preserve">     Африка</t>
  </si>
  <si>
    <t xml:space="preserve">     Америка</t>
  </si>
  <si>
    <t xml:space="preserve">     Австралія і Океанія</t>
  </si>
  <si>
    <t>Експорт товарів та послуг − усього</t>
  </si>
  <si>
    <t xml:space="preserve">Імпорт товарів та послуг − усього </t>
  </si>
  <si>
    <t xml:space="preserve">Зовнішньоторговельний оборот  − усього </t>
  </si>
  <si>
    <t>EXPORTS OF GOODS AND SERVICES (total)</t>
  </si>
  <si>
    <t xml:space="preserve">   Europe</t>
  </si>
  <si>
    <t xml:space="preserve">   Asia</t>
  </si>
  <si>
    <t xml:space="preserve">   America</t>
  </si>
  <si>
    <t>IMPORTS OF GOODS AND SERVICES (total)</t>
  </si>
  <si>
    <t>EXTERNAL TRADE TURNOVER (total)</t>
  </si>
  <si>
    <t>50.2</t>
  </si>
  <si>
    <t>77.3</t>
  </si>
  <si>
    <t>61.0</t>
  </si>
  <si>
    <t>44.7</t>
  </si>
  <si>
    <t>46.0</t>
  </si>
  <si>
    <t>23.7</t>
  </si>
  <si>
    <t>26.4</t>
  </si>
  <si>
    <t>49.1</t>
  </si>
  <si>
    <t>47.8</t>
  </si>
  <si>
    <t>52.0</t>
  </si>
  <si>
    <t>48.4</t>
  </si>
  <si>
    <t>23.0</t>
  </si>
  <si>
    <t>46.3</t>
  </si>
  <si>
    <t>49.3</t>
  </si>
  <si>
    <t>39.3</t>
  </si>
  <si>
    <t>52.3</t>
  </si>
  <si>
    <t>58.8</t>
  </si>
  <si>
    <t>75.3</t>
  </si>
  <si>
    <t>93.8</t>
  </si>
  <si>
    <t>36.6</t>
  </si>
  <si>
    <t>45.7</t>
  </si>
  <si>
    <t>26.7</t>
  </si>
  <si>
    <t>37.9</t>
  </si>
  <si>
    <t>27.3</t>
  </si>
  <si>
    <t>41.3</t>
  </si>
  <si>
    <t>47.1</t>
  </si>
  <si>
    <t>51.0</t>
  </si>
  <si>
    <t>64.3</t>
  </si>
  <si>
    <t>57.9</t>
  </si>
  <si>
    <t>27.2</t>
  </si>
  <si>
    <t>46.9</t>
  </si>
  <si>
    <t>50.5</t>
  </si>
  <si>
    <t>48.6</t>
  </si>
  <si>
    <t>61.4</t>
  </si>
  <si>
    <t>70.6</t>
  </si>
  <si>
    <t>34.0</t>
  </si>
  <si>
    <t>64.2</t>
  </si>
  <si>
    <t>49.6</t>
  </si>
  <si>
    <t>56.0</t>
  </si>
  <si>
    <t>84.4</t>
  </si>
  <si>
    <t>32.0</t>
  </si>
  <si>
    <t>40.9</t>
  </si>
  <si>
    <t>12.9</t>
  </si>
  <si>
    <t>51.7</t>
  </si>
  <si>
    <t>59.3</t>
  </si>
  <si>
    <t>34.8</t>
  </si>
  <si>
    <t>46.2</t>
  </si>
  <si>
    <t>34.5</t>
  </si>
  <si>
    <t>33.3</t>
  </si>
  <si>
    <t>47.5</t>
  </si>
  <si>
    <t>66.7</t>
  </si>
  <si>
    <t>67.0</t>
  </si>
  <si>
    <t>61.7</t>
  </si>
  <si>
    <t>47.6</t>
  </si>
  <si>
    <t>33.7</t>
  </si>
  <si>
    <t>63.8</t>
  </si>
  <si>
    <t>59.6</t>
  </si>
  <si>
    <t>39.7</t>
  </si>
  <si>
    <t>32.8</t>
  </si>
  <si>
    <t>31.9</t>
  </si>
  <si>
    <t>46.6</t>
  </si>
  <si>
    <t>48.3</t>
  </si>
  <si>
    <t>42.5</t>
  </si>
  <si>
    <t>37.1</t>
  </si>
  <si>
    <t>47.2</t>
  </si>
  <si>
    <t>44.0</t>
  </si>
  <si>
    <t>45.0</t>
  </si>
  <si>
    <t>46.8</t>
  </si>
  <si>
    <t>47.0</t>
  </si>
  <si>
    <t>83.0</t>
  </si>
  <si>
    <t>44.9</t>
  </si>
  <si>
    <t>36.5</t>
  </si>
  <si>
    <t>27.1</t>
  </si>
  <si>
    <t>54.9</t>
  </si>
  <si>
    <t>51.2</t>
  </si>
  <si>
    <t>44.1</t>
  </si>
  <si>
    <t>53.0</t>
  </si>
  <si>
    <t>46.4</t>
  </si>
  <si>
    <t>82.9</t>
  </si>
  <si>
    <t>16.2</t>
  </si>
  <si>
    <t>57.8</t>
  </si>
  <si>
    <t>43.8</t>
  </si>
  <si>
    <t>57.0</t>
  </si>
  <si>
    <t>67.3</t>
  </si>
  <si>
    <t>60.5</t>
  </si>
  <si>
    <t>51.8</t>
  </si>
  <si>
    <t>54.5</t>
  </si>
  <si>
    <t>68.5</t>
  </si>
  <si>
    <t>Примітки:</t>
  </si>
  <si>
    <t>Notes:</t>
  </si>
  <si>
    <t xml:space="preserve">2. Розрахунок валютної стркутури базується на даних банків (підприємств) про фінансові операції з нерезидентами та починаючи з ІІІ кв 2022 р. містить дорахунок обсягів надходження/вибуття коштів від нерезидентів у гривнях. </t>
  </si>
  <si>
    <t xml:space="preserve">2. Currency Composition of the Settlements for the BOP Current Account Transactions are based on banks (enterprises) data for financial transactions with nonresidents and since Q:III 2022 are included receipts/payments from nonresidents in Ukrainian Hryvnia </t>
  </si>
  <si>
    <t xml:space="preserve">Довідково: </t>
  </si>
  <si>
    <t>країни ЄС</t>
  </si>
  <si>
    <t>країни СНД</t>
  </si>
  <si>
    <t>Reference:</t>
  </si>
  <si>
    <t>EU countries</t>
  </si>
  <si>
    <t>CIS countries</t>
  </si>
  <si>
    <t xml:space="preserve">       у т.ч. США</t>
  </si>
  <si>
    <t xml:space="preserve">  including USA</t>
  </si>
  <si>
    <t>Australia and Oceania</t>
  </si>
  <si>
    <t>Africa</t>
  </si>
  <si>
    <t>58.7</t>
  </si>
  <si>
    <t>37.3</t>
  </si>
  <si>
    <t>49.2</t>
  </si>
  <si>
    <t>86.1</t>
  </si>
  <si>
    <t>25.3</t>
  </si>
  <si>
    <t>55.4</t>
  </si>
  <si>
    <t>29.2</t>
  </si>
  <si>
    <t>36.3</t>
  </si>
  <si>
    <t>85.2</t>
  </si>
  <si>
    <t>40.6</t>
  </si>
  <si>
    <t>25.6</t>
  </si>
  <si>
    <t>65.0</t>
  </si>
  <si>
    <t>62.0</t>
  </si>
  <si>
    <t>92.0</t>
  </si>
  <si>
    <t>60.6</t>
  </si>
  <si>
    <t>36.0</t>
  </si>
  <si>
    <t>32.9</t>
  </si>
  <si>
    <t>86.2</t>
  </si>
  <si>
    <t>40.0</t>
  </si>
  <si>
    <t xml:space="preserve"> 2023       III</t>
  </si>
  <si>
    <t>44.8</t>
  </si>
  <si>
    <t>46.1</t>
  </si>
  <si>
    <t>95.1</t>
  </si>
  <si>
    <t>96.2</t>
  </si>
  <si>
    <t>87.0</t>
  </si>
  <si>
    <t>84.8</t>
  </si>
  <si>
    <t>75.0</t>
  </si>
  <si>
    <t>82.2</t>
  </si>
  <si>
    <t>89.7</t>
  </si>
  <si>
    <t>83.7</t>
  </si>
  <si>
    <t>76.2</t>
  </si>
  <si>
    <t>31.7</t>
  </si>
  <si>
    <t>43.6</t>
  </si>
  <si>
    <t>22.4</t>
  </si>
  <si>
    <t xml:space="preserve"> 2024       III</t>
  </si>
  <si>
    <t>50.7</t>
  </si>
  <si>
    <t>83.2</t>
  </si>
  <si>
    <t>61.8</t>
  </si>
  <si>
    <t>37.8</t>
  </si>
  <si>
    <t>31.4</t>
  </si>
  <si>
    <t>47.3</t>
  </si>
  <si>
    <t>64.0</t>
  </si>
  <si>
    <t>67.5</t>
  </si>
  <si>
    <t>48.5</t>
  </si>
  <si>
    <t>60.8</t>
  </si>
  <si>
    <t>65.2</t>
  </si>
  <si>
    <t>53.4</t>
  </si>
  <si>
    <t>60.3</t>
  </si>
  <si>
    <t>31.2</t>
  </si>
  <si>
    <t>50.4</t>
  </si>
  <si>
    <t>48.0</t>
  </si>
  <si>
    <t>36.1</t>
  </si>
  <si>
    <t>60.9</t>
  </si>
  <si>
    <t>38.1</t>
  </si>
  <si>
    <t>81.4</t>
  </si>
  <si>
    <t>18.4</t>
  </si>
  <si>
    <t>23.2</t>
  </si>
  <si>
    <t>75.6</t>
  </si>
  <si>
    <t>27.7</t>
  </si>
  <si>
    <t>68.7</t>
  </si>
  <si>
    <t>35.0</t>
  </si>
  <si>
    <t>28.2</t>
  </si>
  <si>
    <t>55.6</t>
  </si>
  <si>
    <t xml:space="preserve"> 2024      III</t>
  </si>
  <si>
    <t>96.9</t>
  </si>
  <si>
    <t>95.3</t>
  </si>
  <si>
    <t>92.2</t>
  </si>
  <si>
    <t>86.4</t>
  </si>
  <si>
    <t>87.6</t>
  </si>
  <si>
    <t>28.3</t>
  </si>
  <si>
    <t>90.9</t>
  </si>
  <si>
    <t>42.8</t>
  </si>
  <si>
    <t>60.0</t>
  </si>
  <si>
    <t>1. З 2014 року дані подаються без урахування тимчасово окупованої російською федерацією території України.</t>
  </si>
  <si>
    <t>1. Since 2014, data exclude the temporarily occupied by the russian federation territories of Ukraine.</t>
  </si>
  <si>
    <t xml:space="preserve"> З 2014 року дані подаються без урахування тимчасово окупованої російською федерацією території України.</t>
  </si>
  <si>
    <t>Примітка:</t>
  </si>
  <si>
    <t>Note:</t>
  </si>
  <si>
    <t>Since 2014, data exclude the temporarily occupied by the russian federation territories of Ukraine.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</si>
</sst>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m\ yyyy"/>
  </numFmts>
  <fonts count="36" x14ac:knownFonts="1">
    <font>
      <sz val="10"/>
      <color rgb="FF000000"/>
      <name val="Arial"/>
    </font>
    <font>
      <sz val="8"/>
      <name val="Arial"/>
      <family val="2"/>
      <charset val="204"/>
    </font>
    <font>
      <sz val="10"/>
      <name val="Times New Roman Cyr"/>
    </font>
    <font>
      <u/>
      <sz val="10"/>
      <color theme="10"/>
      <name val="Arial Cyr"/>
      <charset val="204"/>
    </font>
    <font>
      <sz val="10"/>
      <color theme="1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indexed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 tint="-0.14999847407452621"/>
      <name val="Arial"/>
      <family val="2"/>
      <charset val="204"/>
    </font>
    <font>
      <sz val="10"/>
      <name val="Arial Cyr"/>
      <charset val="204"/>
    </font>
    <font>
      <sz val="10"/>
      <color theme="0" tint="-0.34998626667073579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sz val="10"/>
      <color theme="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9" fillId="0" borderId="0"/>
    <xf numFmtId="0" fontId="24" fillId="0" borderId="0"/>
    <xf numFmtId="0" fontId="24" fillId="0" borderId="0"/>
    <xf numFmtId="0" fontId="2" fillId="0" borderId="0"/>
    <xf numFmtId="0" fontId="32" fillId="0" borderId="0"/>
  </cellStyleXfs>
  <cellXfs count="261">
    <xf numFmtId="0" fontId="0" fillId="0" borderId="0" xfId="0"/>
    <xf numFmtId="0" fontId="5" fillId="2" borderId="0" xfId="1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49" fontId="6" fillId="3" borderId="0" xfId="0" applyNumberFormat="1" applyFont="1" applyFill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49" fontId="9" fillId="3" borderId="0" xfId="0" applyNumberFormat="1" applyFont="1" applyFill="1" applyBorder="1" applyAlignment="1">
      <alignment horizontal="center"/>
    </xf>
    <xf numFmtId="49" fontId="9" fillId="3" borderId="1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49" fontId="7" fillId="2" borderId="2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horizontal="center"/>
    </xf>
    <xf numFmtId="0" fontId="20" fillId="2" borderId="0" xfId="0" applyFont="1" applyFill="1"/>
    <xf numFmtId="0" fontId="20" fillId="2" borderId="0" xfId="0" applyFont="1" applyFill="1" applyBorder="1"/>
    <xf numFmtId="164" fontId="20" fillId="2" borderId="0" xfId="0" applyNumberFormat="1" applyFont="1" applyFill="1" applyBorder="1" applyAlignment="1"/>
    <xf numFmtId="164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9" fillId="2" borderId="0" xfId="0" applyFont="1" applyFill="1"/>
    <xf numFmtId="0" fontId="9" fillId="3" borderId="0" xfId="0" applyFont="1" applyFill="1"/>
    <xf numFmtId="49" fontId="6" fillId="3" borderId="6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9" fontId="20" fillId="2" borderId="0" xfId="0" applyNumberFormat="1" applyFont="1" applyFill="1"/>
    <xf numFmtId="164" fontId="23" fillId="2" borderId="0" xfId="0" applyNumberFormat="1" applyFont="1" applyFill="1"/>
    <xf numFmtId="49" fontId="23" fillId="2" borderId="0" xfId="0" applyNumberFormat="1" applyFont="1" applyFill="1"/>
    <xf numFmtId="49" fontId="18" fillId="2" borderId="0" xfId="0" applyNumberFormat="1" applyFont="1" applyFill="1"/>
    <xf numFmtId="0" fontId="19" fillId="2" borderId="0" xfId="0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8" fillId="2" borderId="0" xfId="0" applyFont="1" applyFill="1" applyAlignment="1"/>
    <xf numFmtId="0" fontId="20" fillId="2" borderId="0" xfId="0" applyFont="1" applyFill="1" applyAlignment="1"/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/>
    <xf numFmtId="164" fontId="10" fillId="2" borderId="2" xfId="0" applyNumberFormat="1" applyFont="1" applyFill="1" applyBorder="1" applyAlignment="1"/>
    <xf numFmtId="164" fontId="10" fillId="2" borderId="7" xfId="0" applyNumberFormat="1" applyFont="1" applyFill="1" applyBorder="1" applyAlignment="1"/>
    <xf numFmtId="164" fontId="10" fillId="2" borderId="8" xfId="0" applyNumberFormat="1" applyFont="1" applyFill="1" applyBorder="1" applyAlignment="1"/>
    <xf numFmtId="49" fontId="7" fillId="2" borderId="8" xfId="0" applyNumberFormat="1" applyFont="1" applyFill="1" applyBorder="1" applyAlignment="1">
      <alignment horizontal="center" wrapText="1"/>
    </xf>
    <xf numFmtId="0" fontId="20" fillId="2" borderId="8" xfId="0" applyFont="1" applyFill="1" applyBorder="1"/>
    <xf numFmtId="0" fontId="20" fillId="2" borderId="13" xfId="0" applyFont="1" applyFill="1" applyBorder="1"/>
    <xf numFmtId="0" fontId="6" fillId="2" borderId="8" xfId="0" applyFont="1" applyFill="1" applyBorder="1"/>
    <xf numFmtId="164" fontId="7" fillId="3" borderId="4" xfId="0" applyNumberFormat="1" applyFont="1" applyFill="1" applyBorder="1" applyAlignment="1">
      <alignment horizontal="left"/>
    </xf>
    <xf numFmtId="164" fontId="10" fillId="3" borderId="4" xfId="0" applyNumberFormat="1" applyFont="1" applyFill="1" applyBorder="1" applyAlignment="1">
      <alignment horizontal="left"/>
    </xf>
    <xf numFmtId="164" fontId="10" fillId="3" borderId="3" xfId="0" applyNumberFormat="1" applyFont="1" applyFill="1" applyBorder="1" applyAlignment="1">
      <alignment horizontal="left"/>
    </xf>
    <xf numFmtId="164" fontId="16" fillId="3" borderId="3" xfId="0" applyNumberFormat="1" applyFont="1" applyFill="1" applyBorder="1" applyAlignment="1">
      <alignment horizontal="left"/>
    </xf>
    <xf numFmtId="164" fontId="16" fillId="3" borderId="0" xfId="0" applyNumberFormat="1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49" fontId="7" fillId="3" borderId="0" xfId="0" applyNumberFormat="1" applyFont="1" applyFill="1" applyBorder="1" applyAlignment="1">
      <alignment horizontal="center"/>
    </xf>
    <xf numFmtId="0" fontId="21" fillId="3" borderId="0" xfId="0" applyFont="1" applyFill="1"/>
    <xf numFmtId="164" fontId="9" fillId="2" borderId="4" xfId="0" applyNumberFormat="1" applyFont="1" applyFill="1" applyBorder="1" applyAlignment="1">
      <alignment horizontal="left"/>
    </xf>
    <xf numFmtId="164" fontId="14" fillId="2" borderId="4" xfId="0" applyNumberFormat="1" applyFont="1" applyFill="1" applyBorder="1" applyAlignment="1">
      <alignment horizontal="left"/>
    </xf>
    <xf numFmtId="164" fontId="14" fillId="2" borderId="3" xfId="0" applyNumberFormat="1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9" fillId="2" borderId="0" xfId="0" applyFont="1" applyFill="1" applyBorder="1"/>
    <xf numFmtId="0" fontId="9" fillId="3" borderId="0" xfId="0" applyFont="1" applyFill="1" applyBorder="1"/>
    <xf numFmtId="164" fontId="6" fillId="2" borderId="4" xfId="0" applyNumberFormat="1" applyFont="1" applyFill="1" applyBorder="1" applyAlignment="1">
      <alignment horizontal="left"/>
    </xf>
    <xf numFmtId="164" fontId="14" fillId="2" borderId="3" xfId="0" applyNumberFormat="1" applyFont="1" applyFill="1" applyBorder="1" applyAlignment="1"/>
    <xf numFmtId="164" fontId="4" fillId="2" borderId="3" xfId="0" applyNumberFormat="1" applyFont="1" applyFill="1" applyBorder="1" applyAlignment="1"/>
    <xf numFmtId="164" fontId="4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164" fontId="6" fillId="2" borderId="9" xfId="0" applyNumberFormat="1" applyFont="1" applyFill="1" applyBorder="1" applyAlignment="1">
      <alignment horizontal="left"/>
    </xf>
    <xf numFmtId="164" fontId="14" fillId="2" borderId="9" xfId="0" applyNumberFormat="1" applyFont="1" applyFill="1" applyBorder="1" applyAlignment="1">
      <alignment horizontal="left"/>
    </xf>
    <xf numFmtId="164" fontId="14" fillId="2" borderId="5" xfId="0" applyNumberFormat="1" applyFont="1" applyFill="1" applyBorder="1" applyAlignment="1">
      <alignment horizontal="left"/>
    </xf>
    <xf numFmtId="164" fontId="4" fillId="2" borderId="5" xfId="0" applyNumberFormat="1" applyFont="1" applyFill="1" applyBorder="1" applyAlignment="1">
      <alignment horizontal="left"/>
    </xf>
    <xf numFmtId="164" fontId="4" fillId="2" borderId="6" xfId="0" applyNumberFormat="1" applyFont="1" applyFill="1" applyBorder="1" applyAlignment="1">
      <alignment horizontal="left"/>
    </xf>
    <xf numFmtId="0" fontId="9" fillId="2" borderId="6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center"/>
    </xf>
    <xf numFmtId="0" fontId="26" fillId="2" borderId="0" xfId="0" applyFont="1" applyFill="1"/>
    <xf numFmtId="164" fontId="22" fillId="2" borderId="0" xfId="0" applyNumberFormat="1" applyFont="1" applyFill="1" applyBorder="1" applyAlignment="1">
      <alignment horizontal="center"/>
    </xf>
    <xf numFmtId="164" fontId="20" fillId="2" borderId="0" xfId="0" applyNumberFormat="1" applyFont="1" applyFill="1" applyBorder="1" applyAlignment="1">
      <alignment horizontal="left" wrapText="1"/>
    </xf>
    <xf numFmtId="49" fontId="20" fillId="2" borderId="0" xfId="0" applyNumberFormat="1" applyFont="1" applyFill="1" applyAlignment="1">
      <alignment horizontal="left"/>
    </xf>
    <xf numFmtId="0" fontId="8" fillId="2" borderId="0" xfId="2" applyFont="1" applyFill="1"/>
    <xf numFmtId="49" fontId="9" fillId="3" borderId="8" xfId="0" applyNumberFormat="1" applyFont="1" applyFill="1" applyBorder="1"/>
    <xf numFmtId="49" fontId="9" fillId="3" borderId="13" xfId="0" applyNumberFormat="1" applyFont="1" applyFill="1" applyBorder="1"/>
    <xf numFmtId="164" fontId="11" fillId="3" borderId="4" xfId="0" applyNumberFormat="1" applyFont="1" applyFill="1" applyBorder="1" applyAlignment="1">
      <alignment horizontal="left"/>
    </xf>
    <xf numFmtId="164" fontId="9" fillId="2" borderId="9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28" fillId="2" borderId="0" xfId="1" applyFont="1" applyFill="1"/>
    <xf numFmtId="164" fontId="7" fillId="2" borderId="0" xfId="0" applyNumberFormat="1" applyFont="1" applyFill="1"/>
    <xf numFmtId="0" fontId="15" fillId="2" borderId="0" xfId="1" applyFont="1" applyFill="1" applyAlignment="1" applyProtection="1">
      <alignment wrapText="1"/>
    </xf>
    <xf numFmtId="2" fontId="15" fillId="2" borderId="0" xfId="1" applyNumberFormat="1" applyFont="1" applyFill="1" applyAlignment="1" applyProtection="1">
      <alignment horizontal="left" wrapText="1"/>
    </xf>
    <xf numFmtId="49" fontId="7" fillId="2" borderId="7" xfId="0" applyNumberFormat="1" applyFont="1" applyFill="1" applyBorder="1" applyAlignment="1">
      <alignment horizontal="center" vertical="center" wrapText="1"/>
    </xf>
    <xf numFmtId="164" fontId="16" fillId="3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6" fillId="3" borderId="0" xfId="0" applyFont="1" applyFill="1"/>
    <xf numFmtId="0" fontId="8" fillId="3" borderId="0" xfId="0" applyFont="1" applyFill="1"/>
    <xf numFmtId="49" fontId="7" fillId="3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/>
    <xf numFmtId="49" fontId="30" fillId="3" borderId="0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27" fillId="3" borderId="0" xfId="0" applyNumberFormat="1" applyFont="1" applyFill="1"/>
    <xf numFmtId="49" fontId="7" fillId="2" borderId="1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7" fillId="3" borderId="0" xfId="0" applyFont="1" applyFill="1"/>
    <xf numFmtId="49" fontId="7" fillId="2" borderId="9" xfId="0" applyNumberFormat="1" applyFont="1" applyFill="1" applyBorder="1" applyAlignment="1">
      <alignment horizontal="center" vertical="center" wrapText="1"/>
    </xf>
    <xf numFmtId="0" fontId="5" fillId="3" borderId="0" xfId="1" applyFont="1" applyFill="1"/>
    <xf numFmtId="164" fontId="11" fillId="3" borderId="2" xfId="0" applyNumberFormat="1" applyFont="1" applyFill="1" applyBorder="1"/>
    <xf numFmtId="164" fontId="10" fillId="3" borderId="2" xfId="0" applyNumberFormat="1" applyFont="1" applyFill="1" applyBorder="1"/>
    <xf numFmtId="164" fontId="10" fillId="3" borderId="7" xfId="0" applyNumberFormat="1" applyFont="1" applyFill="1" applyBorder="1"/>
    <xf numFmtId="49" fontId="7" fillId="3" borderId="8" xfId="0" applyNumberFormat="1" applyFont="1" applyFill="1" applyBorder="1" applyAlignment="1">
      <alignment horizontal="center"/>
    </xf>
    <xf numFmtId="0" fontId="12" fillId="3" borderId="0" xfId="0" applyFont="1" applyFill="1"/>
    <xf numFmtId="0" fontId="7" fillId="3" borderId="4" xfId="0" applyFont="1" applyFill="1" applyBorder="1" applyAlignment="1"/>
    <xf numFmtId="0" fontId="10" fillId="3" borderId="4" xfId="0" applyFont="1" applyFill="1" applyBorder="1" applyAlignment="1"/>
    <xf numFmtId="0" fontId="10" fillId="3" borderId="3" xfId="0" applyFont="1" applyFill="1" applyBorder="1" applyAlignment="1"/>
    <xf numFmtId="0" fontId="14" fillId="3" borderId="4" xfId="0" applyFont="1" applyFill="1" applyBorder="1" applyAlignment="1"/>
    <xf numFmtId="0" fontId="14" fillId="3" borderId="3" xfId="0" applyFont="1" applyFill="1" applyBorder="1" applyAlignment="1"/>
    <xf numFmtId="0" fontId="8" fillId="3" borderId="4" xfId="0" applyFont="1" applyFill="1" applyBorder="1" applyAlignment="1"/>
    <xf numFmtId="0" fontId="13" fillId="3" borderId="4" xfId="0" applyFont="1" applyFill="1" applyBorder="1" applyAlignment="1"/>
    <xf numFmtId="0" fontId="24" fillId="3" borderId="0" xfId="4" applyFill="1"/>
    <xf numFmtId="164" fontId="6" fillId="3" borderId="4" xfId="0" applyNumberFormat="1" applyFont="1" applyFill="1" applyBorder="1" applyAlignment="1">
      <alignment horizontal="left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164" fontId="4" fillId="3" borderId="3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center"/>
    </xf>
    <xf numFmtId="0" fontId="20" fillId="3" borderId="0" xfId="0" applyFont="1" applyFill="1"/>
    <xf numFmtId="164" fontId="9" fillId="3" borderId="0" xfId="5" applyNumberFormat="1" applyFont="1" applyFill="1" applyBorder="1" applyAlignment="1">
      <alignment horizontal="center"/>
    </xf>
    <xf numFmtId="49" fontId="9" fillId="3" borderId="0" xfId="5" applyNumberFormat="1" applyFont="1" applyFill="1" applyBorder="1" applyAlignment="1">
      <alignment horizontal="center"/>
    </xf>
    <xf numFmtId="49" fontId="9" fillId="3" borderId="10" xfId="5" applyNumberFormat="1" applyFont="1" applyFill="1" applyBorder="1" applyAlignment="1">
      <alignment horizontal="center"/>
    </xf>
    <xf numFmtId="0" fontId="31" fillId="2" borderId="0" xfId="0" applyFont="1" applyFill="1"/>
    <xf numFmtId="164" fontId="9" fillId="2" borderId="0" xfId="0" applyNumberFormat="1" applyFont="1" applyFill="1" applyBorder="1" applyAlignment="1">
      <alignment horizontal="left"/>
    </xf>
    <xf numFmtId="0" fontId="13" fillId="2" borderId="0" xfId="6" applyFont="1" applyFill="1" applyBorder="1"/>
    <xf numFmtId="0" fontId="13" fillId="2" borderId="0" xfId="6" applyFont="1" applyFill="1"/>
    <xf numFmtId="0" fontId="33" fillId="2" borderId="0" xfId="7" applyFont="1" applyFill="1" applyBorder="1"/>
    <xf numFmtId="0" fontId="33" fillId="2" borderId="0" xfId="7" applyFont="1" applyFill="1"/>
    <xf numFmtId="164" fontId="6" fillId="2" borderId="0" xfId="0" applyNumberFormat="1" applyFont="1" applyFill="1" applyBorder="1" applyAlignment="1">
      <alignment horizontal="left"/>
    </xf>
    <xf numFmtId="165" fontId="13" fillId="3" borderId="3" xfId="3" applyNumberFormat="1" applyFont="1" applyFill="1" applyBorder="1" applyAlignment="1">
      <alignment horizontal="left" indent="1"/>
    </xf>
    <xf numFmtId="0" fontId="10" fillId="3" borderId="6" xfId="0" applyFont="1" applyFill="1" applyBorder="1" applyAlignment="1"/>
    <xf numFmtId="0" fontId="8" fillId="3" borderId="4" xfId="0" applyFont="1" applyFill="1" applyBorder="1" applyAlignment="1">
      <alignment horizontal="left" indent="2"/>
    </xf>
    <xf numFmtId="0" fontId="8" fillId="3" borderId="9" xfId="0" applyFont="1" applyFill="1" applyBorder="1" applyAlignment="1">
      <alignment horizontal="left" indent="2"/>
    </xf>
    <xf numFmtId="0" fontId="10" fillId="3" borderId="0" xfId="0" applyFont="1" applyFill="1" applyBorder="1" applyAlignment="1"/>
    <xf numFmtId="164" fontId="10" fillId="3" borderId="8" xfId="0" applyNumberFormat="1" applyFont="1" applyFill="1" applyBorder="1"/>
    <xf numFmtId="0" fontId="14" fillId="3" borderId="0" xfId="0" applyFont="1" applyFill="1" applyBorder="1" applyAlignment="1"/>
    <xf numFmtId="0" fontId="13" fillId="3" borderId="0" xfId="0" applyFont="1" applyFill="1" applyBorder="1" applyAlignment="1"/>
    <xf numFmtId="164" fontId="10" fillId="3" borderId="13" xfId="0" applyNumberFormat="1" applyFont="1" applyFill="1" applyBorder="1"/>
    <xf numFmtId="0" fontId="34" fillId="3" borderId="0" xfId="0" applyFont="1" applyFill="1"/>
    <xf numFmtId="0" fontId="6" fillId="3" borderId="4" xfId="0" applyFont="1" applyFill="1" applyBorder="1" applyAlignment="1">
      <alignment horizontal="left" indent="1"/>
    </xf>
    <xf numFmtId="0" fontId="10" fillId="3" borderId="3" xfId="0" applyFont="1" applyFill="1" applyBorder="1" applyAlignment="1">
      <alignment horizontal="left" indent="1"/>
    </xf>
    <xf numFmtId="0" fontId="14" fillId="3" borderId="3" xfId="0" applyFont="1" applyFill="1" applyBorder="1" applyAlignment="1">
      <alignment horizontal="left" indent="1"/>
    </xf>
    <xf numFmtId="0" fontId="10" fillId="3" borderId="4" xfId="0" applyFont="1" applyFill="1" applyBorder="1" applyAlignment="1">
      <alignment horizontal="left" indent="1"/>
    </xf>
    <xf numFmtId="0" fontId="7" fillId="3" borderId="4" xfId="0" applyFont="1" applyFill="1" applyBorder="1" applyAlignment="1">
      <alignment horizontal="left"/>
    </xf>
    <xf numFmtId="0" fontId="0" fillId="0" borderId="13" xfId="0" applyBorder="1"/>
    <xf numFmtId="49" fontId="7" fillId="3" borderId="2" xfId="5" applyNumberFormat="1" applyFont="1" applyFill="1" applyBorder="1" applyAlignment="1">
      <alignment horizontal="center" vertical="center" wrapText="1"/>
    </xf>
    <xf numFmtId="0" fontId="0" fillId="0" borderId="8" xfId="0" applyBorder="1"/>
    <xf numFmtId="49" fontId="9" fillId="3" borderId="7" xfId="0" applyNumberFormat="1" applyFont="1" applyFill="1" applyBorder="1"/>
    <xf numFmtId="0" fontId="9" fillId="3" borderId="8" xfId="0" applyFont="1" applyFill="1" applyBorder="1"/>
    <xf numFmtId="0" fontId="0" fillId="0" borderId="13" xfId="0" applyBorder="1" applyAlignment="1">
      <alignment horizontal="right"/>
    </xf>
    <xf numFmtId="0" fontId="20" fillId="2" borderId="6" xfId="0" applyFont="1" applyFill="1" applyBorder="1"/>
    <xf numFmtId="0" fontId="0" fillId="0" borderId="14" xfId="0" applyBorder="1" applyAlignment="1">
      <alignment horizontal="center"/>
    </xf>
    <xf numFmtId="0" fontId="35" fillId="0" borderId="0" xfId="0" applyFont="1"/>
    <xf numFmtId="0" fontId="0" fillId="0" borderId="8" xfId="0" applyBorder="1" applyAlignment="1">
      <alignment horizontal="right"/>
    </xf>
    <xf numFmtId="164" fontId="9" fillId="3" borderId="4" xfId="0" applyNumberFormat="1" applyFont="1" applyFill="1" applyBorder="1" applyAlignment="1">
      <alignment horizontal="left"/>
    </xf>
    <xf numFmtId="49" fontId="16" fillId="3" borderId="8" xfId="0" applyNumberFormat="1" applyFont="1" applyFill="1" applyBorder="1" applyAlignment="1">
      <alignment horizontal="center"/>
    </xf>
    <xf numFmtId="49" fontId="7" fillId="3" borderId="13" xfId="0" applyNumberFormat="1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/>
    </xf>
    <xf numFmtId="49" fontId="6" fillId="3" borderId="11" xfId="0" applyNumberFormat="1" applyFont="1" applyFill="1" applyBorder="1" applyAlignment="1">
      <alignment horizontal="center"/>
    </xf>
    <xf numFmtId="0" fontId="0" fillId="0" borderId="14" xfId="0" applyBorder="1" applyAlignment="1"/>
    <xf numFmtId="0" fontId="9" fillId="3" borderId="10" xfId="0" applyFont="1" applyFill="1" applyBorder="1"/>
    <xf numFmtId="49" fontId="7" fillId="3" borderId="7" xfId="0" applyNumberFormat="1" applyFont="1" applyFill="1" applyBorder="1" applyAlignment="1">
      <alignment horizontal="center"/>
    </xf>
    <xf numFmtId="49" fontId="6" fillId="3" borderId="3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left" indent="2"/>
    </xf>
    <xf numFmtId="0" fontId="7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/>
    </xf>
    <xf numFmtId="0" fontId="0" fillId="0" borderId="12" xfId="0" applyBorder="1" applyAlignment="1"/>
    <xf numFmtId="0" fontId="0" fillId="0" borderId="12" xfId="0" applyBorder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5" fillId="0" borderId="6" xfId="0" applyFont="1" applyBorder="1" applyAlignment="1">
      <alignment horizontal="center" vertical="center" wrapText="1"/>
    </xf>
    <xf numFmtId="0" fontId="0" fillId="0" borderId="6" xfId="0" applyBorder="1" applyAlignment="1"/>
    <xf numFmtId="0" fontId="25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49" fontId="16" fillId="2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24" fillId="0" borderId="6" xfId="0" applyNumberFormat="1" applyFont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164" fontId="16" fillId="3" borderId="15" xfId="0" applyNumberFormat="1" applyFont="1" applyFill="1" applyBorder="1" applyAlignment="1">
      <alignment horizontal="center" vertical="center" wrapText="1"/>
    </xf>
    <xf numFmtId="164" fontId="16" fillId="3" borderId="12" xfId="0" applyNumberFormat="1" applyFont="1" applyFill="1" applyBorder="1" applyAlignment="1">
      <alignment horizontal="center" vertical="center" wrapText="1"/>
    </xf>
    <xf numFmtId="164" fontId="16" fillId="3" borderId="14" xfId="0" applyNumberFormat="1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/>
    <xf numFmtId="164" fontId="7" fillId="2" borderId="4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49" fontId="16" fillId="2" borderId="12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</cellXfs>
  <cellStyles count="8">
    <cellStyle name="Гіперпосилання" xfId="1" builtinId="8"/>
    <cellStyle name="Звичайний" xfId="0" builtinId="0"/>
    <cellStyle name="Звичайний 2" xfId="5"/>
    <cellStyle name="Обычный 2" xfId="4"/>
    <cellStyle name="Обычный_PLB_2006" xfId="6"/>
    <cellStyle name="Обычный_SURVEY=Copy of Ukraine SRFmeme(2)" xfId="3"/>
    <cellStyle name="Обычный_ЄС 9 міс.З_Т. 2015ДЛЯ ЗАПИТІВ річна. квартальна" xfId="2"/>
    <cellStyle name="Обычный_ПБ_4кв2012_АНФОР_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5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1</xdr:col>
          <xdr:colOff>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840480" y="4846320"/>
          <a:ext cx="97692" cy="268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3840480" y="4846320"/>
          <a:ext cx="97692" cy="24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5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5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384048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4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384048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0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0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213360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9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9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213360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2133600" y="4846320"/>
          <a:ext cx="97692" cy="171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5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4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4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3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3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3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3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3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3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29</xdr:row>
      <xdr:rowOff>163839</xdr:rowOff>
    </xdr:to>
    <xdr:sp macro="" textlink="">
      <xdr:nvSpPr>
        <xdr:cNvPr id="1336" name="Text Box 2"/>
        <xdr:cNvSpPr txBox="1">
          <a:spLocks noChangeArrowheads="1"/>
        </xdr:cNvSpPr>
      </xdr:nvSpPr>
      <xdr:spPr bwMode="auto">
        <a:xfrm>
          <a:off x="2133600" y="4846320"/>
          <a:ext cx="97692" cy="16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3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3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3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2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2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2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2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1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1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1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1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29</xdr:row>
      <xdr:rowOff>163839</xdr:rowOff>
    </xdr:to>
    <xdr:sp macro="" textlink="">
      <xdr:nvSpPr>
        <xdr:cNvPr id="1514" name="Text Box 2"/>
        <xdr:cNvSpPr txBox="1">
          <a:spLocks noChangeArrowheads="1"/>
        </xdr:cNvSpPr>
      </xdr:nvSpPr>
      <xdr:spPr bwMode="auto">
        <a:xfrm>
          <a:off x="2133600" y="4846320"/>
          <a:ext cx="97692" cy="16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0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0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0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0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0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0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0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0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0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0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9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9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29</xdr:row>
      <xdr:rowOff>163839</xdr:rowOff>
    </xdr:to>
    <xdr:sp macro="" textlink="">
      <xdr:nvSpPr>
        <xdr:cNvPr id="1692" name="Text Box 2"/>
        <xdr:cNvSpPr txBox="1">
          <a:spLocks noChangeArrowheads="1"/>
        </xdr:cNvSpPr>
      </xdr:nvSpPr>
      <xdr:spPr bwMode="auto">
        <a:xfrm>
          <a:off x="2133600" y="4846320"/>
          <a:ext cx="97692" cy="16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8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8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1870" name="Text Box 2"/>
        <xdr:cNvSpPr txBox="1">
          <a:spLocks noChangeArrowheads="1"/>
        </xdr:cNvSpPr>
      </xdr:nvSpPr>
      <xdr:spPr bwMode="auto">
        <a:xfrm>
          <a:off x="213360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2048" name="Text Box 2"/>
        <xdr:cNvSpPr txBox="1">
          <a:spLocks noChangeArrowheads="1"/>
        </xdr:cNvSpPr>
      </xdr:nvSpPr>
      <xdr:spPr bwMode="auto">
        <a:xfrm>
          <a:off x="213360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4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I12" sqref="I12"/>
    </sheetView>
  </sheetViews>
  <sheetFormatPr defaultColWidth="9.109375" defaultRowHeight="13.2" x14ac:dyDescent="0.25"/>
  <cols>
    <col min="1" max="1" width="7.109375" style="20" customWidth="1"/>
    <col min="2" max="16384" width="9.109375" style="20"/>
  </cols>
  <sheetData>
    <row r="1" spans="1:6" s="3" customFormat="1" x14ac:dyDescent="0.25">
      <c r="A1" s="20">
        <v>2</v>
      </c>
      <c r="B1" s="3" t="str">
        <f>IF('1'!$A$1=1,"1 Валютна структрура розрахунків за статтями поточного рахунку","1 Currency Composition of the Settlements on the BOP Current Account Items")</f>
        <v>1 Currency Composition of the Settlements on the BOP Current Account Items</v>
      </c>
    </row>
    <row r="2" spans="1:6" s="2" customFormat="1" x14ac:dyDescent="0.25">
      <c r="A2" s="20"/>
      <c r="B2" s="94" t="str">
        <f>IF('1'!$A$1=1,"1.1 Валютна структура розрахунків за операціями поточного рахунку платіжного балансу","1.1 Currency Composition of the Settlements for the BOP Current Account Transactions")</f>
        <v>1.1 Currency Composition of the Settlements for the BOP Current Account Transactions</v>
      </c>
      <c r="C2" s="95"/>
      <c r="D2" s="95"/>
    </row>
    <row r="3" spans="1:6" s="2" customFormat="1" x14ac:dyDescent="0.25">
      <c r="A3" s="96" t="s">
        <v>18</v>
      </c>
      <c r="B3" s="94" t="str">
        <f>IF('1'!A1=1,"1.2 Квартальна динаміка валютної структури розрахунків за операціями поточного рахунку платіжного балансу","1.2 Quarterly Dynamics of the Currency Composition of Settlements for the BOP Current Account Transactions")</f>
        <v>1.2 Quarterly Dynamics of the Currency Composition of Settlements for the BOP Current Account Transactions</v>
      </c>
      <c r="C3" s="95"/>
      <c r="D3" s="95"/>
      <c r="E3" s="95"/>
      <c r="F3" s="95"/>
    </row>
    <row r="4" spans="1:6" s="2" customFormat="1" x14ac:dyDescent="0.25">
      <c r="A4" s="97" t="s">
        <v>19</v>
      </c>
      <c r="B4" s="94" t="str">
        <f>IF('1'!A1=1,"1.3 Валютно-географічна структура розподілу зовнішньої торгівлі товарами та послугами","1.3 Currency and Geographical Composition of the Goods and Services Payments")</f>
        <v>1.3 Currency and Geographical Composition of the Goods and Services Payments</v>
      </c>
    </row>
  </sheetData>
  <phoneticPr fontId="1" type="noConversion"/>
  <hyperlinks>
    <hyperlink ref="B3" location="'1.2'!A1" display="1.2. Квартальна динаміка валютної структури розрахунків за операціями поточного рахунку платіжного балансу"/>
    <hyperlink ref="B4" location="'1.3'!A1" display="1.3. Валютно-географічна структура виплат за товари та послуги"/>
    <hyperlink ref="B2" location="'1.1'!A1" display="1.1. Валютна структура розрахунків за операціями поточного рахунку платіжного балансу"/>
  </hyperlink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1</xdr:col>
                    <xdr:colOff>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="81" zoomScaleNormal="81" workbookViewId="0">
      <selection activeCell="B15" sqref="B15:C15"/>
    </sheetView>
  </sheetViews>
  <sheetFormatPr defaultColWidth="9.109375" defaultRowHeight="13.2" outlineLevelCol="1" x14ac:dyDescent="0.25"/>
  <cols>
    <col min="1" max="1" width="29.5546875" style="20" customWidth="1"/>
    <col min="2" max="2" width="23.33203125" style="20" hidden="1" customWidth="1" outlineLevel="1"/>
    <col min="3" max="3" width="18.6640625" style="20" hidden="1" customWidth="1" outlineLevel="1"/>
    <col min="4" max="4" width="8.6640625" style="21" customWidth="1" collapsed="1"/>
    <col min="5" max="10" width="8.6640625" style="21" customWidth="1"/>
    <col min="11" max="11" width="8.6640625" style="20" customWidth="1"/>
    <col min="12" max="16384" width="9.109375" style="20"/>
  </cols>
  <sheetData>
    <row r="1" spans="1:12" x14ac:dyDescent="0.25">
      <c r="A1" s="1" t="str">
        <f>IF('1'!A1=1,"до змісту","to title")</f>
        <v>to title</v>
      </c>
      <c r="B1" s="87"/>
    </row>
    <row r="2" spans="1:12" s="2" customFormat="1" ht="18" customHeight="1" x14ac:dyDescent="0.25">
      <c r="A2" s="3" t="str">
        <f>IF('1'!A1=1,"1.1 Валютна структура розрахунків за операціями поточного рахунку платіжного балансу","1.1 Currency Composition of the Settlements for the BOP Current Account Transactions")</f>
        <v>1.1 Currency Composition of the Settlements for the BOP Current Account Transactions</v>
      </c>
      <c r="B2" s="3"/>
      <c r="C2" s="3"/>
      <c r="D2" s="111"/>
      <c r="E2" s="111"/>
      <c r="F2" s="104"/>
      <c r="G2" s="104"/>
      <c r="H2" s="104"/>
      <c r="I2" s="104"/>
      <c r="J2" s="104"/>
    </row>
    <row r="3" spans="1:12" s="4" customFormat="1" ht="16.5" customHeight="1" x14ac:dyDescent="0.25">
      <c r="A3" s="92" t="str">
        <f>IF('1'!A1=1,"у % до загального обсягу","% of total")</f>
        <v>% of total</v>
      </c>
      <c r="B3" s="92"/>
      <c r="C3" s="92"/>
      <c r="D3" s="109"/>
      <c r="E3" s="109"/>
      <c r="F3" s="109"/>
      <c r="G3" s="109"/>
      <c r="H3" s="109"/>
      <c r="I3" s="109"/>
      <c r="J3" s="109"/>
      <c r="K3" s="93"/>
    </row>
    <row r="4" spans="1:12" ht="9" customHeight="1" x14ac:dyDescent="0.25">
      <c r="A4" s="24"/>
      <c r="B4" s="24"/>
      <c r="C4" s="24"/>
      <c r="D4" s="110"/>
      <c r="E4" s="110"/>
      <c r="F4" s="110"/>
      <c r="G4" s="110"/>
      <c r="H4" s="110"/>
      <c r="I4" s="184"/>
      <c r="J4" s="185"/>
      <c r="K4" s="185"/>
      <c r="L4" s="2"/>
    </row>
    <row r="5" spans="1:12" s="2" customFormat="1" ht="24.6" customHeight="1" x14ac:dyDescent="0.25">
      <c r="A5" s="186" t="str">
        <f>IF('1'!A1=1,B5,C5)</f>
        <v>BOP items</v>
      </c>
      <c r="B5" s="195" t="s">
        <v>3</v>
      </c>
      <c r="C5" s="195" t="s">
        <v>38</v>
      </c>
      <c r="D5" s="188" t="str">
        <f>IF('1'!A1=1,"Долар США","US Dollar")</f>
        <v>US Dollar</v>
      </c>
      <c r="E5" s="189"/>
      <c r="F5" s="190" t="str">
        <f>IF('1'!A1=1,"Євро","Euro")</f>
        <v>Euro</v>
      </c>
      <c r="G5" s="191"/>
      <c r="H5" s="188" t="str">
        <f>IF('1'!A1=1,"Українська гривня","Ukrainian Hryvnia")</f>
        <v>Ukrainian Hryvnia</v>
      </c>
      <c r="I5" s="192"/>
      <c r="J5" s="193" t="str">
        <f>IF('1'!A1=1,"Інші валюти","Other Currencies")</f>
        <v>Other Currencies</v>
      </c>
      <c r="K5" s="194"/>
    </row>
    <row r="6" spans="1:12" s="2" customFormat="1" ht="27.75" customHeight="1" x14ac:dyDescent="0.25">
      <c r="A6" s="187"/>
      <c r="B6" s="196"/>
      <c r="C6" s="196"/>
      <c r="D6" s="106" t="s">
        <v>813</v>
      </c>
      <c r="E6" s="163" t="s">
        <v>828</v>
      </c>
      <c r="F6" s="106" t="s">
        <v>813</v>
      </c>
      <c r="G6" s="163" t="s">
        <v>828</v>
      </c>
      <c r="H6" s="106" t="s">
        <v>813</v>
      </c>
      <c r="I6" s="163" t="s">
        <v>828</v>
      </c>
      <c r="J6" s="106" t="s">
        <v>813</v>
      </c>
      <c r="K6" s="163" t="s">
        <v>828</v>
      </c>
    </row>
    <row r="7" spans="1:12" x14ac:dyDescent="0.25">
      <c r="A7" s="38" t="str">
        <f>IF('1'!A1=1,B7,C7)</f>
        <v>Current account</v>
      </c>
      <c r="B7" s="39" t="s">
        <v>4</v>
      </c>
      <c r="C7" s="40" t="s">
        <v>20</v>
      </c>
      <c r="D7" s="165"/>
      <c r="E7" s="88"/>
      <c r="F7" s="166"/>
      <c r="G7" s="88"/>
      <c r="H7" s="88"/>
      <c r="I7" s="88"/>
      <c r="J7" s="88"/>
      <c r="K7" s="89"/>
    </row>
    <row r="8" spans="1:12" s="21" customFormat="1" x14ac:dyDescent="0.25">
      <c r="A8" s="90" t="str">
        <f>IF('1'!A1=1,B8,C8)</f>
        <v xml:space="preserve">                    Receipts</v>
      </c>
      <c r="B8" s="47" t="s">
        <v>16</v>
      </c>
      <c r="C8" s="48" t="s">
        <v>36</v>
      </c>
      <c r="D8" s="54" t="s">
        <v>257</v>
      </c>
      <c r="E8" s="51" t="s">
        <v>243</v>
      </c>
      <c r="F8" s="51" t="s">
        <v>495</v>
      </c>
      <c r="G8" s="51" t="s">
        <v>483</v>
      </c>
      <c r="H8" s="51" t="s">
        <v>75</v>
      </c>
      <c r="I8" s="51" t="s">
        <v>75</v>
      </c>
      <c r="J8" s="51" t="s">
        <v>124</v>
      </c>
      <c r="K8" s="53" t="s">
        <v>75</v>
      </c>
    </row>
    <row r="9" spans="1:12" s="21" customFormat="1" x14ac:dyDescent="0.25">
      <c r="A9" s="90" t="str">
        <f>IF('1'!A1=1,B9,C9)</f>
        <v xml:space="preserve">                    Payments</v>
      </c>
      <c r="B9" s="47" t="s">
        <v>15</v>
      </c>
      <c r="C9" s="48" t="s">
        <v>22</v>
      </c>
      <c r="D9" s="54" t="s">
        <v>655</v>
      </c>
      <c r="E9" s="51" t="s">
        <v>829</v>
      </c>
      <c r="F9" s="51" t="s">
        <v>704</v>
      </c>
      <c r="G9" s="51" t="s">
        <v>769</v>
      </c>
      <c r="H9" s="51" t="s">
        <v>45</v>
      </c>
      <c r="I9" s="51" t="s">
        <v>45</v>
      </c>
      <c r="J9" s="51" t="s">
        <v>71</v>
      </c>
      <c r="K9" s="53" t="s">
        <v>585</v>
      </c>
    </row>
    <row r="10" spans="1:12" x14ac:dyDescent="0.25">
      <c r="A10" s="57" t="str">
        <f>IF('1'!A1=1,B10,C10)</f>
        <v xml:space="preserve"> Goods and Services</v>
      </c>
      <c r="B10" s="58" t="s">
        <v>5</v>
      </c>
      <c r="C10" s="59" t="s">
        <v>23</v>
      </c>
      <c r="D10" s="6"/>
      <c r="E10" s="7"/>
      <c r="F10" s="7"/>
      <c r="G10" s="7"/>
      <c r="H10" s="7"/>
      <c r="I10" s="7"/>
      <c r="J10" s="7"/>
      <c r="K10" s="8"/>
    </row>
    <row r="11" spans="1:12" s="21" customFormat="1" x14ac:dyDescent="0.25">
      <c r="A11" s="172" t="str">
        <f>IF('1'!A1=1,B11,C11)</f>
        <v xml:space="preserve">                   Receipts</v>
      </c>
      <c r="B11" s="131" t="s">
        <v>16</v>
      </c>
      <c r="C11" s="132" t="s">
        <v>37</v>
      </c>
      <c r="D11" s="6" t="s">
        <v>205</v>
      </c>
      <c r="E11" s="7" t="s">
        <v>259</v>
      </c>
      <c r="F11" s="7" t="s">
        <v>604</v>
      </c>
      <c r="G11" s="7" t="s">
        <v>481</v>
      </c>
      <c r="H11" s="7" t="s">
        <v>125</v>
      </c>
      <c r="I11" s="7" t="s">
        <v>94</v>
      </c>
      <c r="J11" s="7" t="s">
        <v>126</v>
      </c>
      <c r="K11" s="8" t="s">
        <v>46</v>
      </c>
    </row>
    <row r="12" spans="1:12" s="21" customFormat="1" x14ac:dyDescent="0.25">
      <c r="A12" s="172" t="str">
        <f>IF('1'!A1=1,B12,C12)</f>
        <v xml:space="preserve">                   Payments</v>
      </c>
      <c r="B12" s="131" t="s">
        <v>15</v>
      </c>
      <c r="C12" s="132" t="s">
        <v>24</v>
      </c>
      <c r="D12" s="6" t="s">
        <v>606</v>
      </c>
      <c r="E12" s="7" t="s">
        <v>602</v>
      </c>
      <c r="F12" s="7" t="s">
        <v>717</v>
      </c>
      <c r="G12" s="7" t="s">
        <v>702</v>
      </c>
      <c r="H12" s="7" t="s">
        <v>68</v>
      </c>
      <c r="I12" s="7" t="s">
        <v>68</v>
      </c>
      <c r="J12" s="7" t="s">
        <v>153</v>
      </c>
      <c r="K12" s="8" t="s">
        <v>127</v>
      </c>
    </row>
    <row r="13" spans="1:12" x14ac:dyDescent="0.25">
      <c r="A13" s="64" t="str">
        <f>IF('1'!A1=1,B13,C13)</f>
        <v xml:space="preserve">          Goods</v>
      </c>
      <c r="B13" s="58" t="s">
        <v>6</v>
      </c>
      <c r="C13" s="65" t="s">
        <v>25</v>
      </c>
      <c r="D13" s="6"/>
      <c r="E13" s="7"/>
      <c r="F13" s="7"/>
      <c r="G13" s="7"/>
      <c r="H13" s="7"/>
      <c r="I13" s="7"/>
      <c r="J13" s="7"/>
      <c r="K13" s="8"/>
    </row>
    <row r="14" spans="1:12" s="21" customFormat="1" x14ac:dyDescent="0.25">
      <c r="A14" s="172" t="str">
        <f>IF('1'!A1=1,B14,C14)</f>
        <v xml:space="preserve">                   Receipts</v>
      </c>
      <c r="B14" s="131" t="s">
        <v>16</v>
      </c>
      <c r="C14" s="132" t="s">
        <v>37</v>
      </c>
      <c r="D14" s="6" t="s">
        <v>340</v>
      </c>
      <c r="E14" s="7" t="s">
        <v>201</v>
      </c>
      <c r="F14" s="7" t="s">
        <v>140</v>
      </c>
      <c r="G14" s="7" t="s">
        <v>70</v>
      </c>
      <c r="H14" s="7" t="s">
        <v>173</v>
      </c>
      <c r="I14" s="7" t="s">
        <v>123</v>
      </c>
      <c r="J14" s="7" t="s">
        <v>76</v>
      </c>
      <c r="K14" s="8" t="s">
        <v>76</v>
      </c>
    </row>
    <row r="15" spans="1:12" s="21" customFormat="1" x14ac:dyDescent="0.25">
      <c r="A15" s="172" t="str">
        <f>IF('1'!A1=1,B15,C15)</f>
        <v xml:space="preserve">                   Payments</v>
      </c>
      <c r="B15" s="131" t="s">
        <v>15</v>
      </c>
      <c r="C15" s="132" t="s">
        <v>24</v>
      </c>
      <c r="D15" s="6" t="s">
        <v>796</v>
      </c>
      <c r="E15" s="7" t="s">
        <v>756</v>
      </c>
      <c r="F15" s="7" t="s">
        <v>499</v>
      </c>
      <c r="G15" s="7" t="s">
        <v>606</v>
      </c>
      <c r="H15" s="7" t="s">
        <v>68</v>
      </c>
      <c r="I15" s="7" t="s">
        <v>68</v>
      </c>
      <c r="J15" s="7" t="s">
        <v>153</v>
      </c>
      <c r="K15" s="8" t="s">
        <v>127</v>
      </c>
    </row>
    <row r="16" spans="1:12" x14ac:dyDescent="0.25">
      <c r="A16" s="64" t="str">
        <f>IF('1'!A1=1,B16,C16)</f>
        <v xml:space="preserve">          Services</v>
      </c>
      <c r="B16" s="58" t="s">
        <v>7</v>
      </c>
      <c r="C16" s="65" t="s">
        <v>26</v>
      </c>
      <c r="D16" s="6"/>
      <c r="E16" s="7"/>
      <c r="F16" s="7"/>
      <c r="G16" s="7"/>
      <c r="H16" s="7"/>
      <c r="I16" s="7"/>
      <c r="J16" s="7"/>
      <c r="K16" s="8"/>
    </row>
    <row r="17" spans="1:11" x14ac:dyDescent="0.25">
      <c r="A17" s="57" t="str">
        <f>IF('1'!A1=1,B17,C17)</f>
        <v xml:space="preserve">                   Receipts</v>
      </c>
      <c r="B17" s="58" t="s">
        <v>16</v>
      </c>
      <c r="C17" s="59" t="s">
        <v>37</v>
      </c>
      <c r="D17" s="6" t="s">
        <v>246</v>
      </c>
      <c r="E17" s="7" t="s">
        <v>776</v>
      </c>
      <c r="F17" s="7" t="s">
        <v>589</v>
      </c>
      <c r="G17" s="7" t="s">
        <v>832</v>
      </c>
      <c r="H17" s="7" t="s">
        <v>68</v>
      </c>
      <c r="I17" s="7" t="s">
        <v>68</v>
      </c>
      <c r="J17" s="7" t="s">
        <v>125</v>
      </c>
      <c r="K17" s="8" t="s">
        <v>127</v>
      </c>
    </row>
    <row r="18" spans="1:11" x14ac:dyDescent="0.25">
      <c r="A18" s="57" t="str">
        <f>IF('1'!A1=1,B18,C18)</f>
        <v xml:space="preserve">                   Payments</v>
      </c>
      <c r="B18" s="58" t="s">
        <v>15</v>
      </c>
      <c r="C18" s="59" t="s">
        <v>24</v>
      </c>
      <c r="D18" s="6" t="s">
        <v>340</v>
      </c>
      <c r="E18" s="7" t="s">
        <v>720</v>
      </c>
      <c r="F18" s="7" t="s">
        <v>639</v>
      </c>
      <c r="G18" s="7" t="s">
        <v>803</v>
      </c>
      <c r="H18" s="7" t="s">
        <v>68</v>
      </c>
      <c r="I18" s="7" t="s">
        <v>68</v>
      </c>
      <c r="J18" s="7" t="s">
        <v>152</v>
      </c>
      <c r="K18" s="8" t="s">
        <v>152</v>
      </c>
    </row>
    <row r="19" spans="1:11" x14ac:dyDescent="0.25">
      <c r="A19" s="64" t="str">
        <f>IF('1'!A1=1,B19,C19)</f>
        <v xml:space="preserve">   Primary  Income</v>
      </c>
      <c r="B19" s="58" t="s">
        <v>8</v>
      </c>
      <c r="C19" s="59" t="s">
        <v>27</v>
      </c>
      <c r="D19" s="6"/>
      <c r="E19" s="7"/>
      <c r="F19" s="63"/>
      <c r="G19" s="63"/>
      <c r="H19" s="63"/>
      <c r="I19" s="63"/>
      <c r="J19" s="138"/>
      <c r="K19" s="139"/>
    </row>
    <row r="20" spans="1:11" x14ac:dyDescent="0.25">
      <c r="A20" s="57" t="str">
        <f>IF('1'!A1=1,B20,C20)</f>
        <v xml:space="preserve">                   Receipts</v>
      </c>
      <c r="B20" s="58" t="s">
        <v>16</v>
      </c>
      <c r="C20" s="59" t="s">
        <v>37</v>
      </c>
      <c r="D20" s="6" t="s">
        <v>608</v>
      </c>
      <c r="E20" s="7" t="s">
        <v>830</v>
      </c>
      <c r="F20" s="7" t="s">
        <v>417</v>
      </c>
      <c r="G20" s="7" t="s">
        <v>417</v>
      </c>
      <c r="H20" s="7" t="s">
        <v>51</v>
      </c>
      <c r="I20" s="7" t="s">
        <v>51</v>
      </c>
      <c r="J20" s="7" t="s">
        <v>398</v>
      </c>
      <c r="K20" s="8" t="s">
        <v>123</v>
      </c>
    </row>
    <row r="21" spans="1:11" x14ac:dyDescent="0.25">
      <c r="A21" s="57" t="str">
        <f>IF('1'!A1=1,B21,C21)</f>
        <v xml:space="preserve">                   Payments</v>
      </c>
      <c r="B21" s="58" t="s">
        <v>15</v>
      </c>
      <c r="C21" s="59" t="s">
        <v>24</v>
      </c>
      <c r="D21" s="6" t="s">
        <v>649</v>
      </c>
      <c r="E21" s="7" t="s">
        <v>831</v>
      </c>
      <c r="F21" s="7" t="s">
        <v>106</v>
      </c>
      <c r="G21" s="7" t="s">
        <v>527</v>
      </c>
      <c r="H21" s="7" t="s">
        <v>382</v>
      </c>
      <c r="I21" s="7" t="s">
        <v>134</v>
      </c>
      <c r="J21" s="7" t="s">
        <v>327</v>
      </c>
      <c r="K21" s="8" t="s">
        <v>442</v>
      </c>
    </row>
    <row r="22" spans="1:11" x14ac:dyDescent="0.25">
      <c r="A22" s="64" t="str">
        <f>IF('1'!A1=1,B22,C22)</f>
        <v xml:space="preserve">   Secondary Income</v>
      </c>
      <c r="B22" s="58" t="s">
        <v>9</v>
      </c>
      <c r="C22" s="59" t="s">
        <v>28</v>
      </c>
      <c r="D22" s="6"/>
      <c r="E22" s="7"/>
      <c r="F22" s="7"/>
      <c r="G22" s="7"/>
      <c r="H22" s="7"/>
      <c r="I22" s="7"/>
      <c r="J22" s="7"/>
      <c r="K22" s="8"/>
    </row>
    <row r="23" spans="1:11" x14ac:dyDescent="0.25">
      <c r="A23" s="57" t="str">
        <f>IF('1'!A1=1,B23,C23)</f>
        <v xml:space="preserve">                   Receipts</v>
      </c>
      <c r="B23" s="58" t="s">
        <v>16</v>
      </c>
      <c r="C23" s="59" t="s">
        <v>37</v>
      </c>
      <c r="D23" s="6" t="s">
        <v>298</v>
      </c>
      <c r="E23" s="7" t="s">
        <v>197</v>
      </c>
      <c r="F23" s="7" t="s">
        <v>129</v>
      </c>
      <c r="G23" s="7" t="s">
        <v>751</v>
      </c>
      <c r="H23" s="7" t="s">
        <v>68</v>
      </c>
      <c r="I23" s="7" t="s">
        <v>68</v>
      </c>
      <c r="J23" s="7" t="s">
        <v>152</v>
      </c>
      <c r="K23" s="8" t="s">
        <v>76</v>
      </c>
    </row>
    <row r="24" spans="1:11" x14ac:dyDescent="0.25">
      <c r="A24" s="57" t="str">
        <f>IF('1'!A1=1,B24,C24)</f>
        <v xml:space="preserve">                   Payments</v>
      </c>
      <c r="B24" s="58" t="s">
        <v>15</v>
      </c>
      <c r="C24" s="59" t="s">
        <v>24</v>
      </c>
      <c r="D24" s="6" t="s">
        <v>394</v>
      </c>
      <c r="E24" s="7" t="s">
        <v>419</v>
      </c>
      <c r="F24" s="7" t="s">
        <v>811</v>
      </c>
      <c r="G24" s="7" t="s">
        <v>595</v>
      </c>
      <c r="H24" s="7" t="s">
        <v>68</v>
      </c>
      <c r="I24" s="7" t="s">
        <v>68</v>
      </c>
      <c r="J24" s="7" t="s">
        <v>420</v>
      </c>
      <c r="K24" s="8" t="s">
        <v>505</v>
      </c>
    </row>
    <row r="25" spans="1:11" x14ac:dyDescent="0.25">
      <c r="A25" s="64" t="str">
        <f>IF('1'!A1=1,B25,C25)</f>
        <v xml:space="preserve">     Other</v>
      </c>
      <c r="B25" s="58" t="s">
        <v>10</v>
      </c>
      <c r="C25" s="59" t="s">
        <v>29</v>
      </c>
      <c r="D25" s="6"/>
      <c r="E25" s="7"/>
      <c r="F25" s="7"/>
      <c r="G25" s="7"/>
      <c r="H25" s="7"/>
      <c r="I25" s="7"/>
      <c r="J25" s="7"/>
      <c r="K25" s="8"/>
    </row>
    <row r="26" spans="1:11" x14ac:dyDescent="0.25">
      <c r="A26" s="57" t="str">
        <f>IF('1'!A1=1,B26,C26)</f>
        <v xml:space="preserve">                   Receipts</v>
      </c>
      <c r="B26" s="58" t="s">
        <v>16</v>
      </c>
      <c r="C26" s="59" t="s">
        <v>37</v>
      </c>
      <c r="D26" s="6" t="s">
        <v>260</v>
      </c>
      <c r="E26" s="7" t="s">
        <v>219</v>
      </c>
      <c r="F26" s="7" t="s">
        <v>666</v>
      </c>
      <c r="G26" s="7" t="s">
        <v>833</v>
      </c>
      <c r="H26" s="7" t="s">
        <v>68</v>
      </c>
      <c r="I26" s="7" t="s">
        <v>68</v>
      </c>
      <c r="J26" s="7" t="s">
        <v>160</v>
      </c>
      <c r="K26" s="8" t="s">
        <v>46</v>
      </c>
    </row>
    <row r="27" spans="1:11" x14ac:dyDescent="0.25">
      <c r="A27" s="91" t="str">
        <f>IF('1'!A1=1,B27,C27)</f>
        <v xml:space="preserve">                   Payments</v>
      </c>
      <c r="B27" s="75" t="s">
        <v>15</v>
      </c>
      <c r="C27" s="76" t="s">
        <v>24</v>
      </c>
      <c r="D27" s="82" t="s">
        <v>769</v>
      </c>
      <c r="E27" s="13" t="s">
        <v>635</v>
      </c>
      <c r="F27" s="13" t="s">
        <v>635</v>
      </c>
      <c r="G27" s="13" t="s">
        <v>834</v>
      </c>
      <c r="H27" s="13" t="s">
        <v>68</v>
      </c>
      <c r="I27" s="13" t="s">
        <v>68</v>
      </c>
      <c r="J27" s="13" t="s">
        <v>100</v>
      </c>
      <c r="K27" s="14" t="s">
        <v>131</v>
      </c>
    </row>
    <row r="28" spans="1:11" x14ac:dyDescent="0.25">
      <c r="A28" s="141" t="str">
        <f>IF('1'!A1=1,B28,C28)</f>
        <v>Notes:</v>
      </c>
      <c r="B28" s="140" t="s">
        <v>780</v>
      </c>
      <c r="C28" s="140" t="s">
        <v>781</v>
      </c>
      <c r="K28" s="21"/>
    </row>
    <row r="29" spans="1:11" x14ac:dyDescent="0.25">
      <c r="A29" s="141" t="str">
        <f>IF('1'!A1=1,B29,C29)</f>
        <v>1. Since 2014, data exclude the temporarily occupied by the russian federation territories of Ukraine.</v>
      </c>
      <c r="B29" s="140" t="s">
        <v>867</v>
      </c>
      <c r="C29" s="140" t="s">
        <v>868</v>
      </c>
    </row>
    <row r="30" spans="1:11" x14ac:dyDescent="0.25">
      <c r="A30" s="141" t="str">
        <f>IF('1'!A1=1,B30,C30)</f>
        <v xml:space="preserve">2. Currency Composition of the Settlements for the BOP Current Account Transactions are based on banks (enterprises) data for financial transactions with nonresidents and since Q:III 2022 are included receipts/payments from nonresidents in Ukrainian Hryvnia </v>
      </c>
      <c r="B30" s="140" t="s">
        <v>782</v>
      </c>
      <c r="C30" s="140" t="s">
        <v>783</v>
      </c>
    </row>
  </sheetData>
  <mergeCells count="8">
    <mergeCell ref="I4:K4"/>
    <mergeCell ref="A5:A6"/>
    <mergeCell ref="D5:E5"/>
    <mergeCell ref="F5:G5"/>
    <mergeCell ref="H5:I5"/>
    <mergeCell ref="J5:K5"/>
    <mergeCell ref="B5:B6"/>
    <mergeCell ref="C5:C6"/>
  </mergeCells>
  <phoneticPr fontId="1" type="noConversion"/>
  <hyperlinks>
    <hyperlink ref="A1" location="'1'!A1" display="до змісту"/>
  </hyperlinks>
  <printOptions horizontalCentered="1" verticalCentered="1"/>
  <pageMargins left="0.19685039370078741" right="0.19685039370078741" top="0.39370078740157483" bottom="0.62992125984251968" header="0.19685039370078741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L54"/>
  <sheetViews>
    <sheetView zoomScale="58" zoomScaleNormal="58" workbookViewId="0">
      <selection activeCell="B15" sqref="B15:C15"/>
    </sheetView>
  </sheetViews>
  <sheetFormatPr defaultColWidth="8.88671875" defaultRowHeight="13.2" outlineLevelCol="2" x14ac:dyDescent="0.25"/>
  <cols>
    <col min="1" max="1" width="31.109375" style="15" customWidth="1"/>
    <col min="2" max="3" width="24.88671875" style="15" hidden="1" customWidth="1" outlineLevel="2"/>
    <col min="4" max="4" width="5.6640625" style="15" hidden="1" customWidth="1" outlineLevel="1" collapsed="1"/>
    <col min="5" max="8" width="4.88671875" style="15" hidden="1" customWidth="1" outlineLevel="1"/>
    <col min="9" max="9" width="4.33203125" style="15" hidden="1" customWidth="1" outlineLevel="1"/>
    <col min="10" max="10" width="6.33203125" style="15" hidden="1" customWidth="1" outlineLevel="1"/>
    <col min="11" max="11" width="5.6640625" style="15" hidden="1" customWidth="1" outlineLevel="1"/>
    <col min="12" max="12" width="6.6640625" style="15" hidden="1" customWidth="1" outlineLevel="1"/>
    <col min="13" max="13" width="5.6640625" style="15" hidden="1" customWidth="1" outlineLevel="1"/>
    <col min="14" max="25" width="5.88671875" style="15" hidden="1" customWidth="1" outlineLevel="1"/>
    <col min="26" max="26" width="3.88671875" style="15" hidden="1" customWidth="1" outlineLevel="1"/>
    <col min="27" max="28" width="5.109375" style="15" hidden="1" customWidth="1" outlineLevel="1"/>
    <col min="29" max="35" width="5.5546875" style="15" hidden="1" customWidth="1" outlineLevel="1"/>
    <col min="36" max="39" width="4.88671875" style="15" hidden="1" customWidth="1" outlineLevel="1"/>
    <col min="40" max="47" width="5.6640625" style="15" hidden="1" customWidth="1" outlineLevel="1"/>
    <col min="48" max="48" width="5.6640625" style="15" customWidth="1" collapsed="1"/>
    <col min="49" max="56" width="5.6640625" style="15" customWidth="1"/>
    <col min="57" max="62" width="6.88671875" customWidth="1"/>
    <col min="63" max="82" width="4.6640625" style="15" hidden="1" customWidth="1" outlineLevel="1"/>
    <col min="83" max="91" width="5.33203125" style="15" hidden="1" customWidth="1" outlineLevel="1"/>
    <col min="92" max="93" width="6.109375" style="15" hidden="1" customWidth="1" outlineLevel="1"/>
    <col min="94" max="94" width="4.44140625" style="15" hidden="1" customWidth="1" outlineLevel="1"/>
    <col min="95" max="96" width="6.109375" style="15" hidden="1" customWidth="1" outlineLevel="1"/>
    <col min="97" max="98" width="4.88671875" style="15" hidden="1" customWidth="1" outlineLevel="1"/>
    <col min="99" max="106" width="5.6640625" style="15" hidden="1" customWidth="1" outlineLevel="1"/>
    <col min="107" max="107" width="5.6640625" style="15" customWidth="1" collapsed="1"/>
    <col min="108" max="121" width="5.6640625" style="15" customWidth="1"/>
    <col min="122" max="142" width="3.88671875" style="15" hidden="1" customWidth="1" outlineLevel="1"/>
    <col min="143" max="144" width="4.109375" style="15" hidden="1" customWidth="1" outlineLevel="1"/>
    <col min="145" max="146" width="3.88671875" style="15" hidden="1" customWidth="1" outlineLevel="1"/>
    <col min="147" max="147" width="4.33203125" style="15" hidden="1" customWidth="1" outlineLevel="1"/>
    <col min="148" max="148" width="4" style="15" hidden="1" customWidth="1" outlineLevel="1"/>
    <col min="149" max="149" width="4.109375" style="15" hidden="1" customWidth="1" outlineLevel="1"/>
    <col min="150" max="150" width="3.88671875" style="15" hidden="1" customWidth="1" outlineLevel="1"/>
    <col min="151" max="156" width="4.88671875" style="15" hidden="1" customWidth="1" outlineLevel="1"/>
    <col min="157" max="157" width="5.5546875" style="15" hidden="1" customWidth="1" outlineLevel="1"/>
    <col min="158" max="165" width="5.6640625" style="15" hidden="1" customWidth="1" outlineLevel="1"/>
    <col min="166" max="166" width="5.6640625" style="15" customWidth="1" collapsed="1"/>
    <col min="167" max="169" width="5.6640625" style="15" customWidth="1"/>
    <col min="170" max="180" width="6.33203125" style="15" customWidth="1"/>
    <col min="181" max="208" width="4.109375" style="26" hidden="1" customWidth="1" outlineLevel="1"/>
    <col min="209" max="209" width="3.5546875" style="26" hidden="1" customWidth="1" outlineLevel="1"/>
    <col min="210" max="212" width="4.109375" style="26" hidden="1" customWidth="1" outlineLevel="1"/>
    <col min="213" max="214" width="5.33203125" style="26" hidden="1" customWidth="1" outlineLevel="1"/>
    <col min="215" max="215" width="4.88671875" style="15" hidden="1" customWidth="1" outlineLevel="1"/>
    <col min="216" max="216" width="6.33203125" style="15" hidden="1" customWidth="1" outlineLevel="1"/>
    <col min="217" max="224" width="5.6640625" style="15" hidden="1" customWidth="1" outlineLevel="1"/>
    <col min="225" max="225" width="5.6640625" style="15" customWidth="1" collapsed="1"/>
    <col min="226" max="230" width="5.6640625" style="15" customWidth="1"/>
    <col min="231" max="234" width="5.6640625" customWidth="1"/>
    <col min="235" max="235" width="5.109375" customWidth="1"/>
    <col min="236" max="236" width="4.5546875" customWidth="1"/>
    <col min="237" max="239" width="5.6640625" customWidth="1"/>
    <col min="240" max="240" width="4.109375" style="15" hidden="1" customWidth="1" outlineLevel="2"/>
    <col min="241" max="260" width="3.6640625" style="15" hidden="1" customWidth="1" outlineLevel="2"/>
    <col min="261" max="261" width="4.88671875" style="15" hidden="1" customWidth="1" outlineLevel="2"/>
    <col min="262" max="262" width="4.6640625" style="15" hidden="1" customWidth="1" outlineLevel="2"/>
    <col min="263" max="263" width="4.33203125" style="15" hidden="1" customWidth="1" outlineLevel="2"/>
    <col min="264" max="264" width="3.6640625" style="15" hidden="1" customWidth="1" outlineLevel="2"/>
    <col min="265" max="265" width="5.33203125" style="15" hidden="1" customWidth="1" outlineLevel="2"/>
    <col min="266" max="267" width="5.109375" style="15" hidden="1" customWidth="1" outlineLevel="2"/>
    <col min="268" max="271" width="4.5546875" style="15" hidden="1" customWidth="1" outlineLevel="2"/>
    <col min="272" max="272" width="5.109375" style="15" hidden="1" customWidth="1" outlineLevel="2"/>
    <col min="273" max="273" width="4.5546875" style="15" hidden="1" customWidth="1" outlineLevel="2"/>
    <col min="274" max="274" width="4.88671875" style="15" hidden="1" customWidth="1" outlineLevel="2"/>
    <col min="275" max="275" width="6.33203125" style="15" hidden="1" customWidth="1" outlineLevel="2"/>
    <col min="276" max="283" width="5.6640625" style="15" hidden="1" customWidth="1" outlineLevel="2"/>
    <col min="284" max="284" width="5.6640625" style="15" customWidth="1" collapsed="1"/>
    <col min="285" max="286" width="5.6640625" style="15" customWidth="1"/>
    <col min="287" max="287" width="7" style="15" customWidth="1"/>
    <col min="288" max="288" width="6.109375" style="15" customWidth="1"/>
    <col min="289" max="289" width="6.5546875" style="15" customWidth="1"/>
    <col min="290" max="291" width="6.77734375" style="15" customWidth="1"/>
    <col min="292" max="292" width="6.33203125" style="15" customWidth="1"/>
    <col min="293" max="293" width="7.109375" style="15" customWidth="1"/>
    <col min="294" max="295" width="7.44140625" style="15" customWidth="1"/>
    <col min="296" max="296" width="6.6640625" style="15" customWidth="1"/>
    <col min="297" max="297" width="7" style="15" customWidth="1"/>
    <col min="298" max="298" width="7.44140625" style="15" customWidth="1"/>
    <col min="299" max="16384" width="8.88671875" style="15"/>
  </cols>
  <sheetData>
    <row r="1" spans="1:298" x14ac:dyDescent="0.25">
      <c r="A1" s="1" t="str">
        <f>IF('1'!A1=1,"до змісту","to title")</f>
        <v>to title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BE1" s="15"/>
      <c r="BF1" s="15"/>
      <c r="BG1" s="15"/>
      <c r="BH1" s="15"/>
      <c r="BI1" s="15"/>
      <c r="BJ1" s="15"/>
      <c r="HW1" s="15"/>
      <c r="HX1" s="15"/>
      <c r="HY1" s="15"/>
      <c r="HZ1" s="15"/>
      <c r="IA1" s="15"/>
      <c r="IB1" s="15"/>
      <c r="IC1" s="15"/>
      <c r="ID1" s="15"/>
      <c r="IE1" s="15"/>
    </row>
    <row r="2" spans="1:298" s="11" customFormat="1" ht="13.8" x14ac:dyDescent="0.25">
      <c r="A2" s="10" t="str">
        <f>IF('1'!A1=1,"1.2 Квартальна динаміка валютної структури розрахунків за операціями поточного рахунку платіжного балансу","1.2 Quarterly Dynamics of the Currency Composition of Settlements for the BOP Current Account Transactions")</f>
        <v>1.2 Quarterly Dynamics of the Currency Composition of Settlements for the BOP Current Account Transactions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</row>
    <row r="3" spans="1:298" s="11" customFormat="1" ht="14.4" x14ac:dyDescent="0.3">
      <c r="A3" s="30" t="str">
        <f>IF('1'!A1=1,"у % до загального обсягу","% of total")</f>
        <v>% of total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G3" s="32"/>
      <c r="JN3" s="25"/>
    </row>
    <row r="4" spans="1:298" ht="12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15"/>
      <c r="BF4" s="15"/>
      <c r="BG4" s="15"/>
      <c r="BH4" s="15"/>
      <c r="BI4" s="15"/>
      <c r="BJ4" s="15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26"/>
      <c r="EP4" s="226"/>
      <c r="EQ4" s="226"/>
      <c r="ER4" s="226"/>
      <c r="ES4" s="226"/>
      <c r="ET4" s="226"/>
      <c r="EU4" s="226"/>
      <c r="EV4" s="226"/>
      <c r="EW4" s="226"/>
      <c r="EX4" s="226"/>
      <c r="EY4" s="226"/>
      <c r="EZ4" s="226"/>
      <c r="FA4" s="226"/>
      <c r="FB4" s="226"/>
      <c r="FC4" s="226"/>
      <c r="FD4" s="226"/>
      <c r="FE4" s="226"/>
      <c r="FF4" s="226"/>
      <c r="FG4" s="226"/>
      <c r="FH4" s="226"/>
      <c r="FI4" s="226"/>
      <c r="FJ4" s="226"/>
      <c r="FK4" s="226"/>
      <c r="FL4" s="226"/>
      <c r="FM4" s="226"/>
      <c r="FN4" s="226"/>
      <c r="FO4" s="226"/>
      <c r="FP4" s="226"/>
      <c r="FQ4" s="226"/>
      <c r="FR4" s="226"/>
      <c r="FS4" s="226"/>
      <c r="FT4" s="226"/>
      <c r="FU4" s="226"/>
      <c r="FV4" s="226"/>
      <c r="FW4" s="226"/>
      <c r="FX4" s="226"/>
      <c r="FY4" s="226"/>
      <c r="FZ4" s="226"/>
      <c r="GA4" s="226"/>
      <c r="GB4" s="226"/>
      <c r="GC4" s="226"/>
      <c r="GD4" s="226"/>
      <c r="GE4" s="226"/>
      <c r="GF4" s="226"/>
      <c r="GG4" s="226"/>
      <c r="GH4" s="226"/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/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226"/>
      <c r="HK4" s="226"/>
      <c r="HL4" s="226"/>
      <c r="HM4" s="226"/>
      <c r="HN4" s="226"/>
      <c r="HO4" s="226"/>
      <c r="HP4" s="226"/>
      <c r="HQ4" s="226"/>
      <c r="HR4" s="226"/>
      <c r="HS4" s="226"/>
      <c r="HT4" s="226"/>
      <c r="HU4" s="226"/>
      <c r="HV4" s="226"/>
      <c r="HW4" s="226"/>
      <c r="HX4" s="226"/>
      <c r="HY4" s="226"/>
      <c r="HZ4" s="226"/>
      <c r="IA4" s="226"/>
      <c r="IB4" s="226"/>
      <c r="IC4" s="226"/>
      <c r="ID4" s="226"/>
      <c r="IE4" s="226"/>
      <c r="IF4" s="226"/>
      <c r="IG4" s="226"/>
      <c r="IH4" s="226"/>
      <c r="II4" s="226"/>
      <c r="IJ4" s="226"/>
      <c r="IK4" s="226"/>
      <c r="IL4" s="226"/>
      <c r="IM4" s="226"/>
      <c r="IN4" s="226"/>
      <c r="IO4" s="226"/>
      <c r="IP4" s="226"/>
      <c r="IQ4" s="226"/>
      <c r="IR4" s="226"/>
      <c r="IS4" s="226"/>
      <c r="IT4" s="226"/>
      <c r="IU4" s="226"/>
      <c r="IV4" s="226"/>
      <c r="IW4" s="226"/>
      <c r="IX4" s="226"/>
      <c r="IY4" s="226"/>
      <c r="IZ4" s="227"/>
      <c r="JA4" s="227"/>
      <c r="JB4" s="227"/>
      <c r="JC4" s="227"/>
      <c r="JE4" s="33"/>
    </row>
    <row r="5" spans="1:298" ht="12.9" customHeight="1" x14ac:dyDescent="0.2">
      <c r="A5" s="186" t="str">
        <f>IF('1'!A1=1,B5,C5)</f>
        <v xml:space="preserve"> BOP items </v>
      </c>
      <c r="B5" s="195" t="s">
        <v>3</v>
      </c>
      <c r="C5" s="245" t="s">
        <v>39</v>
      </c>
      <c r="D5" s="193" t="str">
        <f>IF('1'!A1=1,"Долар США","US Dollar")</f>
        <v>US Dollar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9"/>
      <c r="BK5" s="193" t="str">
        <f>IF('1'!A1=1,"Євро","Euro")</f>
        <v>Euro</v>
      </c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8"/>
      <c r="CJ5" s="248"/>
      <c r="CK5" s="248"/>
      <c r="CL5" s="248"/>
      <c r="CM5" s="248"/>
      <c r="CN5" s="248"/>
      <c r="CO5" s="248"/>
      <c r="CP5" s="248"/>
      <c r="CQ5" s="248"/>
      <c r="CR5" s="248"/>
      <c r="CS5" s="248"/>
      <c r="CT5" s="248"/>
      <c r="CU5" s="248"/>
      <c r="CV5" s="248"/>
      <c r="CW5" s="248"/>
      <c r="CX5" s="248"/>
      <c r="CY5" s="248"/>
      <c r="CZ5" s="248"/>
      <c r="DA5" s="248"/>
      <c r="DB5" s="248"/>
      <c r="DC5" s="248"/>
      <c r="DD5" s="248"/>
      <c r="DE5" s="248"/>
      <c r="DF5" s="248"/>
      <c r="DG5" s="248"/>
      <c r="DH5" s="248"/>
      <c r="DI5" s="248"/>
      <c r="DJ5" s="248"/>
      <c r="DK5" s="248"/>
      <c r="DL5" s="248"/>
      <c r="DM5" s="248"/>
      <c r="DN5" s="248"/>
      <c r="DO5" s="248"/>
      <c r="DP5" s="248"/>
      <c r="DQ5" s="249"/>
      <c r="DR5" s="193" t="str">
        <f>IF('1'!A1=1,"Українська гривня","Ukrainian Hryvnia")</f>
        <v>Ukrainian Hryvnia</v>
      </c>
      <c r="DS5" s="248"/>
      <c r="DT5" s="248"/>
      <c r="DU5" s="248"/>
      <c r="DV5" s="248"/>
      <c r="DW5" s="248"/>
      <c r="DX5" s="248"/>
      <c r="DY5" s="248"/>
      <c r="DZ5" s="248"/>
      <c r="EA5" s="248"/>
      <c r="EB5" s="248"/>
      <c r="EC5" s="248"/>
      <c r="ED5" s="248"/>
      <c r="EE5" s="248"/>
      <c r="EF5" s="248"/>
      <c r="EG5" s="248"/>
      <c r="EH5" s="248"/>
      <c r="EI5" s="248"/>
      <c r="EJ5" s="248"/>
      <c r="EK5" s="248"/>
      <c r="EL5" s="248"/>
      <c r="EM5" s="248"/>
      <c r="EN5" s="248"/>
      <c r="EO5" s="248"/>
      <c r="EP5" s="248"/>
      <c r="EQ5" s="248"/>
      <c r="ER5" s="248"/>
      <c r="ES5" s="248"/>
      <c r="ET5" s="248"/>
      <c r="EU5" s="248"/>
      <c r="EV5" s="248"/>
      <c r="EW5" s="248"/>
      <c r="EX5" s="248"/>
      <c r="EY5" s="248"/>
      <c r="EZ5" s="248"/>
      <c r="FA5" s="248"/>
      <c r="FB5" s="248"/>
      <c r="FC5" s="248"/>
      <c r="FD5" s="248"/>
      <c r="FE5" s="248"/>
      <c r="FF5" s="248"/>
      <c r="FG5" s="248"/>
      <c r="FH5" s="248"/>
      <c r="FI5" s="248"/>
      <c r="FJ5" s="248"/>
      <c r="FK5" s="248"/>
      <c r="FL5" s="248"/>
      <c r="FM5" s="248"/>
      <c r="FN5" s="248"/>
      <c r="FO5" s="248"/>
      <c r="FP5" s="248"/>
      <c r="FQ5" s="248"/>
      <c r="FR5" s="248"/>
      <c r="FS5" s="248"/>
      <c r="FT5" s="248"/>
      <c r="FU5" s="248"/>
      <c r="FV5" s="248"/>
      <c r="FW5" s="248"/>
      <c r="FX5" s="249"/>
      <c r="FY5" s="228" t="str">
        <f>IF('1'!A1=1,"Рoсійський рубль","Russian Ruble")</f>
        <v>Russian Ruble</v>
      </c>
      <c r="FZ5" s="229"/>
      <c r="GA5" s="229"/>
      <c r="GB5" s="229"/>
      <c r="GC5" s="229"/>
      <c r="GD5" s="229"/>
      <c r="GE5" s="229"/>
      <c r="GF5" s="229"/>
      <c r="GG5" s="229"/>
      <c r="GH5" s="229"/>
      <c r="GI5" s="229"/>
      <c r="GJ5" s="229"/>
      <c r="GK5" s="229"/>
      <c r="GL5" s="229"/>
      <c r="GM5" s="229"/>
      <c r="GN5" s="229"/>
      <c r="GO5" s="229"/>
      <c r="GP5" s="229"/>
      <c r="GQ5" s="229"/>
      <c r="GR5" s="229"/>
      <c r="GS5" s="229"/>
      <c r="GT5" s="229"/>
      <c r="GU5" s="229"/>
      <c r="GV5" s="229"/>
      <c r="GW5" s="229"/>
      <c r="GX5" s="229"/>
      <c r="GY5" s="229"/>
      <c r="GZ5" s="229"/>
      <c r="HA5" s="229"/>
      <c r="HB5" s="229"/>
      <c r="HC5" s="229"/>
      <c r="HD5" s="229"/>
      <c r="HE5" s="229"/>
      <c r="HF5" s="229"/>
      <c r="HG5" s="229"/>
      <c r="HH5" s="229"/>
      <c r="HI5" s="229"/>
      <c r="HJ5" s="229"/>
      <c r="HK5" s="229"/>
      <c r="HL5" s="229"/>
      <c r="HM5" s="229"/>
      <c r="HN5" s="229"/>
      <c r="HO5" s="229"/>
      <c r="HP5" s="229"/>
      <c r="HQ5" s="229"/>
      <c r="HR5" s="229"/>
      <c r="HS5" s="229"/>
      <c r="HT5" s="229"/>
      <c r="HU5" s="229"/>
      <c r="HV5" s="229"/>
      <c r="HW5" s="229"/>
      <c r="HX5" s="229"/>
      <c r="HY5" s="229"/>
      <c r="HZ5" s="229"/>
      <c r="IA5" s="229"/>
      <c r="IB5" s="229"/>
      <c r="IC5" s="229"/>
      <c r="ID5" s="229"/>
      <c r="IE5" s="230"/>
      <c r="IF5" s="231" t="str">
        <f>IF('1'!A1=1,"Інші валюти","Other Currencies")</f>
        <v>Other Currencies</v>
      </c>
      <c r="IG5" s="232"/>
      <c r="IH5" s="232"/>
      <c r="II5" s="232"/>
      <c r="IJ5" s="232"/>
      <c r="IK5" s="232"/>
      <c r="IL5" s="232"/>
      <c r="IM5" s="232"/>
      <c r="IN5" s="232"/>
      <c r="IO5" s="232"/>
      <c r="IP5" s="232"/>
      <c r="IQ5" s="232"/>
      <c r="IR5" s="232"/>
      <c r="IS5" s="232"/>
      <c r="IT5" s="232"/>
      <c r="IU5" s="232"/>
      <c r="IV5" s="232"/>
      <c r="IW5" s="232"/>
      <c r="IX5" s="232"/>
      <c r="IY5" s="232"/>
      <c r="IZ5" s="232"/>
      <c r="JA5" s="232"/>
      <c r="JB5" s="232"/>
      <c r="JC5" s="232"/>
      <c r="JD5" s="232"/>
      <c r="JE5" s="232"/>
      <c r="JF5" s="232"/>
      <c r="JG5" s="232"/>
      <c r="JH5" s="232"/>
      <c r="JI5" s="232"/>
      <c r="JJ5" s="232"/>
      <c r="JK5" s="232"/>
      <c r="JL5" s="232"/>
      <c r="JM5" s="232"/>
      <c r="JN5" s="232"/>
      <c r="JO5" s="232"/>
      <c r="JP5" s="232"/>
      <c r="JQ5" s="232"/>
      <c r="JR5" s="232"/>
      <c r="JS5" s="232"/>
      <c r="JT5" s="232"/>
      <c r="JU5" s="232"/>
      <c r="JV5" s="232"/>
      <c r="JW5" s="232"/>
      <c r="JX5" s="232"/>
      <c r="JY5" s="232"/>
      <c r="JZ5" s="232"/>
      <c r="KA5" s="232"/>
      <c r="KB5" s="232"/>
      <c r="KC5" s="232"/>
      <c r="KD5" s="232"/>
      <c r="KE5" s="232"/>
      <c r="KF5" s="232"/>
      <c r="KG5" s="232"/>
      <c r="KH5" s="232"/>
      <c r="KI5" s="232"/>
      <c r="KJ5" s="232"/>
      <c r="KK5" s="232"/>
      <c r="KL5" s="233"/>
    </row>
    <row r="6" spans="1:298" ht="12.9" customHeight="1" x14ac:dyDescent="0.25">
      <c r="A6" s="241"/>
      <c r="B6" s="243"/>
      <c r="C6" s="246"/>
      <c r="D6" s="210">
        <v>2010</v>
      </c>
      <c r="E6" s="211"/>
      <c r="F6" s="211"/>
      <c r="G6" s="212"/>
      <c r="H6" s="225">
        <v>2011</v>
      </c>
      <c r="I6" s="211"/>
      <c r="J6" s="211"/>
      <c r="K6" s="212"/>
      <c r="L6" s="210">
        <v>2012</v>
      </c>
      <c r="M6" s="211"/>
      <c r="N6" s="211"/>
      <c r="O6" s="212"/>
      <c r="P6" s="210">
        <v>2013</v>
      </c>
      <c r="Q6" s="211"/>
      <c r="R6" s="211"/>
      <c r="S6" s="212"/>
      <c r="T6" s="210">
        <v>2014</v>
      </c>
      <c r="U6" s="211"/>
      <c r="V6" s="211"/>
      <c r="W6" s="212"/>
      <c r="X6" s="213">
        <v>2015</v>
      </c>
      <c r="Y6" s="214"/>
      <c r="Z6" s="214"/>
      <c r="AA6" s="214"/>
      <c r="AB6" s="215" t="s">
        <v>13</v>
      </c>
      <c r="AC6" s="207"/>
      <c r="AD6" s="207"/>
      <c r="AE6" s="207"/>
      <c r="AF6" s="200">
        <v>2017</v>
      </c>
      <c r="AG6" s="207"/>
      <c r="AH6" s="207"/>
      <c r="AI6" s="207"/>
      <c r="AJ6" s="200">
        <v>2018</v>
      </c>
      <c r="AK6" s="207"/>
      <c r="AL6" s="207"/>
      <c r="AM6" s="207"/>
      <c r="AN6" s="200">
        <v>2019</v>
      </c>
      <c r="AO6" s="201"/>
      <c r="AP6" s="201"/>
      <c r="AQ6" s="201"/>
      <c r="AR6" s="200">
        <v>2020</v>
      </c>
      <c r="AS6" s="201"/>
      <c r="AT6" s="201"/>
      <c r="AU6" s="201"/>
      <c r="AV6" s="200">
        <v>2021</v>
      </c>
      <c r="AW6" s="204"/>
      <c r="AX6" s="204"/>
      <c r="AY6" s="204"/>
      <c r="AZ6" s="197">
        <v>2022</v>
      </c>
      <c r="BA6" s="199"/>
      <c r="BB6" s="199"/>
      <c r="BC6" s="199"/>
      <c r="BD6" s="197">
        <v>2023</v>
      </c>
      <c r="BE6" s="198"/>
      <c r="BF6" s="198"/>
      <c r="BG6" s="198"/>
      <c r="BH6" s="197">
        <v>2024</v>
      </c>
      <c r="BI6" s="199"/>
      <c r="BJ6" s="169"/>
      <c r="BK6" s="225">
        <v>2010</v>
      </c>
      <c r="BL6" s="211"/>
      <c r="BM6" s="211"/>
      <c r="BN6" s="212"/>
      <c r="BO6" s="225">
        <v>2011</v>
      </c>
      <c r="BP6" s="211"/>
      <c r="BQ6" s="211"/>
      <c r="BR6" s="212"/>
      <c r="BS6" s="210">
        <v>2012</v>
      </c>
      <c r="BT6" s="211"/>
      <c r="BU6" s="211"/>
      <c r="BV6" s="212"/>
      <c r="BW6" s="210">
        <v>2013</v>
      </c>
      <c r="BX6" s="211"/>
      <c r="BY6" s="211"/>
      <c r="BZ6" s="212"/>
      <c r="CA6" s="210">
        <v>2014</v>
      </c>
      <c r="CB6" s="211"/>
      <c r="CC6" s="211"/>
      <c r="CD6" s="212"/>
      <c r="CE6" s="213">
        <v>2015</v>
      </c>
      <c r="CF6" s="214"/>
      <c r="CG6" s="214"/>
      <c r="CH6" s="214"/>
      <c r="CI6" s="215" t="s">
        <v>13</v>
      </c>
      <c r="CJ6" s="207"/>
      <c r="CK6" s="207"/>
      <c r="CL6" s="207"/>
      <c r="CM6" s="238">
        <v>2017</v>
      </c>
      <c r="CN6" s="239"/>
      <c r="CO6" s="239"/>
      <c r="CP6" s="239"/>
      <c r="CQ6" s="200">
        <v>2018</v>
      </c>
      <c r="CR6" s="207"/>
      <c r="CS6" s="207"/>
      <c r="CT6" s="207"/>
      <c r="CU6" s="200">
        <v>2019</v>
      </c>
      <c r="CV6" s="201"/>
      <c r="CW6" s="201"/>
      <c r="CX6" s="201"/>
      <c r="CY6" s="200">
        <v>2020</v>
      </c>
      <c r="CZ6" s="201"/>
      <c r="DA6" s="201"/>
      <c r="DB6" s="201"/>
      <c r="DC6" s="200">
        <v>2021</v>
      </c>
      <c r="DD6" s="201"/>
      <c r="DE6" s="201"/>
      <c r="DF6" s="201"/>
      <c r="DG6" s="205">
        <v>2022</v>
      </c>
      <c r="DH6" s="209"/>
      <c r="DI6" s="209"/>
      <c r="DJ6" s="209"/>
      <c r="DK6" s="197">
        <v>2023</v>
      </c>
      <c r="DL6" s="199"/>
      <c r="DM6" s="199"/>
      <c r="DN6" s="199"/>
      <c r="DO6" s="197">
        <v>2024</v>
      </c>
      <c r="DP6" s="250"/>
      <c r="DQ6" s="251"/>
      <c r="DR6" s="252">
        <v>2010</v>
      </c>
      <c r="DS6" s="218"/>
      <c r="DT6" s="218"/>
      <c r="DU6" s="219"/>
      <c r="DV6" s="252">
        <v>2011</v>
      </c>
      <c r="DW6" s="218"/>
      <c r="DX6" s="218"/>
      <c r="DY6" s="219"/>
      <c r="DZ6" s="217">
        <v>2012</v>
      </c>
      <c r="EA6" s="218"/>
      <c r="EB6" s="218"/>
      <c r="EC6" s="219"/>
      <c r="ED6" s="217">
        <v>2013</v>
      </c>
      <c r="EE6" s="218"/>
      <c r="EF6" s="218"/>
      <c r="EG6" s="219"/>
      <c r="EH6" s="217">
        <v>2014</v>
      </c>
      <c r="EI6" s="218"/>
      <c r="EJ6" s="218"/>
      <c r="EK6" s="219"/>
      <c r="EL6" s="220">
        <v>2015</v>
      </c>
      <c r="EM6" s="221"/>
      <c r="EN6" s="221"/>
      <c r="EO6" s="221"/>
      <c r="EP6" s="222" t="s">
        <v>13</v>
      </c>
      <c r="EQ6" s="223"/>
      <c r="ER6" s="223"/>
      <c r="ES6" s="224"/>
      <c r="ET6" s="236">
        <v>2017</v>
      </c>
      <c r="EU6" s="237"/>
      <c r="EV6" s="237"/>
      <c r="EW6" s="237"/>
      <c r="EX6" s="234">
        <v>2018</v>
      </c>
      <c r="EY6" s="224"/>
      <c r="EZ6" s="224"/>
      <c r="FA6" s="224"/>
      <c r="FB6" s="234">
        <v>2019</v>
      </c>
      <c r="FC6" s="235"/>
      <c r="FD6" s="235"/>
      <c r="FE6" s="235"/>
      <c r="FF6" s="234">
        <v>2020</v>
      </c>
      <c r="FG6" s="235"/>
      <c r="FH6" s="235"/>
      <c r="FI6" s="235"/>
      <c r="FJ6" s="234">
        <v>2021</v>
      </c>
      <c r="FK6" s="235"/>
      <c r="FL6" s="235"/>
      <c r="FM6" s="235"/>
      <c r="FN6" s="197">
        <v>2022</v>
      </c>
      <c r="FO6" s="199"/>
      <c r="FP6" s="199"/>
      <c r="FQ6" s="199"/>
      <c r="FR6" s="197">
        <v>2023</v>
      </c>
      <c r="FS6" s="199"/>
      <c r="FT6" s="199"/>
      <c r="FU6" s="199"/>
      <c r="FV6" s="197">
        <v>2024</v>
      </c>
      <c r="FW6" s="250"/>
      <c r="FX6" s="251"/>
      <c r="FY6" s="225">
        <v>2010</v>
      </c>
      <c r="FZ6" s="211"/>
      <c r="GA6" s="211"/>
      <c r="GB6" s="212"/>
      <c r="GC6" s="225">
        <v>2011</v>
      </c>
      <c r="GD6" s="211"/>
      <c r="GE6" s="211"/>
      <c r="GF6" s="212"/>
      <c r="GG6" s="210">
        <v>2012</v>
      </c>
      <c r="GH6" s="211"/>
      <c r="GI6" s="211"/>
      <c r="GJ6" s="212"/>
      <c r="GK6" s="210">
        <v>2013</v>
      </c>
      <c r="GL6" s="211"/>
      <c r="GM6" s="211"/>
      <c r="GN6" s="212"/>
      <c r="GO6" s="210">
        <v>2014</v>
      </c>
      <c r="GP6" s="211"/>
      <c r="GQ6" s="211"/>
      <c r="GR6" s="212"/>
      <c r="GS6" s="213">
        <v>2015</v>
      </c>
      <c r="GT6" s="214"/>
      <c r="GU6" s="214"/>
      <c r="GV6" s="214"/>
      <c r="GW6" s="215" t="s">
        <v>13</v>
      </c>
      <c r="GX6" s="216"/>
      <c r="GY6" s="216"/>
      <c r="GZ6" s="216"/>
      <c r="HA6" s="200">
        <v>2017</v>
      </c>
      <c r="HB6" s="207"/>
      <c r="HC6" s="207"/>
      <c r="HD6" s="208"/>
      <c r="HE6" s="200">
        <v>2018</v>
      </c>
      <c r="HF6" s="207"/>
      <c r="HG6" s="207"/>
      <c r="HH6" s="207"/>
      <c r="HI6" s="200">
        <v>2019</v>
      </c>
      <c r="HJ6" s="201"/>
      <c r="HK6" s="201"/>
      <c r="HL6" s="201"/>
      <c r="HM6" s="200">
        <v>2020</v>
      </c>
      <c r="HN6" s="201"/>
      <c r="HO6" s="201"/>
      <c r="HP6" s="201"/>
      <c r="HQ6" s="200">
        <v>2021</v>
      </c>
      <c r="HR6" s="209"/>
      <c r="HS6" s="209"/>
      <c r="HT6" s="209"/>
      <c r="HU6" s="197">
        <v>2022</v>
      </c>
      <c r="HV6" s="198"/>
      <c r="HW6" s="198"/>
      <c r="HX6" s="198"/>
      <c r="HY6" s="197">
        <v>2023</v>
      </c>
      <c r="HZ6" s="199"/>
      <c r="IA6" s="199"/>
      <c r="IB6" s="199"/>
      <c r="IC6" s="197">
        <v>2024</v>
      </c>
      <c r="ID6" s="198"/>
      <c r="IE6" s="177"/>
      <c r="IF6" s="225">
        <v>2010</v>
      </c>
      <c r="IG6" s="211"/>
      <c r="IH6" s="211"/>
      <c r="II6" s="212"/>
      <c r="IJ6" s="225">
        <v>2011</v>
      </c>
      <c r="IK6" s="211"/>
      <c r="IL6" s="211"/>
      <c r="IM6" s="212"/>
      <c r="IN6" s="210">
        <v>2012</v>
      </c>
      <c r="IO6" s="211"/>
      <c r="IP6" s="211"/>
      <c r="IQ6" s="212"/>
      <c r="IR6" s="210">
        <v>2013</v>
      </c>
      <c r="IS6" s="211"/>
      <c r="IT6" s="211"/>
      <c r="IU6" s="212"/>
      <c r="IV6" s="210">
        <v>2014</v>
      </c>
      <c r="IW6" s="211"/>
      <c r="IX6" s="211"/>
      <c r="IY6" s="212"/>
      <c r="IZ6" s="213">
        <v>2015</v>
      </c>
      <c r="JA6" s="214"/>
      <c r="JB6" s="214"/>
      <c r="JC6" s="214"/>
      <c r="JD6" s="215" t="s">
        <v>13</v>
      </c>
      <c r="JE6" s="240"/>
      <c r="JF6" s="240"/>
      <c r="JG6" s="240"/>
      <c r="JH6" s="238">
        <v>2017</v>
      </c>
      <c r="JI6" s="239"/>
      <c r="JJ6" s="240"/>
      <c r="JK6" s="240"/>
      <c r="JL6" s="200">
        <v>2018</v>
      </c>
      <c r="JM6" s="207"/>
      <c r="JN6" s="207"/>
      <c r="JO6" s="207"/>
      <c r="JP6" s="200">
        <v>2019</v>
      </c>
      <c r="JQ6" s="204"/>
      <c r="JR6" s="204"/>
      <c r="JS6" s="204"/>
      <c r="JT6" s="200">
        <v>2020</v>
      </c>
      <c r="JU6" s="201"/>
      <c r="JV6" s="202"/>
      <c r="JW6" s="202"/>
      <c r="JX6" s="200">
        <v>2021</v>
      </c>
      <c r="JY6" s="203"/>
      <c r="JZ6" s="203"/>
      <c r="KA6" s="204"/>
      <c r="KB6" s="205">
        <v>2022</v>
      </c>
      <c r="KC6" s="204"/>
      <c r="KD6" s="204"/>
      <c r="KE6" s="168"/>
      <c r="KF6" s="206">
        <v>2023</v>
      </c>
      <c r="KG6" s="204"/>
      <c r="KH6" s="204"/>
      <c r="KI6" s="204"/>
      <c r="KJ6" s="197">
        <v>2024</v>
      </c>
      <c r="KK6" s="250"/>
      <c r="KL6" s="251"/>
    </row>
    <row r="7" spans="1:298" ht="12.9" customHeight="1" x14ac:dyDescent="0.2">
      <c r="A7" s="242"/>
      <c r="B7" s="244"/>
      <c r="C7" s="247"/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31</v>
      </c>
      <c r="I7" s="12" t="s">
        <v>32</v>
      </c>
      <c r="J7" s="12" t="s">
        <v>33</v>
      </c>
      <c r="K7" s="12" t="s">
        <v>34</v>
      </c>
      <c r="L7" s="12" t="s">
        <v>31</v>
      </c>
      <c r="M7" s="12" t="s">
        <v>32</v>
      </c>
      <c r="N7" s="12" t="s">
        <v>33</v>
      </c>
      <c r="O7" s="12" t="s">
        <v>34</v>
      </c>
      <c r="P7" s="12" t="s">
        <v>31</v>
      </c>
      <c r="Q7" s="12" t="s">
        <v>32</v>
      </c>
      <c r="R7" s="12" t="s">
        <v>33</v>
      </c>
      <c r="S7" s="12" t="s">
        <v>34</v>
      </c>
      <c r="T7" s="12" t="s">
        <v>31</v>
      </c>
      <c r="U7" s="12" t="s">
        <v>32</v>
      </c>
      <c r="V7" s="12" t="s">
        <v>33</v>
      </c>
      <c r="W7" s="12" t="s">
        <v>34</v>
      </c>
      <c r="X7" s="35" t="s">
        <v>31</v>
      </c>
      <c r="Y7" s="12" t="s">
        <v>32</v>
      </c>
      <c r="Z7" s="12" t="s">
        <v>33</v>
      </c>
      <c r="AA7" s="12" t="s">
        <v>34</v>
      </c>
      <c r="AB7" s="12" t="s">
        <v>31</v>
      </c>
      <c r="AC7" s="12" t="s">
        <v>32</v>
      </c>
      <c r="AD7" s="12" t="s">
        <v>33</v>
      </c>
      <c r="AE7" s="12" t="s">
        <v>34</v>
      </c>
      <c r="AF7" s="12" t="s">
        <v>31</v>
      </c>
      <c r="AG7" s="12" t="s">
        <v>32</v>
      </c>
      <c r="AH7" s="12" t="s">
        <v>33</v>
      </c>
      <c r="AI7" s="12" t="s">
        <v>34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31</v>
      </c>
      <c r="AO7" s="98" t="s">
        <v>32</v>
      </c>
      <c r="AP7" s="98" t="s">
        <v>33</v>
      </c>
      <c r="AQ7" s="12" t="s">
        <v>34</v>
      </c>
      <c r="AR7" s="98" t="s">
        <v>31</v>
      </c>
      <c r="AS7" s="98" t="s">
        <v>32</v>
      </c>
      <c r="AT7" s="98" t="s">
        <v>33</v>
      </c>
      <c r="AU7" s="12" t="s">
        <v>34</v>
      </c>
      <c r="AV7" s="36" t="s">
        <v>31</v>
      </c>
      <c r="AW7" s="37" t="s">
        <v>32</v>
      </c>
      <c r="AX7" s="12" t="s">
        <v>33</v>
      </c>
      <c r="AY7" s="98" t="s">
        <v>34</v>
      </c>
      <c r="AZ7" s="12" t="s">
        <v>31</v>
      </c>
      <c r="BA7" s="12" t="s">
        <v>32</v>
      </c>
      <c r="BB7" s="12" t="s">
        <v>33</v>
      </c>
      <c r="BC7" s="98" t="s">
        <v>34</v>
      </c>
      <c r="BD7" s="36" t="s">
        <v>31</v>
      </c>
      <c r="BE7" s="36" t="s">
        <v>32</v>
      </c>
      <c r="BF7" s="36" t="s">
        <v>33</v>
      </c>
      <c r="BG7" s="98" t="s">
        <v>34</v>
      </c>
      <c r="BH7" s="36" t="s">
        <v>31</v>
      </c>
      <c r="BI7" s="36" t="s">
        <v>32</v>
      </c>
      <c r="BJ7" s="36" t="s">
        <v>33</v>
      </c>
      <c r="BK7" s="35" t="s">
        <v>31</v>
      </c>
      <c r="BL7" s="12" t="s">
        <v>32</v>
      </c>
      <c r="BM7" s="12" t="s">
        <v>33</v>
      </c>
      <c r="BN7" s="12" t="s">
        <v>34</v>
      </c>
      <c r="BO7" s="12" t="s">
        <v>31</v>
      </c>
      <c r="BP7" s="12" t="s">
        <v>32</v>
      </c>
      <c r="BQ7" s="12" t="s">
        <v>33</v>
      </c>
      <c r="BR7" s="12" t="s">
        <v>34</v>
      </c>
      <c r="BS7" s="12" t="s">
        <v>31</v>
      </c>
      <c r="BT7" s="12" t="s">
        <v>32</v>
      </c>
      <c r="BU7" s="12" t="s">
        <v>33</v>
      </c>
      <c r="BV7" s="12" t="s">
        <v>34</v>
      </c>
      <c r="BW7" s="12" t="s">
        <v>31</v>
      </c>
      <c r="BX7" s="12" t="s">
        <v>32</v>
      </c>
      <c r="BY7" s="12" t="s">
        <v>33</v>
      </c>
      <c r="BZ7" s="12" t="s">
        <v>34</v>
      </c>
      <c r="CA7" s="12" t="s">
        <v>31</v>
      </c>
      <c r="CB7" s="12" t="s">
        <v>32</v>
      </c>
      <c r="CC7" s="12" t="s">
        <v>33</v>
      </c>
      <c r="CD7" s="12" t="s">
        <v>34</v>
      </c>
      <c r="CE7" s="12" t="s">
        <v>31</v>
      </c>
      <c r="CF7" s="36" t="s">
        <v>32</v>
      </c>
      <c r="CG7" s="36" t="s">
        <v>33</v>
      </c>
      <c r="CH7" s="36" t="s">
        <v>34</v>
      </c>
      <c r="CI7" s="36" t="s">
        <v>31</v>
      </c>
      <c r="CJ7" s="36" t="s">
        <v>32</v>
      </c>
      <c r="CK7" s="36" t="s">
        <v>33</v>
      </c>
      <c r="CL7" s="36" t="s">
        <v>34</v>
      </c>
      <c r="CM7" s="36" t="s">
        <v>31</v>
      </c>
      <c r="CN7" s="36" t="s">
        <v>32</v>
      </c>
      <c r="CO7" s="36" t="s">
        <v>33</v>
      </c>
      <c r="CP7" s="36" t="s">
        <v>34</v>
      </c>
      <c r="CQ7" s="36" t="s">
        <v>31</v>
      </c>
      <c r="CR7" s="36" t="s">
        <v>32</v>
      </c>
      <c r="CS7" s="36" t="s">
        <v>33</v>
      </c>
      <c r="CT7" s="98" t="s">
        <v>34</v>
      </c>
      <c r="CU7" s="98" t="s">
        <v>31</v>
      </c>
      <c r="CV7" s="12" t="s">
        <v>32</v>
      </c>
      <c r="CW7" s="12" t="s">
        <v>33</v>
      </c>
      <c r="CX7" s="12" t="s">
        <v>34</v>
      </c>
      <c r="CY7" s="37" t="s">
        <v>31</v>
      </c>
      <c r="CZ7" s="36" t="s">
        <v>32</v>
      </c>
      <c r="DA7" s="36" t="s">
        <v>33</v>
      </c>
      <c r="DB7" s="112" t="s">
        <v>34</v>
      </c>
      <c r="DC7" s="12" t="s">
        <v>31</v>
      </c>
      <c r="DD7" s="12" t="s">
        <v>32</v>
      </c>
      <c r="DE7" s="12" t="s">
        <v>33</v>
      </c>
      <c r="DF7" s="12" t="s">
        <v>34</v>
      </c>
      <c r="DG7" s="37" t="s">
        <v>31</v>
      </c>
      <c r="DH7" s="36" t="s">
        <v>32</v>
      </c>
      <c r="DI7" s="36" t="s">
        <v>33</v>
      </c>
      <c r="DJ7" s="12" t="s">
        <v>34</v>
      </c>
      <c r="DK7" s="115" t="s">
        <v>31</v>
      </c>
      <c r="DL7" s="115" t="s">
        <v>32</v>
      </c>
      <c r="DM7" s="115" t="s">
        <v>33</v>
      </c>
      <c r="DN7" s="34" t="s">
        <v>34</v>
      </c>
      <c r="DO7" s="115" t="s">
        <v>31</v>
      </c>
      <c r="DP7" s="115" t="s">
        <v>32</v>
      </c>
      <c r="DQ7" s="34" t="s">
        <v>33</v>
      </c>
      <c r="DR7" s="35" t="s">
        <v>31</v>
      </c>
      <c r="DS7" s="12" t="s">
        <v>32</v>
      </c>
      <c r="DT7" s="12" t="s">
        <v>33</v>
      </c>
      <c r="DU7" s="12" t="s">
        <v>34</v>
      </c>
      <c r="DV7" s="12" t="s">
        <v>31</v>
      </c>
      <c r="DW7" s="12" t="s">
        <v>32</v>
      </c>
      <c r="DX7" s="12" t="s">
        <v>33</v>
      </c>
      <c r="DY7" s="12" t="s">
        <v>34</v>
      </c>
      <c r="DZ7" s="12" t="s">
        <v>31</v>
      </c>
      <c r="EA7" s="12" t="s">
        <v>32</v>
      </c>
      <c r="EB7" s="12" t="s">
        <v>33</v>
      </c>
      <c r="EC7" s="12" t="s">
        <v>34</v>
      </c>
      <c r="ED7" s="12" t="s">
        <v>31</v>
      </c>
      <c r="EE7" s="12" t="s">
        <v>32</v>
      </c>
      <c r="EF7" s="12" t="s">
        <v>33</v>
      </c>
      <c r="EG7" s="12" t="s">
        <v>34</v>
      </c>
      <c r="EH7" s="12" t="s">
        <v>31</v>
      </c>
      <c r="EI7" s="12" t="s">
        <v>32</v>
      </c>
      <c r="EJ7" s="12" t="s">
        <v>33</v>
      </c>
      <c r="EK7" s="12" t="s">
        <v>34</v>
      </c>
      <c r="EL7" s="12" t="s">
        <v>31</v>
      </c>
      <c r="EM7" s="36" t="s">
        <v>32</v>
      </c>
      <c r="EN7" s="36" t="s">
        <v>33</v>
      </c>
      <c r="EO7" s="36" t="s">
        <v>34</v>
      </c>
      <c r="EP7" s="36" t="s">
        <v>31</v>
      </c>
      <c r="EQ7" s="36" t="s">
        <v>32</v>
      </c>
      <c r="ER7" s="36" t="s">
        <v>33</v>
      </c>
      <c r="ES7" s="36" t="s">
        <v>34</v>
      </c>
      <c r="ET7" s="36" t="s">
        <v>31</v>
      </c>
      <c r="EU7" s="36" t="s">
        <v>32</v>
      </c>
      <c r="EV7" s="36" t="s">
        <v>33</v>
      </c>
      <c r="EW7" s="36" t="s">
        <v>34</v>
      </c>
      <c r="EX7" s="36" t="s">
        <v>31</v>
      </c>
      <c r="EY7" s="36" t="s">
        <v>32</v>
      </c>
      <c r="EZ7" s="36" t="s">
        <v>33</v>
      </c>
      <c r="FA7" s="12" t="s">
        <v>34</v>
      </c>
      <c r="FB7" s="98" t="s">
        <v>31</v>
      </c>
      <c r="FC7" s="12" t="s">
        <v>32</v>
      </c>
      <c r="FD7" s="12" t="s">
        <v>33</v>
      </c>
      <c r="FE7" s="12" t="s">
        <v>34</v>
      </c>
      <c r="FF7" s="37" t="s">
        <v>31</v>
      </c>
      <c r="FG7" s="36" t="s">
        <v>32</v>
      </c>
      <c r="FH7" s="36" t="s">
        <v>33</v>
      </c>
      <c r="FI7" s="112" t="s">
        <v>34</v>
      </c>
      <c r="FJ7" s="36" t="s">
        <v>31</v>
      </c>
      <c r="FK7" s="36" t="s">
        <v>32</v>
      </c>
      <c r="FL7" s="12" t="s">
        <v>33</v>
      </c>
      <c r="FM7" s="12" t="s">
        <v>34</v>
      </c>
      <c r="FN7" s="37" t="s">
        <v>31</v>
      </c>
      <c r="FO7" s="36" t="s">
        <v>32</v>
      </c>
      <c r="FP7" s="36" t="s">
        <v>33</v>
      </c>
      <c r="FQ7" s="36" t="s">
        <v>34</v>
      </c>
      <c r="FR7" s="115" t="s">
        <v>31</v>
      </c>
      <c r="FS7" s="115" t="s">
        <v>32</v>
      </c>
      <c r="FT7" s="115" t="s">
        <v>33</v>
      </c>
      <c r="FU7" s="34" t="s">
        <v>34</v>
      </c>
      <c r="FV7" s="115" t="s">
        <v>31</v>
      </c>
      <c r="FW7" s="115" t="s">
        <v>32</v>
      </c>
      <c r="FX7" s="34" t="s">
        <v>33</v>
      </c>
      <c r="FY7" s="35" t="s">
        <v>31</v>
      </c>
      <c r="FZ7" s="12" t="s">
        <v>32</v>
      </c>
      <c r="GA7" s="12" t="s">
        <v>33</v>
      </c>
      <c r="GB7" s="12" t="s">
        <v>34</v>
      </c>
      <c r="GC7" s="12" t="s">
        <v>31</v>
      </c>
      <c r="GD7" s="12" t="s">
        <v>32</v>
      </c>
      <c r="GE7" s="12" t="s">
        <v>33</v>
      </c>
      <c r="GF7" s="12" t="s">
        <v>34</v>
      </c>
      <c r="GG7" s="12" t="s">
        <v>31</v>
      </c>
      <c r="GH7" s="12" t="s">
        <v>32</v>
      </c>
      <c r="GI7" s="12" t="s">
        <v>33</v>
      </c>
      <c r="GJ7" s="12" t="s">
        <v>34</v>
      </c>
      <c r="GK7" s="12" t="s">
        <v>31</v>
      </c>
      <c r="GL7" s="12" t="s">
        <v>32</v>
      </c>
      <c r="GM7" s="12" t="s">
        <v>33</v>
      </c>
      <c r="GN7" s="12" t="s">
        <v>34</v>
      </c>
      <c r="GO7" s="12" t="s">
        <v>31</v>
      </c>
      <c r="GP7" s="12" t="s">
        <v>32</v>
      </c>
      <c r="GQ7" s="12" t="s">
        <v>33</v>
      </c>
      <c r="GR7" s="12" t="s">
        <v>34</v>
      </c>
      <c r="GS7" s="36" t="s">
        <v>31</v>
      </c>
      <c r="GT7" s="36" t="s">
        <v>32</v>
      </c>
      <c r="GU7" s="36" t="s">
        <v>33</v>
      </c>
      <c r="GV7" s="36" t="s">
        <v>34</v>
      </c>
      <c r="GW7" s="36" t="s">
        <v>31</v>
      </c>
      <c r="GX7" s="36" t="s">
        <v>32</v>
      </c>
      <c r="GY7" s="36" t="s">
        <v>33</v>
      </c>
      <c r="GZ7" s="36" t="s">
        <v>34</v>
      </c>
      <c r="HA7" s="36" t="s">
        <v>31</v>
      </c>
      <c r="HB7" s="36" t="s">
        <v>32</v>
      </c>
      <c r="HC7" s="36" t="s">
        <v>33</v>
      </c>
      <c r="HD7" s="36" t="s">
        <v>34</v>
      </c>
      <c r="HE7" s="36" t="s">
        <v>31</v>
      </c>
      <c r="HF7" s="36" t="s">
        <v>32</v>
      </c>
      <c r="HG7" s="36" t="s">
        <v>33</v>
      </c>
      <c r="HH7" s="36" t="s">
        <v>34</v>
      </c>
      <c r="HI7" s="37" t="s">
        <v>31</v>
      </c>
      <c r="HJ7" s="36" t="s">
        <v>32</v>
      </c>
      <c r="HK7" s="36" t="s">
        <v>33</v>
      </c>
      <c r="HL7" s="36" t="s">
        <v>34</v>
      </c>
      <c r="HM7" s="37" t="s">
        <v>31</v>
      </c>
      <c r="HN7" s="36" t="s">
        <v>32</v>
      </c>
      <c r="HO7" s="36" t="s">
        <v>33</v>
      </c>
      <c r="HP7" s="112" t="s">
        <v>34</v>
      </c>
      <c r="HQ7" s="36" t="s">
        <v>31</v>
      </c>
      <c r="HR7" s="36" t="s">
        <v>32</v>
      </c>
      <c r="HS7" s="36" t="s">
        <v>33</v>
      </c>
      <c r="HT7" s="112" t="s">
        <v>34</v>
      </c>
      <c r="HU7" s="36" t="s">
        <v>31</v>
      </c>
      <c r="HV7" s="36" t="s">
        <v>32</v>
      </c>
      <c r="HW7" s="36" t="s">
        <v>33</v>
      </c>
      <c r="HX7" s="12" t="s">
        <v>34</v>
      </c>
      <c r="HY7" s="36" t="s">
        <v>31</v>
      </c>
      <c r="HZ7" s="112" t="s">
        <v>32</v>
      </c>
      <c r="IA7" s="12" t="s">
        <v>33</v>
      </c>
      <c r="IB7" s="12" t="s">
        <v>34</v>
      </c>
      <c r="IC7" s="36" t="s">
        <v>31</v>
      </c>
      <c r="ID7" s="112" t="s">
        <v>32</v>
      </c>
      <c r="IE7" s="36" t="s">
        <v>33</v>
      </c>
      <c r="IF7" s="35" t="s">
        <v>31</v>
      </c>
      <c r="IG7" s="12" t="s">
        <v>32</v>
      </c>
      <c r="IH7" s="12" t="s">
        <v>33</v>
      </c>
      <c r="II7" s="12" t="s">
        <v>34</v>
      </c>
      <c r="IJ7" s="12" t="s">
        <v>31</v>
      </c>
      <c r="IK7" s="12" t="s">
        <v>32</v>
      </c>
      <c r="IL7" s="12" t="s">
        <v>33</v>
      </c>
      <c r="IM7" s="12" t="s">
        <v>34</v>
      </c>
      <c r="IN7" s="12" t="s">
        <v>31</v>
      </c>
      <c r="IO7" s="12" t="s">
        <v>32</v>
      </c>
      <c r="IP7" s="12" t="s">
        <v>33</v>
      </c>
      <c r="IQ7" s="12" t="s">
        <v>34</v>
      </c>
      <c r="IR7" s="12" t="s">
        <v>31</v>
      </c>
      <c r="IS7" s="12" t="s">
        <v>32</v>
      </c>
      <c r="IT7" s="12" t="s">
        <v>33</v>
      </c>
      <c r="IU7" s="12" t="s">
        <v>34</v>
      </c>
      <c r="IV7" s="12" t="s">
        <v>31</v>
      </c>
      <c r="IW7" s="12" t="s">
        <v>32</v>
      </c>
      <c r="IX7" s="12" t="s">
        <v>33</v>
      </c>
      <c r="IY7" s="12" t="s">
        <v>34</v>
      </c>
      <c r="IZ7" s="36" t="s">
        <v>31</v>
      </c>
      <c r="JA7" s="36" t="s">
        <v>32</v>
      </c>
      <c r="JB7" s="36" t="s">
        <v>33</v>
      </c>
      <c r="JC7" s="36" t="s">
        <v>34</v>
      </c>
      <c r="JD7" s="36" t="s">
        <v>31</v>
      </c>
      <c r="JE7" s="36" t="s">
        <v>32</v>
      </c>
      <c r="JF7" s="36" t="s">
        <v>33</v>
      </c>
      <c r="JG7" s="37" t="s">
        <v>34</v>
      </c>
      <c r="JH7" s="36" t="s">
        <v>31</v>
      </c>
      <c r="JI7" s="36" t="s">
        <v>32</v>
      </c>
      <c r="JJ7" s="36" t="s">
        <v>33</v>
      </c>
      <c r="JK7" s="36" t="s">
        <v>34</v>
      </c>
      <c r="JL7" s="36" t="s">
        <v>31</v>
      </c>
      <c r="JM7" s="36" t="s">
        <v>32</v>
      </c>
      <c r="JN7" s="36" t="s">
        <v>33</v>
      </c>
      <c r="JO7" s="12" t="s">
        <v>34</v>
      </c>
      <c r="JP7" s="37" t="s">
        <v>31</v>
      </c>
      <c r="JQ7" s="36" t="s">
        <v>32</v>
      </c>
      <c r="JR7" s="36" t="s">
        <v>33</v>
      </c>
      <c r="JS7" s="36" t="s">
        <v>34</v>
      </c>
      <c r="JT7" s="37" t="s">
        <v>31</v>
      </c>
      <c r="JU7" s="36" t="s">
        <v>32</v>
      </c>
      <c r="JV7" s="36" t="s">
        <v>33</v>
      </c>
      <c r="JW7" s="36" t="s">
        <v>34</v>
      </c>
      <c r="JX7" s="36" t="s">
        <v>31</v>
      </c>
      <c r="JY7" s="12" t="s">
        <v>32</v>
      </c>
      <c r="JZ7" s="36" t="s">
        <v>33</v>
      </c>
      <c r="KA7" s="12" t="s">
        <v>34</v>
      </c>
      <c r="KB7" s="36" t="s">
        <v>31</v>
      </c>
      <c r="KC7" s="36" t="s">
        <v>32</v>
      </c>
      <c r="KD7" s="36" t="s">
        <v>33</v>
      </c>
      <c r="KE7" s="36" t="s">
        <v>34</v>
      </c>
      <c r="KF7" s="36" t="s">
        <v>31</v>
      </c>
      <c r="KG7" s="36" t="s">
        <v>32</v>
      </c>
      <c r="KH7" s="115" t="s">
        <v>33</v>
      </c>
      <c r="KI7" s="34" t="s">
        <v>34</v>
      </c>
      <c r="KJ7" s="36" t="s">
        <v>31</v>
      </c>
      <c r="KK7" s="37" t="s">
        <v>32</v>
      </c>
      <c r="KL7" s="34" t="s">
        <v>33</v>
      </c>
    </row>
    <row r="8" spans="1:298" x14ac:dyDescent="0.25">
      <c r="A8" s="38" t="str">
        <f>IF('1'!A1=1,B8,C8)</f>
        <v>Current account</v>
      </c>
      <c r="B8" s="39" t="s">
        <v>4</v>
      </c>
      <c r="C8" s="40" t="s">
        <v>20</v>
      </c>
      <c r="D8" s="4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3"/>
      <c r="AX8" s="43"/>
      <c r="AY8" s="43"/>
      <c r="AZ8" s="43"/>
      <c r="BA8" s="43"/>
      <c r="BB8" s="43"/>
      <c r="BC8" s="164"/>
      <c r="BD8" s="164"/>
      <c r="BE8" s="171"/>
      <c r="BF8" s="171"/>
      <c r="BG8" s="171"/>
      <c r="BH8" s="171"/>
      <c r="BI8" s="171"/>
      <c r="BJ8" s="167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3"/>
      <c r="CQ8" s="43"/>
      <c r="CR8" s="43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3"/>
      <c r="DE8" s="43"/>
      <c r="DF8" s="43"/>
      <c r="DG8" s="43"/>
      <c r="DH8" s="43"/>
      <c r="DI8" s="43"/>
      <c r="DJ8" s="43"/>
      <c r="DQ8" s="44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W8" s="43"/>
      <c r="FX8" s="44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3"/>
      <c r="HS8" s="43"/>
      <c r="HT8" s="43"/>
      <c r="HU8" s="43"/>
      <c r="HV8" s="43"/>
      <c r="HW8" s="43"/>
      <c r="HX8" s="43"/>
      <c r="HY8" s="164"/>
      <c r="HZ8" s="164"/>
      <c r="IA8" s="164"/>
      <c r="IB8" s="164"/>
      <c r="IC8" s="164"/>
      <c r="ID8" s="164"/>
      <c r="IE8" s="16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  <c r="IX8" s="42"/>
      <c r="IY8" s="42"/>
      <c r="IZ8" s="42"/>
      <c r="JA8" s="42"/>
      <c r="JB8" s="42"/>
      <c r="JC8" s="42"/>
      <c r="JD8" s="45"/>
      <c r="JE8" s="43"/>
      <c r="JF8" s="43" t="s">
        <v>40</v>
      </c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4"/>
    </row>
    <row r="9" spans="1:298" s="56" customFormat="1" x14ac:dyDescent="0.25">
      <c r="A9" s="46" t="str">
        <f>IF('1'!A1=1,B9,C9)</f>
        <v xml:space="preserve">                    Receipts</v>
      </c>
      <c r="B9" s="47" t="s">
        <v>16</v>
      </c>
      <c r="C9" s="48" t="s">
        <v>36</v>
      </c>
      <c r="D9" s="49">
        <v>71.5</v>
      </c>
      <c r="E9" s="50" t="s">
        <v>65</v>
      </c>
      <c r="F9" s="50" t="s">
        <v>177</v>
      </c>
      <c r="G9" s="50" t="s">
        <v>178</v>
      </c>
      <c r="H9" s="50" t="s">
        <v>179</v>
      </c>
      <c r="I9" s="50" t="s">
        <v>180</v>
      </c>
      <c r="J9" s="50" t="s">
        <v>181</v>
      </c>
      <c r="K9" s="50">
        <v>72</v>
      </c>
      <c r="L9" s="50" t="s">
        <v>182</v>
      </c>
      <c r="M9" s="50" t="s">
        <v>73</v>
      </c>
      <c r="N9" s="99" t="s">
        <v>181</v>
      </c>
      <c r="O9" s="99" t="s">
        <v>183</v>
      </c>
      <c r="P9" s="99">
        <v>71</v>
      </c>
      <c r="Q9" s="99" t="s">
        <v>184</v>
      </c>
      <c r="R9" s="99" t="s">
        <v>184</v>
      </c>
      <c r="S9" s="99" t="s">
        <v>185</v>
      </c>
      <c r="T9" s="99" t="s">
        <v>186</v>
      </c>
      <c r="U9" s="99" t="s">
        <v>187</v>
      </c>
      <c r="V9" s="99" t="s">
        <v>188</v>
      </c>
      <c r="W9" s="99" t="s">
        <v>180</v>
      </c>
      <c r="X9" s="51" t="s">
        <v>189</v>
      </c>
      <c r="Y9" s="51" t="s">
        <v>52</v>
      </c>
      <c r="Z9" s="51" t="s">
        <v>186</v>
      </c>
      <c r="AA9" s="51" t="s">
        <v>42</v>
      </c>
      <c r="AB9" s="51" t="s">
        <v>183</v>
      </c>
      <c r="AC9" s="51" t="s">
        <v>190</v>
      </c>
      <c r="AD9" s="51" t="s">
        <v>183</v>
      </c>
      <c r="AE9" s="51" t="s">
        <v>43</v>
      </c>
      <c r="AF9" s="51" t="s">
        <v>154</v>
      </c>
      <c r="AG9" s="51" t="s">
        <v>179</v>
      </c>
      <c r="AH9" s="51" t="s">
        <v>42</v>
      </c>
      <c r="AI9" s="52" t="s">
        <v>42</v>
      </c>
      <c r="AJ9" s="52" t="s">
        <v>42</v>
      </c>
      <c r="AK9" s="51" t="s">
        <v>209</v>
      </c>
      <c r="AL9" s="51" t="s">
        <v>65</v>
      </c>
      <c r="AM9" s="51" t="s">
        <v>668</v>
      </c>
      <c r="AN9" s="51" t="s">
        <v>66</v>
      </c>
      <c r="AO9" s="51" t="s">
        <v>177</v>
      </c>
      <c r="AP9" s="51" t="s">
        <v>215</v>
      </c>
      <c r="AQ9" s="51" t="s">
        <v>235</v>
      </c>
      <c r="AR9" s="51" t="s">
        <v>320</v>
      </c>
      <c r="AS9" s="51" t="s">
        <v>264</v>
      </c>
      <c r="AT9" s="51" t="s">
        <v>595</v>
      </c>
      <c r="AU9" s="51" t="s">
        <v>255</v>
      </c>
      <c r="AV9" s="51" t="s">
        <v>742</v>
      </c>
      <c r="AW9" s="51" t="s">
        <v>747</v>
      </c>
      <c r="AX9" s="51" t="s">
        <v>77</v>
      </c>
      <c r="AY9" s="51" t="s">
        <v>198</v>
      </c>
      <c r="AZ9" s="51" t="s">
        <v>243</v>
      </c>
      <c r="BA9" s="51" t="s">
        <v>772</v>
      </c>
      <c r="BB9" s="51" t="s">
        <v>242</v>
      </c>
      <c r="BC9" s="51" t="s">
        <v>257</v>
      </c>
      <c r="BD9" s="51" t="s">
        <v>197</v>
      </c>
      <c r="BE9" s="51" t="s">
        <v>86</v>
      </c>
      <c r="BF9" s="51" t="s">
        <v>257</v>
      </c>
      <c r="BG9" s="51" t="s">
        <v>835</v>
      </c>
      <c r="BH9" s="51" t="s">
        <v>836</v>
      </c>
      <c r="BI9" s="51" t="s">
        <v>344</v>
      </c>
      <c r="BJ9" s="53" t="s">
        <v>243</v>
      </c>
      <c r="BK9" s="51" t="s">
        <v>502</v>
      </c>
      <c r="BL9" s="51" t="s">
        <v>502</v>
      </c>
      <c r="BM9" s="51" t="s">
        <v>459</v>
      </c>
      <c r="BN9" s="51" t="s">
        <v>384</v>
      </c>
      <c r="BO9" s="51" t="s">
        <v>406</v>
      </c>
      <c r="BP9" s="51" t="s">
        <v>108</v>
      </c>
      <c r="BQ9" s="51" t="s">
        <v>145</v>
      </c>
      <c r="BR9" s="51" t="s">
        <v>145</v>
      </c>
      <c r="BS9" s="51" t="s">
        <v>109</v>
      </c>
      <c r="BT9" s="51" t="s">
        <v>400</v>
      </c>
      <c r="BU9" s="51" t="s">
        <v>545</v>
      </c>
      <c r="BV9" s="51" t="s">
        <v>545</v>
      </c>
      <c r="BW9" s="51" t="s">
        <v>438</v>
      </c>
      <c r="BX9" s="51" t="s">
        <v>418</v>
      </c>
      <c r="BY9" s="51" t="s">
        <v>387</v>
      </c>
      <c r="BZ9" s="51" t="s">
        <v>392</v>
      </c>
      <c r="CA9" s="51" t="s">
        <v>439</v>
      </c>
      <c r="CB9" s="51" t="s">
        <v>132</v>
      </c>
      <c r="CC9" s="51" t="s">
        <v>120</v>
      </c>
      <c r="CD9" s="51" t="s">
        <v>417</v>
      </c>
      <c r="CE9" s="51" t="s">
        <v>427</v>
      </c>
      <c r="CF9" s="51" t="s">
        <v>422</v>
      </c>
      <c r="CG9" s="51" t="s">
        <v>422</v>
      </c>
      <c r="CH9" s="51" t="s">
        <v>106</v>
      </c>
      <c r="CI9" s="51" t="s">
        <v>460</v>
      </c>
      <c r="CJ9" s="51" t="s">
        <v>563</v>
      </c>
      <c r="CK9" s="51" t="s">
        <v>581</v>
      </c>
      <c r="CL9" s="51" t="s">
        <v>112</v>
      </c>
      <c r="CM9" s="51" t="s">
        <v>588</v>
      </c>
      <c r="CN9" s="51" t="s">
        <v>524</v>
      </c>
      <c r="CO9" s="51" t="s">
        <v>554</v>
      </c>
      <c r="CP9" s="51" t="s">
        <v>611</v>
      </c>
      <c r="CQ9" s="51" t="s">
        <v>570</v>
      </c>
      <c r="CR9" s="51" t="s">
        <v>512</v>
      </c>
      <c r="CS9" s="51" t="s">
        <v>507</v>
      </c>
      <c r="CT9" s="51" t="s">
        <v>445</v>
      </c>
      <c r="CU9" s="51" t="s">
        <v>507</v>
      </c>
      <c r="CV9" s="51" t="s">
        <v>572</v>
      </c>
      <c r="CW9" s="51" t="s">
        <v>703</v>
      </c>
      <c r="CX9" s="51" t="s">
        <v>116</v>
      </c>
      <c r="CY9" s="51" t="s">
        <v>721</v>
      </c>
      <c r="CZ9" s="51" t="s">
        <v>522</v>
      </c>
      <c r="DA9" s="51" t="s">
        <v>561</v>
      </c>
      <c r="DB9" s="51" t="s">
        <v>473</v>
      </c>
      <c r="DC9" s="51" t="s">
        <v>568</v>
      </c>
      <c r="DD9" s="51" t="s">
        <v>751</v>
      </c>
      <c r="DE9" s="51" t="s">
        <v>573</v>
      </c>
      <c r="DF9" s="51" t="s">
        <v>365</v>
      </c>
      <c r="DG9" s="51" t="s">
        <v>751</v>
      </c>
      <c r="DH9" s="51" t="s">
        <v>612</v>
      </c>
      <c r="DI9" s="51" t="s">
        <v>508</v>
      </c>
      <c r="DJ9" s="51" t="s">
        <v>365</v>
      </c>
      <c r="DK9" s="51" t="s">
        <v>800</v>
      </c>
      <c r="DL9" s="51" t="s">
        <v>550</v>
      </c>
      <c r="DM9" s="51" t="s">
        <v>495</v>
      </c>
      <c r="DN9" s="51" t="s">
        <v>483</v>
      </c>
      <c r="DO9" s="51" t="s">
        <v>472</v>
      </c>
      <c r="DP9" s="51" t="s">
        <v>70</v>
      </c>
      <c r="DQ9" s="53" t="s">
        <v>483</v>
      </c>
      <c r="DR9" s="51" t="s">
        <v>45</v>
      </c>
      <c r="DS9" s="51" t="s">
        <v>45</v>
      </c>
      <c r="DT9" s="51" t="s">
        <v>45</v>
      </c>
      <c r="DU9" s="51" t="s">
        <v>45</v>
      </c>
      <c r="DV9" s="51" t="s">
        <v>45</v>
      </c>
      <c r="DW9" s="51" t="s">
        <v>44</v>
      </c>
      <c r="DX9" s="51" t="s">
        <v>45</v>
      </c>
      <c r="DY9" s="51" t="s">
        <v>44</v>
      </c>
      <c r="DZ9" s="51" t="s">
        <v>45</v>
      </c>
      <c r="EA9" s="51" t="s">
        <v>45</v>
      </c>
      <c r="EB9" s="51" t="s">
        <v>45</v>
      </c>
      <c r="EC9" s="51" t="s">
        <v>45</v>
      </c>
      <c r="ED9" s="51" t="s">
        <v>45</v>
      </c>
      <c r="EE9" s="51" t="s">
        <v>45</v>
      </c>
      <c r="EF9" s="51" t="s">
        <v>45</v>
      </c>
      <c r="EG9" s="51" t="s">
        <v>44</v>
      </c>
      <c r="EH9" s="51" t="s">
        <v>45</v>
      </c>
      <c r="EI9" s="51" t="s">
        <v>45</v>
      </c>
      <c r="EJ9" s="51" t="s">
        <v>45</v>
      </c>
      <c r="EK9" s="51" t="s">
        <v>46</v>
      </c>
      <c r="EL9" s="51" t="s">
        <v>153</v>
      </c>
      <c r="EM9" s="51" t="s">
        <v>160</v>
      </c>
      <c r="EN9" s="51" t="s">
        <v>166</v>
      </c>
      <c r="EO9" s="51" t="s">
        <v>44</v>
      </c>
      <c r="EP9" s="51" t="s">
        <v>44</v>
      </c>
      <c r="EQ9" s="51" t="s">
        <v>45</v>
      </c>
      <c r="ER9" s="51" t="s">
        <v>45</v>
      </c>
      <c r="ES9" s="51" t="s">
        <v>45</v>
      </c>
      <c r="ET9" s="51" t="s">
        <v>51</v>
      </c>
      <c r="EU9" s="51" t="s">
        <v>45</v>
      </c>
      <c r="EV9" s="51" t="s">
        <v>45</v>
      </c>
      <c r="EW9" s="51" t="s">
        <v>45</v>
      </c>
      <c r="EX9" s="51" t="s">
        <v>44</v>
      </c>
      <c r="EY9" s="51" t="s">
        <v>62</v>
      </c>
      <c r="EZ9" s="51" t="s">
        <v>46</v>
      </c>
      <c r="FA9" s="51" t="s">
        <v>44</v>
      </c>
      <c r="FB9" s="51" t="s">
        <v>44</v>
      </c>
      <c r="FC9" s="51" t="s">
        <v>44</v>
      </c>
      <c r="FD9" s="51" t="s">
        <v>51</v>
      </c>
      <c r="FE9" s="51" t="s">
        <v>45</v>
      </c>
      <c r="FF9" s="51" t="s">
        <v>44</v>
      </c>
      <c r="FG9" s="51" t="s">
        <v>44</v>
      </c>
      <c r="FH9" s="51" t="s">
        <v>44</v>
      </c>
      <c r="FI9" s="51" t="s">
        <v>45</v>
      </c>
      <c r="FJ9" s="51" t="s">
        <v>68</v>
      </c>
      <c r="FK9" s="51" t="s">
        <v>68</v>
      </c>
      <c r="FL9" s="51" t="s">
        <v>68</v>
      </c>
      <c r="FM9" s="51" t="s">
        <v>45</v>
      </c>
      <c r="FN9" s="51" t="s">
        <v>45</v>
      </c>
      <c r="FO9" s="51" t="s">
        <v>45</v>
      </c>
      <c r="FP9" s="51" t="s">
        <v>68</v>
      </c>
      <c r="FQ9" s="51" t="s">
        <v>160</v>
      </c>
      <c r="FR9" s="51" t="s">
        <v>95</v>
      </c>
      <c r="FS9" s="51" t="s">
        <v>55</v>
      </c>
      <c r="FT9" s="51" t="s">
        <v>75</v>
      </c>
      <c r="FU9" s="51" t="s">
        <v>125</v>
      </c>
      <c r="FV9" s="51" t="s">
        <v>124</v>
      </c>
      <c r="FW9" s="51" t="s">
        <v>122</v>
      </c>
      <c r="FX9" s="53" t="s">
        <v>75</v>
      </c>
      <c r="FY9" s="51" t="s">
        <v>381</v>
      </c>
      <c r="FZ9" s="51" t="s">
        <v>370</v>
      </c>
      <c r="GA9" s="51" t="s">
        <v>392</v>
      </c>
      <c r="GB9" s="51" t="s">
        <v>98</v>
      </c>
      <c r="GC9" s="51" t="s">
        <v>399</v>
      </c>
      <c r="GD9" s="51" t="s">
        <v>404</v>
      </c>
      <c r="GE9" s="51" t="s">
        <v>409</v>
      </c>
      <c r="GF9" s="51" t="s">
        <v>414</v>
      </c>
      <c r="GG9" s="51" t="s">
        <v>371</v>
      </c>
      <c r="GH9" s="51" t="s">
        <v>151</v>
      </c>
      <c r="GI9" s="51" t="s">
        <v>372</v>
      </c>
      <c r="GJ9" s="51" t="s">
        <v>425</v>
      </c>
      <c r="GK9" s="51" t="s">
        <v>111</v>
      </c>
      <c r="GL9" s="51" t="s">
        <v>433</v>
      </c>
      <c r="GM9" s="51" t="s">
        <v>422</v>
      </c>
      <c r="GN9" s="51" t="s">
        <v>434</v>
      </c>
      <c r="GO9" s="51" t="s">
        <v>110</v>
      </c>
      <c r="GP9" s="51" t="s">
        <v>120</v>
      </c>
      <c r="GQ9" s="51" t="s">
        <v>108</v>
      </c>
      <c r="GR9" s="51" t="s">
        <v>421</v>
      </c>
      <c r="GS9" s="51" t="s">
        <v>105</v>
      </c>
      <c r="GT9" s="51" t="s">
        <v>89</v>
      </c>
      <c r="GU9" s="51" t="s">
        <v>373</v>
      </c>
      <c r="GV9" s="51" t="s">
        <v>88</v>
      </c>
      <c r="GW9" s="51" t="s">
        <v>374</v>
      </c>
      <c r="GX9" s="51" t="s">
        <v>169</v>
      </c>
      <c r="GY9" s="51" t="s">
        <v>419</v>
      </c>
      <c r="GZ9" s="51" t="s">
        <v>101</v>
      </c>
      <c r="HA9" s="51" t="s">
        <v>385</v>
      </c>
      <c r="HB9" s="51" t="s">
        <v>385</v>
      </c>
      <c r="HC9" s="51" t="s">
        <v>96</v>
      </c>
      <c r="HD9" s="51" t="s">
        <v>386</v>
      </c>
      <c r="HE9" s="51" t="s">
        <v>97</v>
      </c>
      <c r="HF9" s="51" t="s">
        <v>382</v>
      </c>
      <c r="HG9" s="51" t="s">
        <v>92</v>
      </c>
      <c r="HH9" s="51" t="s">
        <v>403</v>
      </c>
      <c r="HI9" s="51" t="s">
        <v>166</v>
      </c>
      <c r="HJ9" s="51" t="s">
        <v>394</v>
      </c>
      <c r="HK9" s="51" t="s">
        <v>394</v>
      </c>
      <c r="HL9" s="51" t="s">
        <v>104</v>
      </c>
      <c r="HM9" s="51" t="s">
        <v>71</v>
      </c>
      <c r="HN9" s="51" t="s">
        <v>166</v>
      </c>
      <c r="HO9" s="51" t="s">
        <v>102</v>
      </c>
      <c r="HP9" s="51" t="s">
        <v>93</v>
      </c>
      <c r="HQ9" s="51" t="s">
        <v>174</v>
      </c>
      <c r="HR9" s="51" t="s">
        <v>413</v>
      </c>
      <c r="HS9" s="51" t="s">
        <v>71</v>
      </c>
      <c r="HT9" s="51" t="s">
        <v>412</v>
      </c>
      <c r="HU9" s="51" t="s">
        <v>123</v>
      </c>
      <c r="HV9" s="51" t="s">
        <v>45</v>
      </c>
      <c r="HW9" s="51" t="s">
        <v>68</v>
      </c>
      <c r="HX9" s="51" t="s">
        <v>68</v>
      </c>
      <c r="HY9" s="51" t="s">
        <v>68</v>
      </c>
      <c r="HZ9" s="51" t="s">
        <v>68</v>
      </c>
      <c r="IA9" s="51" t="s">
        <v>68</v>
      </c>
      <c r="IB9" s="51" t="s">
        <v>68</v>
      </c>
      <c r="IC9" s="51" t="s">
        <v>68</v>
      </c>
      <c r="ID9" s="51" t="s">
        <v>68</v>
      </c>
      <c r="IE9" s="53" t="s">
        <v>68</v>
      </c>
      <c r="IF9" s="51" t="s">
        <v>76</v>
      </c>
      <c r="IG9" s="51" t="s">
        <v>76</v>
      </c>
      <c r="IH9" s="51" t="s">
        <v>46</v>
      </c>
      <c r="II9" s="51" t="s">
        <v>76</v>
      </c>
      <c r="IJ9" s="51" t="s">
        <v>134</v>
      </c>
      <c r="IK9" s="51" t="s">
        <v>55</v>
      </c>
      <c r="IL9" s="51" t="s">
        <v>75</v>
      </c>
      <c r="IM9" s="51" t="s">
        <v>134</v>
      </c>
      <c r="IN9" s="51" t="s">
        <v>62</v>
      </c>
      <c r="IO9" s="51" t="s">
        <v>62</v>
      </c>
      <c r="IP9" s="51" t="s">
        <v>76</v>
      </c>
      <c r="IQ9" s="51" t="s">
        <v>134</v>
      </c>
      <c r="IR9" s="51" t="s">
        <v>62</v>
      </c>
      <c r="IS9" s="51" t="s">
        <v>134</v>
      </c>
      <c r="IT9" s="51" t="s">
        <v>76</v>
      </c>
      <c r="IU9" s="51" t="s">
        <v>62</v>
      </c>
      <c r="IV9" s="51" t="s">
        <v>76</v>
      </c>
      <c r="IW9" s="51" t="s">
        <v>62</v>
      </c>
      <c r="IX9" s="51" t="s">
        <v>76</v>
      </c>
      <c r="IY9" s="51" t="s">
        <v>75</v>
      </c>
      <c r="IZ9" s="51" t="s">
        <v>94</v>
      </c>
      <c r="JA9" s="51" t="s">
        <v>55</v>
      </c>
      <c r="JB9" s="51" t="s">
        <v>153</v>
      </c>
      <c r="JC9" s="51" t="s">
        <v>122</v>
      </c>
      <c r="JD9" s="51" t="s">
        <v>125</v>
      </c>
      <c r="JE9" s="51" t="s">
        <v>122</v>
      </c>
      <c r="JF9" s="55" t="s">
        <v>55</v>
      </c>
      <c r="JG9" s="51" t="s">
        <v>46</v>
      </c>
      <c r="JH9" s="51" t="s">
        <v>76</v>
      </c>
      <c r="JI9" s="51" t="s">
        <v>46</v>
      </c>
      <c r="JJ9" s="51" t="s">
        <v>75</v>
      </c>
      <c r="JK9" s="51" t="s">
        <v>124</v>
      </c>
      <c r="JL9" s="51" t="s">
        <v>75</v>
      </c>
      <c r="JM9" s="51" t="s">
        <v>75</v>
      </c>
      <c r="JN9" s="51" t="s">
        <v>46</v>
      </c>
      <c r="JO9" s="51" t="s">
        <v>75</v>
      </c>
      <c r="JP9" s="51" t="s">
        <v>76</v>
      </c>
      <c r="JQ9" s="51" t="s">
        <v>55</v>
      </c>
      <c r="JR9" s="51" t="s">
        <v>76</v>
      </c>
      <c r="JS9" s="51" t="s">
        <v>55</v>
      </c>
      <c r="JT9" s="51" t="s">
        <v>76</v>
      </c>
      <c r="JU9" s="51" t="s">
        <v>55</v>
      </c>
      <c r="JV9" s="51" t="s">
        <v>76</v>
      </c>
      <c r="JW9" s="51" t="s">
        <v>55</v>
      </c>
      <c r="JX9" s="51" t="s">
        <v>46</v>
      </c>
      <c r="JY9" s="51" t="s">
        <v>46</v>
      </c>
      <c r="JZ9" s="51" t="s">
        <v>75</v>
      </c>
      <c r="KA9" s="51" t="s">
        <v>55</v>
      </c>
      <c r="KB9" s="51" t="s">
        <v>46</v>
      </c>
      <c r="KC9" s="51" t="s">
        <v>122</v>
      </c>
      <c r="KD9" s="51" t="s">
        <v>383</v>
      </c>
      <c r="KE9" s="51" t="s">
        <v>126</v>
      </c>
      <c r="KF9" s="51" t="s">
        <v>122</v>
      </c>
      <c r="KG9" s="51" t="s">
        <v>122</v>
      </c>
      <c r="KH9" s="51" t="s">
        <v>124</v>
      </c>
      <c r="KI9" s="51" t="s">
        <v>124</v>
      </c>
      <c r="KJ9" s="51" t="s">
        <v>122</v>
      </c>
      <c r="KK9" s="51" t="s">
        <v>124</v>
      </c>
      <c r="KL9" s="53" t="s">
        <v>75</v>
      </c>
    </row>
    <row r="10" spans="1:298" s="56" customFormat="1" x14ac:dyDescent="0.25">
      <c r="A10" s="46" t="str">
        <f>IF('1'!A1=1,B10,C10)</f>
        <v xml:space="preserve">                    Payments</v>
      </c>
      <c r="B10" s="47" t="s">
        <v>15</v>
      </c>
      <c r="C10" s="48" t="s">
        <v>22</v>
      </c>
      <c r="D10" s="49">
        <v>72.3</v>
      </c>
      <c r="E10" s="50">
        <v>69</v>
      </c>
      <c r="F10" s="50" t="s">
        <v>191</v>
      </c>
      <c r="G10" s="50" t="s">
        <v>60</v>
      </c>
      <c r="H10" s="50" t="s">
        <v>192</v>
      </c>
      <c r="I10" s="50" t="s">
        <v>193</v>
      </c>
      <c r="J10" s="50" t="s">
        <v>194</v>
      </c>
      <c r="K10" s="50" t="s">
        <v>192</v>
      </c>
      <c r="L10" s="50">
        <v>69</v>
      </c>
      <c r="M10" s="50" t="s">
        <v>195</v>
      </c>
      <c r="N10" s="99" t="s">
        <v>185</v>
      </c>
      <c r="O10" s="99" t="s">
        <v>196</v>
      </c>
      <c r="P10" s="99" t="s">
        <v>197</v>
      </c>
      <c r="Q10" s="99" t="s">
        <v>198</v>
      </c>
      <c r="R10" s="99" t="s">
        <v>199</v>
      </c>
      <c r="S10" s="99" t="s">
        <v>200</v>
      </c>
      <c r="T10" s="99" t="s">
        <v>200</v>
      </c>
      <c r="U10" s="99" t="s">
        <v>56</v>
      </c>
      <c r="V10" s="99" t="s">
        <v>201</v>
      </c>
      <c r="W10" s="99" t="s">
        <v>190</v>
      </c>
      <c r="X10" s="51" t="s">
        <v>202</v>
      </c>
      <c r="Y10" s="51" t="s">
        <v>203</v>
      </c>
      <c r="Z10" s="51" t="s">
        <v>204</v>
      </c>
      <c r="AA10" s="51" t="s">
        <v>47</v>
      </c>
      <c r="AB10" s="51" t="s">
        <v>205</v>
      </c>
      <c r="AC10" s="51" t="s">
        <v>206</v>
      </c>
      <c r="AD10" s="51" t="s">
        <v>207</v>
      </c>
      <c r="AE10" s="51" t="s">
        <v>48</v>
      </c>
      <c r="AF10" s="51" t="s">
        <v>84</v>
      </c>
      <c r="AG10" s="51" t="s">
        <v>651</v>
      </c>
      <c r="AH10" s="51" t="s">
        <v>616</v>
      </c>
      <c r="AI10" s="52" t="s">
        <v>614</v>
      </c>
      <c r="AJ10" s="52" t="s">
        <v>226</v>
      </c>
      <c r="AK10" s="51" t="s">
        <v>315</v>
      </c>
      <c r="AL10" s="51" t="s">
        <v>654</v>
      </c>
      <c r="AM10" s="51" t="s">
        <v>621</v>
      </c>
      <c r="AN10" s="51" t="s">
        <v>624</v>
      </c>
      <c r="AO10" s="51" t="s">
        <v>606</v>
      </c>
      <c r="AP10" s="51" t="s">
        <v>701</v>
      </c>
      <c r="AQ10" s="51" t="s">
        <v>488</v>
      </c>
      <c r="AR10" s="51" t="s">
        <v>488</v>
      </c>
      <c r="AS10" s="51" t="s">
        <v>80</v>
      </c>
      <c r="AT10" s="51" t="s">
        <v>707</v>
      </c>
      <c r="AU10" s="51" t="s">
        <v>346</v>
      </c>
      <c r="AV10" s="51" t="s">
        <v>707</v>
      </c>
      <c r="AW10" s="51" t="s">
        <v>488</v>
      </c>
      <c r="AX10" s="51" t="s">
        <v>718</v>
      </c>
      <c r="AY10" s="51" t="s">
        <v>609</v>
      </c>
      <c r="AZ10" s="51" t="s">
        <v>345</v>
      </c>
      <c r="BA10" s="51" t="s">
        <v>621</v>
      </c>
      <c r="BB10" s="51" t="s">
        <v>600</v>
      </c>
      <c r="BC10" s="51" t="s">
        <v>63</v>
      </c>
      <c r="BD10" s="51" t="s">
        <v>357</v>
      </c>
      <c r="BE10" s="51" t="s">
        <v>692</v>
      </c>
      <c r="BF10" s="51" t="s">
        <v>655</v>
      </c>
      <c r="BG10" s="51" t="s">
        <v>677</v>
      </c>
      <c r="BH10" s="51" t="s">
        <v>206</v>
      </c>
      <c r="BI10" s="51" t="s">
        <v>642</v>
      </c>
      <c r="BJ10" s="53" t="s">
        <v>829</v>
      </c>
      <c r="BK10" s="51" t="s">
        <v>503</v>
      </c>
      <c r="BL10" s="51" t="s">
        <v>510</v>
      </c>
      <c r="BM10" s="51" t="s">
        <v>505</v>
      </c>
      <c r="BN10" s="51" t="s">
        <v>523</v>
      </c>
      <c r="BO10" s="51" t="s">
        <v>121</v>
      </c>
      <c r="BP10" s="51" t="s">
        <v>121</v>
      </c>
      <c r="BQ10" s="51" t="s">
        <v>67</v>
      </c>
      <c r="BR10" s="51" t="s">
        <v>461</v>
      </c>
      <c r="BS10" s="51" t="s">
        <v>521</v>
      </c>
      <c r="BT10" s="51" t="s">
        <v>540</v>
      </c>
      <c r="BU10" s="51" t="s">
        <v>546</v>
      </c>
      <c r="BV10" s="51" t="s">
        <v>503</v>
      </c>
      <c r="BW10" s="51" t="s">
        <v>552</v>
      </c>
      <c r="BX10" s="51" t="s">
        <v>462</v>
      </c>
      <c r="BY10" s="51" t="s">
        <v>561</v>
      </c>
      <c r="BZ10" s="51" t="s">
        <v>515</v>
      </c>
      <c r="CA10" s="51" t="s">
        <v>564</v>
      </c>
      <c r="CB10" s="51" t="s">
        <v>542</v>
      </c>
      <c r="CC10" s="51" t="s">
        <v>567</v>
      </c>
      <c r="CD10" s="51" t="s">
        <v>570</v>
      </c>
      <c r="CE10" s="51" t="s">
        <v>506</v>
      </c>
      <c r="CF10" s="51" t="s">
        <v>573</v>
      </c>
      <c r="CG10" s="51" t="s">
        <v>548</v>
      </c>
      <c r="CH10" s="51" t="s">
        <v>107</v>
      </c>
      <c r="CI10" s="51" t="s">
        <v>463</v>
      </c>
      <c r="CJ10" s="51" t="s">
        <v>59</v>
      </c>
      <c r="CK10" s="51" t="s">
        <v>142</v>
      </c>
      <c r="CL10" s="51" t="s">
        <v>50</v>
      </c>
      <c r="CM10" s="51" t="s">
        <v>589</v>
      </c>
      <c r="CN10" s="51" t="s">
        <v>325</v>
      </c>
      <c r="CO10" s="51" t="s">
        <v>617</v>
      </c>
      <c r="CP10" s="51" t="s">
        <v>155</v>
      </c>
      <c r="CQ10" s="51" t="s">
        <v>617</v>
      </c>
      <c r="CR10" s="51" t="s">
        <v>638</v>
      </c>
      <c r="CS10" s="51" t="s">
        <v>661</v>
      </c>
      <c r="CT10" s="51" t="s">
        <v>661</v>
      </c>
      <c r="CU10" s="51" t="s">
        <v>159</v>
      </c>
      <c r="CV10" s="51" t="s">
        <v>695</v>
      </c>
      <c r="CW10" s="51" t="s">
        <v>596</v>
      </c>
      <c r="CX10" s="51" t="s">
        <v>335</v>
      </c>
      <c r="CY10" s="51" t="s">
        <v>620</v>
      </c>
      <c r="CZ10" s="51" t="s">
        <v>467</v>
      </c>
      <c r="DA10" s="51" t="s">
        <v>64</v>
      </c>
      <c r="DB10" s="51" t="s">
        <v>672</v>
      </c>
      <c r="DC10" s="51" t="s">
        <v>667</v>
      </c>
      <c r="DD10" s="51" t="s">
        <v>674</v>
      </c>
      <c r="DE10" s="51" t="s">
        <v>758</v>
      </c>
      <c r="DF10" s="51" t="s">
        <v>661</v>
      </c>
      <c r="DG10" s="51" t="s">
        <v>762</v>
      </c>
      <c r="DH10" s="51" t="s">
        <v>773</v>
      </c>
      <c r="DI10" s="51" t="s">
        <v>752</v>
      </c>
      <c r="DJ10" s="51" t="s">
        <v>354</v>
      </c>
      <c r="DK10" s="51" t="s">
        <v>674</v>
      </c>
      <c r="DL10" s="51" t="s">
        <v>328</v>
      </c>
      <c r="DM10" s="51" t="s">
        <v>704</v>
      </c>
      <c r="DN10" s="51" t="s">
        <v>628</v>
      </c>
      <c r="DO10" s="51" t="s">
        <v>348</v>
      </c>
      <c r="DP10" s="51" t="s">
        <v>837</v>
      </c>
      <c r="DQ10" s="53" t="s">
        <v>769</v>
      </c>
      <c r="DR10" s="51" t="s">
        <v>44</v>
      </c>
      <c r="DS10" s="51" t="s">
        <v>45</v>
      </c>
      <c r="DT10" s="51" t="s">
        <v>44</v>
      </c>
      <c r="DU10" s="51" t="s">
        <v>45</v>
      </c>
      <c r="DV10" s="51" t="s">
        <v>45</v>
      </c>
      <c r="DW10" s="51" t="s">
        <v>45</v>
      </c>
      <c r="DX10" s="51" t="s">
        <v>45</v>
      </c>
      <c r="DY10" s="51" t="s">
        <v>45</v>
      </c>
      <c r="DZ10" s="51" t="s">
        <v>45</v>
      </c>
      <c r="EA10" s="51" t="s">
        <v>45</v>
      </c>
      <c r="EB10" s="51" t="s">
        <v>45</v>
      </c>
      <c r="EC10" s="51" t="s">
        <v>45</v>
      </c>
      <c r="ED10" s="51" t="s">
        <v>45</v>
      </c>
      <c r="EE10" s="51" t="s">
        <v>45</v>
      </c>
      <c r="EF10" s="51" t="s">
        <v>45</v>
      </c>
      <c r="EG10" s="51" t="s">
        <v>45</v>
      </c>
      <c r="EH10" s="51" t="s">
        <v>45</v>
      </c>
      <c r="EI10" s="51" t="s">
        <v>45</v>
      </c>
      <c r="EJ10" s="51" t="s">
        <v>45</v>
      </c>
      <c r="EK10" s="51" t="s">
        <v>76</v>
      </c>
      <c r="EL10" s="51" t="s">
        <v>153</v>
      </c>
      <c r="EM10" s="51" t="s">
        <v>175</v>
      </c>
      <c r="EN10" s="51" t="s">
        <v>90</v>
      </c>
      <c r="EO10" s="51" t="s">
        <v>51</v>
      </c>
      <c r="EP10" s="51" t="s">
        <v>45</v>
      </c>
      <c r="EQ10" s="51" t="s">
        <v>45</v>
      </c>
      <c r="ER10" s="51" t="s">
        <v>45</v>
      </c>
      <c r="ES10" s="51" t="s">
        <v>45</v>
      </c>
      <c r="ET10" s="51" t="s">
        <v>44</v>
      </c>
      <c r="EU10" s="51" t="s">
        <v>134</v>
      </c>
      <c r="EV10" s="51" t="s">
        <v>45</v>
      </c>
      <c r="EW10" s="51" t="s">
        <v>45</v>
      </c>
      <c r="EX10" s="51" t="s">
        <v>44</v>
      </c>
      <c r="EY10" s="51" t="s">
        <v>62</v>
      </c>
      <c r="EZ10" s="51" t="s">
        <v>55</v>
      </c>
      <c r="FA10" s="51" t="s">
        <v>45</v>
      </c>
      <c r="FB10" s="51" t="s">
        <v>45</v>
      </c>
      <c r="FC10" s="51" t="s">
        <v>45</v>
      </c>
      <c r="FD10" s="51" t="s">
        <v>45</v>
      </c>
      <c r="FE10" s="51" t="s">
        <v>45</v>
      </c>
      <c r="FF10" s="51" t="s">
        <v>126</v>
      </c>
      <c r="FG10" s="51" t="s">
        <v>134</v>
      </c>
      <c r="FH10" s="51" t="s">
        <v>62</v>
      </c>
      <c r="FI10" s="51" t="s">
        <v>51</v>
      </c>
      <c r="FJ10" s="51" t="s">
        <v>76</v>
      </c>
      <c r="FK10" s="51" t="s">
        <v>134</v>
      </c>
      <c r="FL10" s="51" t="s">
        <v>87</v>
      </c>
      <c r="FM10" s="51" t="s">
        <v>87</v>
      </c>
      <c r="FN10" s="51" t="s">
        <v>87</v>
      </c>
      <c r="FO10" s="51" t="s">
        <v>68</v>
      </c>
      <c r="FP10" s="51" t="s">
        <v>68</v>
      </c>
      <c r="FQ10" s="51" t="s">
        <v>124</v>
      </c>
      <c r="FR10" s="51" t="s">
        <v>152</v>
      </c>
      <c r="FS10" s="51" t="s">
        <v>87</v>
      </c>
      <c r="FT10" s="51" t="s">
        <v>45</v>
      </c>
      <c r="FU10" s="51" t="s">
        <v>44</v>
      </c>
      <c r="FV10" s="51" t="s">
        <v>44</v>
      </c>
      <c r="FW10" s="51" t="s">
        <v>44</v>
      </c>
      <c r="FX10" s="53" t="s">
        <v>45</v>
      </c>
      <c r="FY10" s="51" t="s">
        <v>382</v>
      </c>
      <c r="FZ10" s="51" t="s">
        <v>388</v>
      </c>
      <c r="GA10" s="51" t="s">
        <v>144</v>
      </c>
      <c r="GB10" s="51" t="s">
        <v>92</v>
      </c>
      <c r="GC10" s="51" t="s">
        <v>369</v>
      </c>
      <c r="GD10" s="51" t="s">
        <v>96</v>
      </c>
      <c r="GE10" s="51" t="s">
        <v>410</v>
      </c>
      <c r="GF10" s="51" t="s">
        <v>410</v>
      </c>
      <c r="GG10" s="51" t="s">
        <v>375</v>
      </c>
      <c r="GH10" s="51" t="s">
        <v>393</v>
      </c>
      <c r="GI10" s="51" t="s">
        <v>376</v>
      </c>
      <c r="GJ10" s="51" t="s">
        <v>388</v>
      </c>
      <c r="GK10" s="51" t="s">
        <v>429</v>
      </c>
      <c r="GL10" s="51" t="s">
        <v>105</v>
      </c>
      <c r="GM10" s="51" t="s">
        <v>103</v>
      </c>
      <c r="GN10" s="51" t="s">
        <v>369</v>
      </c>
      <c r="GO10" s="51" t="s">
        <v>397</v>
      </c>
      <c r="GP10" s="51" t="s">
        <v>397</v>
      </c>
      <c r="GQ10" s="51" t="s">
        <v>101</v>
      </c>
      <c r="GR10" s="51" t="s">
        <v>386</v>
      </c>
      <c r="GS10" s="51" t="s">
        <v>166</v>
      </c>
      <c r="GT10" s="51" t="s">
        <v>90</v>
      </c>
      <c r="GU10" s="51" t="s">
        <v>90</v>
      </c>
      <c r="GV10" s="51" t="s">
        <v>49</v>
      </c>
      <c r="GW10" s="51" t="s">
        <v>102</v>
      </c>
      <c r="GX10" s="51" t="s">
        <v>450</v>
      </c>
      <c r="GY10" s="51" t="s">
        <v>104</v>
      </c>
      <c r="GZ10" s="51" t="s">
        <v>102</v>
      </c>
      <c r="HA10" s="51" t="s">
        <v>413</v>
      </c>
      <c r="HB10" s="51" t="s">
        <v>128</v>
      </c>
      <c r="HC10" s="51" t="s">
        <v>585</v>
      </c>
      <c r="HD10" s="51" t="s">
        <v>131</v>
      </c>
      <c r="HE10" s="51" t="s">
        <v>93</v>
      </c>
      <c r="HF10" s="51" t="s">
        <v>174</v>
      </c>
      <c r="HG10" s="51" t="s">
        <v>173</v>
      </c>
      <c r="HH10" s="51" t="s">
        <v>398</v>
      </c>
      <c r="HI10" s="51" t="s">
        <v>175</v>
      </c>
      <c r="HJ10" s="51" t="s">
        <v>95</v>
      </c>
      <c r="HK10" s="51" t="s">
        <v>153</v>
      </c>
      <c r="HL10" s="51" t="s">
        <v>153</v>
      </c>
      <c r="HM10" s="51" t="s">
        <v>125</v>
      </c>
      <c r="HN10" s="51" t="s">
        <v>176</v>
      </c>
      <c r="HO10" s="51" t="s">
        <v>153</v>
      </c>
      <c r="HP10" s="51" t="s">
        <v>160</v>
      </c>
      <c r="HQ10" s="51" t="s">
        <v>153</v>
      </c>
      <c r="HR10" s="51" t="s">
        <v>153</v>
      </c>
      <c r="HS10" s="51" t="s">
        <v>153</v>
      </c>
      <c r="HT10" s="51" t="s">
        <v>127</v>
      </c>
      <c r="HU10" s="51" t="s">
        <v>122</v>
      </c>
      <c r="HV10" s="51" t="s">
        <v>68</v>
      </c>
      <c r="HW10" s="51" t="s">
        <v>68</v>
      </c>
      <c r="HX10" s="51" t="s">
        <v>68</v>
      </c>
      <c r="HY10" s="51" t="s">
        <v>68</v>
      </c>
      <c r="HZ10" s="51" t="s">
        <v>68</v>
      </c>
      <c r="IA10" s="51" t="s">
        <v>68</v>
      </c>
      <c r="IB10" s="51" t="s">
        <v>68</v>
      </c>
      <c r="IC10" s="51" t="s">
        <v>68</v>
      </c>
      <c r="ID10" s="51" t="s">
        <v>68</v>
      </c>
      <c r="IE10" s="53" t="s">
        <v>68</v>
      </c>
      <c r="IF10" s="51" t="s">
        <v>152</v>
      </c>
      <c r="IG10" s="51" t="s">
        <v>125</v>
      </c>
      <c r="IH10" s="51" t="s">
        <v>152</v>
      </c>
      <c r="II10" s="51" t="s">
        <v>124</v>
      </c>
      <c r="IJ10" s="51" t="s">
        <v>152</v>
      </c>
      <c r="IK10" s="51" t="s">
        <v>94</v>
      </c>
      <c r="IL10" s="51" t="s">
        <v>125</v>
      </c>
      <c r="IM10" s="51" t="s">
        <v>124</v>
      </c>
      <c r="IN10" s="51" t="s">
        <v>122</v>
      </c>
      <c r="IO10" s="51" t="s">
        <v>124</v>
      </c>
      <c r="IP10" s="51" t="s">
        <v>122</v>
      </c>
      <c r="IQ10" s="51" t="s">
        <v>122</v>
      </c>
      <c r="IR10" s="51" t="s">
        <v>94</v>
      </c>
      <c r="IS10" s="51" t="s">
        <v>124</v>
      </c>
      <c r="IT10" s="51" t="s">
        <v>124</v>
      </c>
      <c r="IU10" s="51" t="s">
        <v>122</v>
      </c>
      <c r="IV10" s="51" t="s">
        <v>122</v>
      </c>
      <c r="IW10" s="51" t="s">
        <v>152</v>
      </c>
      <c r="IX10" s="51" t="s">
        <v>152</v>
      </c>
      <c r="IY10" s="51" t="s">
        <v>122</v>
      </c>
      <c r="IZ10" s="51" t="s">
        <v>95</v>
      </c>
      <c r="JA10" s="51" t="s">
        <v>125</v>
      </c>
      <c r="JB10" s="51" t="s">
        <v>93</v>
      </c>
      <c r="JC10" s="51" t="s">
        <v>123</v>
      </c>
      <c r="JD10" s="51" t="s">
        <v>176</v>
      </c>
      <c r="JE10" s="51" t="s">
        <v>127</v>
      </c>
      <c r="JF10" s="55" t="s">
        <v>152</v>
      </c>
      <c r="JG10" s="51" t="s">
        <v>95</v>
      </c>
      <c r="JH10" s="51" t="s">
        <v>95</v>
      </c>
      <c r="JI10" s="51" t="s">
        <v>173</v>
      </c>
      <c r="JJ10" s="51" t="s">
        <v>95</v>
      </c>
      <c r="JK10" s="51" t="s">
        <v>160</v>
      </c>
      <c r="JL10" s="51" t="s">
        <v>95</v>
      </c>
      <c r="JM10" s="51" t="s">
        <v>160</v>
      </c>
      <c r="JN10" s="51" t="s">
        <v>123</v>
      </c>
      <c r="JO10" s="51" t="s">
        <v>123</v>
      </c>
      <c r="JP10" s="51" t="s">
        <v>153</v>
      </c>
      <c r="JQ10" s="51" t="s">
        <v>123</v>
      </c>
      <c r="JR10" s="51" t="s">
        <v>127</v>
      </c>
      <c r="JS10" s="51" t="s">
        <v>153</v>
      </c>
      <c r="JT10" s="51" t="s">
        <v>94</v>
      </c>
      <c r="JU10" s="51" t="s">
        <v>398</v>
      </c>
      <c r="JV10" s="51" t="s">
        <v>160</v>
      </c>
      <c r="JW10" s="51" t="s">
        <v>175</v>
      </c>
      <c r="JX10" s="51" t="s">
        <v>95</v>
      </c>
      <c r="JY10" s="51" t="s">
        <v>123</v>
      </c>
      <c r="JZ10" s="51" t="s">
        <v>153</v>
      </c>
      <c r="KA10" s="51" t="s">
        <v>152</v>
      </c>
      <c r="KB10" s="51" t="s">
        <v>125</v>
      </c>
      <c r="KC10" s="51" t="s">
        <v>94</v>
      </c>
      <c r="KD10" s="51" t="s">
        <v>127</v>
      </c>
      <c r="KE10" s="51" t="s">
        <v>160</v>
      </c>
      <c r="KF10" s="51" t="s">
        <v>173</v>
      </c>
      <c r="KG10" s="51" t="s">
        <v>93</v>
      </c>
      <c r="KH10" s="51" t="s">
        <v>71</v>
      </c>
      <c r="KI10" s="51" t="s">
        <v>131</v>
      </c>
      <c r="KJ10" s="51" t="s">
        <v>174</v>
      </c>
      <c r="KK10" s="51" t="s">
        <v>173</v>
      </c>
      <c r="KL10" s="53" t="s">
        <v>585</v>
      </c>
    </row>
    <row r="11" spans="1:298" x14ac:dyDescent="0.25">
      <c r="A11" s="57" t="str">
        <f>IF('1'!A1=1,B11,C11)</f>
        <v xml:space="preserve"> Goods and Services</v>
      </c>
      <c r="B11" s="58" t="s">
        <v>5</v>
      </c>
      <c r="C11" s="59" t="s">
        <v>23</v>
      </c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68"/>
      <c r="Y11" s="9"/>
      <c r="Z11" s="62"/>
      <c r="AA11" s="63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51"/>
      <c r="BC11" s="7"/>
      <c r="BD11" s="7"/>
      <c r="BE11" s="7"/>
      <c r="BF11" s="7"/>
      <c r="BG11" s="7"/>
      <c r="BH11" s="7"/>
      <c r="BI11" s="7"/>
      <c r="BJ11" s="8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51"/>
      <c r="CF11" s="51"/>
      <c r="CG11" s="51"/>
      <c r="CH11" s="51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51"/>
      <c r="DJ11" s="7"/>
      <c r="DK11" s="7"/>
      <c r="DL11" s="7"/>
      <c r="DM11" s="7"/>
      <c r="DN11" s="7"/>
      <c r="DO11" s="7"/>
      <c r="DP11" s="7"/>
      <c r="DQ11" s="8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51"/>
      <c r="EM11" s="51"/>
      <c r="EN11" s="51"/>
      <c r="EO11" s="51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51"/>
      <c r="FQ11" s="7"/>
      <c r="FR11" s="7"/>
      <c r="FS11" s="7"/>
      <c r="FT11" s="7"/>
      <c r="FU11" s="7"/>
      <c r="FV11" s="7"/>
      <c r="FW11" s="7"/>
      <c r="FX11" s="8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51"/>
      <c r="GT11" s="51"/>
      <c r="GU11" s="51"/>
      <c r="GV11" s="51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8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51"/>
      <c r="JA11" s="51"/>
      <c r="JB11" s="51"/>
      <c r="JC11" s="51"/>
      <c r="JD11" s="7"/>
      <c r="JE11" s="7"/>
      <c r="JF11" s="5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8"/>
    </row>
    <row r="12" spans="1:298" x14ac:dyDescent="0.25">
      <c r="A12" s="64" t="str">
        <f>IF('1'!A1=1,B12,C12)</f>
        <v xml:space="preserve">                   Receipts</v>
      </c>
      <c r="B12" s="58" t="s">
        <v>17</v>
      </c>
      <c r="C12" s="59" t="s">
        <v>37</v>
      </c>
      <c r="D12" s="60">
        <v>71.599999999999994</v>
      </c>
      <c r="E12" s="61" t="s">
        <v>208</v>
      </c>
      <c r="F12" s="61" t="s">
        <v>209</v>
      </c>
      <c r="G12" s="61" t="s">
        <v>210</v>
      </c>
      <c r="H12" s="61">
        <v>73</v>
      </c>
      <c r="I12" s="61" t="s">
        <v>211</v>
      </c>
      <c r="J12" s="61" t="s">
        <v>208</v>
      </c>
      <c r="K12" s="61" t="s">
        <v>137</v>
      </c>
      <c r="L12" s="61" t="s">
        <v>212</v>
      </c>
      <c r="M12" s="61" t="s">
        <v>213</v>
      </c>
      <c r="N12" s="100">
        <v>71</v>
      </c>
      <c r="O12" s="100" t="s">
        <v>179</v>
      </c>
      <c r="P12" s="100" t="s">
        <v>211</v>
      </c>
      <c r="Q12" s="100" t="s">
        <v>195</v>
      </c>
      <c r="R12" s="100" t="s">
        <v>181</v>
      </c>
      <c r="S12" s="100">
        <v>70</v>
      </c>
      <c r="T12" s="100" t="s">
        <v>208</v>
      </c>
      <c r="U12" s="100" t="s">
        <v>180</v>
      </c>
      <c r="V12" s="100" t="s">
        <v>214</v>
      </c>
      <c r="W12" s="100" t="s">
        <v>215</v>
      </c>
      <c r="X12" s="9" t="s">
        <v>210</v>
      </c>
      <c r="Y12" s="9" t="s">
        <v>66</v>
      </c>
      <c r="Z12" s="9" t="s">
        <v>216</v>
      </c>
      <c r="AA12" s="7" t="s">
        <v>52</v>
      </c>
      <c r="AB12" s="7" t="s">
        <v>211</v>
      </c>
      <c r="AC12" s="7" t="s">
        <v>193</v>
      </c>
      <c r="AD12" s="7" t="s">
        <v>183</v>
      </c>
      <c r="AE12" s="7" t="s">
        <v>53</v>
      </c>
      <c r="AF12" s="7" t="s">
        <v>230</v>
      </c>
      <c r="AG12" s="7" t="s">
        <v>652</v>
      </c>
      <c r="AH12" s="7" t="s">
        <v>66</v>
      </c>
      <c r="AI12" s="7" t="s">
        <v>42</v>
      </c>
      <c r="AJ12" s="7" t="s">
        <v>66</v>
      </c>
      <c r="AK12" s="7" t="s">
        <v>86</v>
      </c>
      <c r="AL12" s="7" t="s">
        <v>196</v>
      </c>
      <c r="AM12" s="7" t="s">
        <v>179</v>
      </c>
      <c r="AN12" s="7" t="s">
        <v>66</v>
      </c>
      <c r="AO12" s="7" t="s">
        <v>177</v>
      </c>
      <c r="AP12" s="7" t="s">
        <v>668</v>
      </c>
      <c r="AQ12" s="7" t="s">
        <v>187</v>
      </c>
      <c r="AR12" s="7" t="s">
        <v>185</v>
      </c>
      <c r="AS12" s="7" t="s">
        <v>201</v>
      </c>
      <c r="AT12" s="7" t="s">
        <v>216</v>
      </c>
      <c r="AU12" s="7" t="s">
        <v>657</v>
      </c>
      <c r="AV12" s="7" t="s">
        <v>743</v>
      </c>
      <c r="AW12" s="7" t="s">
        <v>262</v>
      </c>
      <c r="AX12" s="7" t="s">
        <v>258</v>
      </c>
      <c r="AY12" s="7" t="s">
        <v>198</v>
      </c>
      <c r="AZ12" s="7" t="s">
        <v>254</v>
      </c>
      <c r="BA12" s="7" t="s">
        <v>774</v>
      </c>
      <c r="BB12" s="7" t="s">
        <v>621</v>
      </c>
      <c r="BC12" s="137" t="s">
        <v>794</v>
      </c>
      <c r="BD12" s="7" t="s">
        <v>318</v>
      </c>
      <c r="BE12" s="7" t="s">
        <v>808</v>
      </c>
      <c r="BF12" s="7" t="s">
        <v>205</v>
      </c>
      <c r="BG12" s="137" t="s">
        <v>838</v>
      </c>
      <c r="BH12" s="137" t="s">
        <v>839</v>
      </c>
      <c r="BI12" s="137" t="s">
        <v>805</v>
      </c>
      <c r="BJ12" s="8" t="s">
        <v>259</v>
      </c>
      <c r="BK12" s="7" t="s">
        <v>422</v>
      </c>
      <c r="BL12" s="7" t="s">
        <v>511</v>
      </c>
      <c r="BM12" s="7" t="s">
        <v>439</v>
      </c>
      <c r="BN12" s="7" t="s">
        <v>404</v>
      </c>
      <c r="BO12" s="7" t="s">
        <v>431</v>
      </c>
      <c r="BP12" s="7" t="s">
        <v>530</v>
      </c>
      <c r="BQ12" s="7" t="s">
        <v>431</v>
      </c>
      <c r="BR12" s="7" t="s">
        <v>431</v>
      </c>
      <c r="BS12" s="7" t="s">
        <v>371</v>
      </c>
      <c r="BT12" s="7" t="s">
        <v>415</v>
      </c>
      <c r="BU12" s="7" t="s">
        <v>545</v>
      </c>
      <c r="BV12" s="7" t="s">
        <v>418</v>
      </c>
      <c r="BW12" s="7" t="s">
        <v>418</v>
      </c>
      <c r="BX12" s="7" t="s">
        <v>418</v>
      </c>
      <c r="BY12" s="7" t="s">
        <v>377</v>
      </c>
      <c r="BZ12" s="7" t="s">
        <v>392</v>
      </c>
      <c r="CA12" s="7" t="s">
        <v>439</v>
      </c>
      <c r="CB12" s="7" t="s">
        <v>145</v>
      </c>
      <c r="CC12" s="7" t="s">
        <v>108</v>
      </c>
      <c r="CD12" s="7" t="s">
        <v>417</v>
      </c>
      <c r="CE12" s="7" t="s">
        <v>378</v>
      </c>
      <c r="CF12" s="7" t="s">
        <v>406</v>
      </c>
      <c r="CG12" s="7" t="s">
        <v>111</v>
      </c>
      <c r="CH12" s="7">
        <v>17</v>
      </c>
      <c r="CI12" s="7" t="s">
        <v>578</v>
      </c>
      <c r="CJ12" s="7" t="s">
        <v>580</v>
      </c>
      <c r="CK12" s="7" t="s">
        <v>451</v>
      </c>
      <c r="CL12" s="7" t="s">
        <v>113</v>
      </c>
      <c r="CM12" s="7" t="s">
        <v>444</v>
      </c>
      <c r="CN12" s="7" t="s">
        <v>391</v>
      </c>
      <c r="CO12" s="7" t="s">
        <v>533</v>
      </c>
      <c r="CP12" s="7" t="s">
        <v>117</v>
      </c>
      <c r="CQ12" s="7" t="s">
        <v>524</v>
      </c>
      <c r="CR12" s="7" t="s">
        <v>512</v>
      </c>
      <c r="CS12" s="7" t="s">
        <v>539</v>
      </c>
      <c r="CT12" s="7" t="s">
        <v>114</v>
      </c>
      <c r="CU12" s="7" t="s">
        <v>552</v>
      </c>
      <c r="CV12" s="7" t="s">
        <v>576</v>
      </c>
      <c r="CW12" s="7" t="s">
        <v>445</v>
      </c>
      <c r="CX12" s="7" t="s">
        <v>67</v>
      </c>
      <c r="CY12" s="7" t="s">
        <v>671</v>
      </c>
      <c r="CZ12" s="7" t="s">
        <v>551</v>
      </c>
      <c r="DA12" s="7" t="s">
        <v>538</v>
      </c>
      <c r="DB12" s="7" t="s">
        <v>556</v>
      </c>
      <c r="DC12" s="7" t="s">
        <v>469</v>
      </c>
      <c r="DD12" s="7" t="s">
        <v>575</v>
      </c>
      <c r="DE12" s="7" t="s">
        <v>472</v>
      </c>
      <c r="DF12" s="7" t="s">
        <v>577</v>
      </c>
      <c r="DG12" s="7" t="s">
        <v>574</v>
      </c>
      <c r="DH12" s="7" t="s">
        <v>613</v>
      </c>
      <c r="DI12" s="7" t="s">
        <v>754</v>
      </c>
      <c r="DJ12" s="137" t="s">
        <v>795</v>
      </c>
      <c r="DK12" s="7" t="s">
        <v>477</v>
      </c>
      <c r="DL12" s="7" t="s">
        <v>755</v>
      </c>
      <c r="DM12" s="7" t="s">
        <v>604</v>
      </c>
      <c r="DN12" s="137" t="s">
        <v>589</v>
      </c>
      <c r="DO12" s="137" t="s">
        <v>480</v>
      </c>
      <c r="DP12" s="137" t="s">
        <v>465</v>
      </c>
      <c r="DQ12" s="8" t="s">
        <v>481</v>
      </c>
      <c r="DR12" s="7" t="s">
        <v>45</v>
      </c>
      <c r="DS12" s="7" t="s">
        <v>45</v>
      </c>
      <c r="DT12" s="7" t="s">
        <v>45</v>
      </c>
      <c r="DU12" s="7" t="s">
        <v>45</v>
      </c>
      <c r="DV12" s="7" t="s">
        <v>45</v>
      </c>
      <c r="DW12" s="7" t="s">
        <v>44</v>
      </c>
      <c r="DX12" s="7" t="s">
        <v>45</v>
      </c>
      <c r="DY12" s="7" t="s">
        <v>44</v>
      </c>
      <c r="DZ12" s="7" t="s">
        <v>45</v>
      </c>
      <c r="EA12" s="7" t="s">
        <v>45</v>
      </c>
      <c r="EB12" s="7" t="s">
        <v>45</v>
      </c>
      <c r="EC12" s="7" t="s">
        <v>45</v>
      </c>
      <c r="ED12" s="7" t="s">
        <v>45</v>
      </c>
      <c r="EE12" s="7" t="s">
        <v>45</v>
      </c>
      <c r="EF12" s="7" t="s">
        <v>44</v>
      </c>
      <c r="EG12" s="7" t="s">
        <v>44</v>
      </c>
      <c r="EH12" s="7" t="s">
        <v>44</v>
      </c>
      <c r="EI12" s="7" t="s">
        <v>45</v>
      </c>
      <c r="EJ12" s="7" t="s">
        <v>45</v>
      </c>
      <c r="EK12" s="7" t="s">
        <v>122</v>
      </c>
      <c r="EL12" s="7" t="s">
        <v>160</v>
      </c>
      <c r="EM12" s="7" t="s">
        <v>175</v>
      </c>
      <c r="EN12" s="7" t="s">
        <v>394</v>
      </c>
      <c r="EO12" s="7" t="s">
        <v>44</v>
      </c>
      <c r="EP12" s="7" t="s">
        <v>122</v>
      </c>
      <c r="EQ12" s="7" t="s">
        <v>45</v>
      </c>
      <c r="ER12" s="7" t="s">
        <v>44</v>
      </c>
      <c r="ES12" s="7" t="s">
        <v>44</v>
      </c>
      <c r="ET12" s="7" t="s">
        <v>51</v>
      </c>
      <c r="EU12" s="7" t="s">
        <v>45</v>
      </c>
      <c r="EV12" s="7" t="s">
        <v>45</v>
      </c>
      <c r="EW12" s="7" t="s">
        <v>45</v>
      </c>
      <c r="EX12" s="7" t="s">
        <v>44</v>
      </c>
      <c r="EY12" s="7" t="s">
        <v>134</v>
      </c>
      <c r="EZ12" s="7" t="s">
        <v>126</v>
      </c>
      <c r="FA12" s="7" t="s">
        <v>44</v>
      </c>
      <c r="FB12" s="7" t="s">
        <v>44</v>
      </c>
      <c r="FC12" s="7" t="s">
        <v>44</v>
      </c>
      <c r="FD12" s="7" t="s">
        <v>87</v>
      </c>
      <c r="FE12" s="7" t="s">
        <v>45</v>
      </c>
      <c r="FF12" s="7" t="s">
        <v>44</v>
      </c>
      <c r="FG12" s="7" t="s">
        <v>44</v>
      </c>
      <c r="FH12" s="7" t="s">
        <v>44</v>
      </c>
      <c r="FI12" s="7" t="s">
        <v>45</v>
      </c>
      <c r="FJ12" s="7" t="s">
        <v>68</v>
      </c>
      <c r="FK12" s="7" t="s">
        <v>68</v>
      </c>
      <c r="FL12" s="7" t="s">
        <v>68</v>
      </c>
      <c r="FM12" s="7" t="s">
        <v>68</v>
      </c>
      <c r="FN12" s="7" t="s">
        <v>45</v>
      </c>
      <c r="FO12" s="7" t="s">
        <v>44</v>
      </c>
      <c r="FP12" s="7" t="s">
        <v>153</v>
      </c>
      <c r="FQ12" s="138" t="s">
        <v>412</v>
      </c>
      <c r="FR12" s="7" t="s">
        <v>413</v>
      </c>
      <c r="FS12" s="7" t="s">
        <v>122</v>
      </c>
      <c r="FT12" s="7" t="s">
        <v>125</v>
      </c>
      <c r="FU12" s="138" t="s">
        <v>95</v>
      </c>
      <c r="FV12" s="138" t="s">
        <v>127</v>
      </c>
      <c r="FW12" s="138" t="s">
        <v>152</v>
      </c>
      <c r="FX12" s="8" t="s">
        <v>94</v>
      </c>
      <c r="FY12" s="7" t="s">
        <v>370</v>
      </c>
      <c r="FZ12" s="7" t="s">
        <v>389</v>
      </c>
      <c r="GA12" s="7" t="s">
        <v>377</v>
      </c>
      <c r="GB12" s="7" t="s">
        <v>148</v>
      </c>
      <c r="GC12" s="7" t="s">
        <v>400</v>
      </c>
      <c r="GD12" s="7" t="s">
        <v>405</v>
      </c>
      <c r="GE12" s="7" t="s">
        <v>395</v>
      </c>
      <c r="GF12" s="7" t="s">
        <v>414</v>
      </c>
      <c r="GG12" s="7" t="s">
        <v>404</v>
      </c>
      <c r="GH12" s="7" t="s">
        <v>421</v>
      </c>
      <c r="GI12" s="7" t="s">
        <v>422</v>
      </c>
      <c r="GJ12" s="7" t="s">
        <v>110</v>
      </c>
      <c r="GK12" s="7" t="s">
        <v>427</v>
      </c>
      <c r="GL12" s="7" t="s">
        <v>434</v>
      </c>
      <c r="GM12" s="7" t="s">
        <v>132</v>
      </c>
      <c r="GN12" s="7" t="s">
        <v>442</v>
      </c>
      <c r="GO12" s="7" t="s">
        <v>405</v>
      </c>
      <c r="GP12" s="7" t="s">
        <v>404</v>
      </c>
      <c r="GQ12" s="7" t="s">
        <v>109</v>
      </c>
      <c r="GR12" s="7" t="s">
        <v>400</v>
      </c>
      <c r="GS12" s="7" t="s">
        <v>149</v>
      </c>
      <c r="GT12" s="7" t="s">
        <v>455</v>
      </c>
      <c r="GU12" s="7" t="s">
        <v>429</v>
      </c>
      <c r="GV12" s="7" t="s">
        <v>89</v>
      </c>
      <c r="GW12" s="7" t="s">
        <v>440</v>
      </c>
      <c r="GX12" s="7" t="s">
        <v>163</v>
      </c>
      <c r="GY12" s="7" t="s">
        <v>89</v>
      </c>
      <c r="GZ12" s="7" t="s">
        <v>103</v>
      </c>
      <c r="HA12" s="7" t="s">
        <v>440</v>
      </c>
      <c r="HB12" s="7" t="s">
        <v>103</v>
      </c>
      <c r="HC12" s="7" t="s">
        <v>374</v>
      </c>
      <c r="HD12" s="7" t="s">
        <v>97</v>
      </c>
      <c r="HE12" s="7" t="s">
        <v>410</v>
      </c>
      <c r="HF12" s="7" t="s">
        <v>443</v>
      </c>
      <c r="HG12" s="7" t="s">
        <v>157</v>
      </c>
      <c r="HH12" s="7" t="s">
        <v>383</v>
      </c>
      <c r="HI12" s="7" t="s">
        <v>49</v>
      </c>
      <c r="HJ12" s="7" t="s">
        <v>386</v>
      </c>
      <c r="HK12" s="7" t="s">
        <v>403</v>
      </c>
      <c r="HL12" s="7" t="s">
        <v>456</v>
      </c>
      <c r="HM12" s="7" t="s">
        <v>413</v>
      </c>
      <c r="HN12" s="7" t="s">
        <v>394</v>
      </c>
      <c r="HO12" s="7" t="s">
        <v>394</v>
      </c>
      <c r="HP12" s="7" t="s">
        <v>413</v>
      </c>
      <c r="HQ12" s="7" t="s">
        <v>71</v>
      </c>
      <c r="HR12" s="7" t="s">
        <v>166</v>
      </c>
      <c r="HS12" s="7" t="s">
        <v>128</v>
      </c>
      <c r="HT12" s="7" t="s">
        <v>128</v>
      </c>
      <c r="HU12" s="7" t="s">
        <v>95</v>
      </c>
      <c r="HV12" s="7" t="s">
        <v>45</v>
      </c>
      <c r="HW12" s="7" t="s">
        <v>45</v>
      </c>
      <c r="HX12" s="7" t="s">
        <v>68</v>
      </c>
      <c r="HY12" s="7" t="s">
        <v>68</v>
      </c>
      <c r="HZ12" s="7" t="s">
        <v>68</v>
      </c>
      <c r="IA12" s="7" t="s">
        <v>68</v>
      </c>
      <c r="IB12" s="7" t="s">
        <v>68</v>
      </c>
      <c r="IC12" s="7" t="s">
        <v>68</v>
      </c>
      <c r="ID12" s="7" t="s">
        <v>68</v>
      </c>
      <c r="IE12" s="8" t="s">
        <v>68</v>
      </c>
      <c r="IF12" s="7" t="s">
        <v>134</v>
      </c>
      <c r="IG12" s="7" t="s">
        <v>134</v>
      </c>
      <c r="IH12" s="7" t="s">
        <v>46</v>
      </c>
      <c r="II12" s="7" t="s">
        <v>76</v>
      </c>
      <c r="IJ12" s="7" t="s">
        <v>134</v>
      </c>
      <c r="IK12" s="7" t="s">
        <v>55</v>
      </c>
      <c r="IL12" s="7" t="s">
        <v>55</v>
      </c>
      <c r="IM12" s="7" t="s">
        <v>87</v>
      </c>
      <c r="IN12" s="7" t="s">
        <v>62</v>
      </c>
      <c r="IO12" s="7" t="s">
        <v>62</v>
      </c>
      <c r="IP12" s="7" t="s">
        <v>62</v>
      </c>
      <c r="IQ12" s="7" t="s">
        <v>62</v>
      </c>
      <c r="IR12" s="7" t="s">
        <v>62</v>
      </c>
      <c r="IS12" s="7" t="s">
        <v>62</v>
      </c>
      <c r="IT12" s="7" t="s">
        <v>62</v>
      </c>
      <c r="IU12" s="7" t="s">
        <v>62</v>
      </c>
      <c r="IV12" s="7" t="s">
        <v>62</v>
      </c>
      <c r="IW12" s="7" t="s">
        <v>62</v>
      </c>
      <c r="IX12" s="7" t="s">
        <v>134</v>
      </c>
      <c r="IY12" s="7" t="s">
        <v>55</v>
      </c>
      <c r="IZ12" s="7" t="s">
        <v>152</v>
      </c>
      <c r="JA12" s="7" t="s">
        <v>46</v>
      </c>
      <c r="JB12" s="7" t="s">
        <v>160</v>
      </c>
      <c r="JC12" s="7" t="s">
        <v>124</v>
      </c>
      <c r="JD12" s="7" t="s">
        <v>134</v>
      </c>
      <c r="JE12" s="7" t="s">
        <v>126</v>
      </c>
      <c r="JF12" s="5" t="s">
        <v>76</v>
      </c>
      <c r="JG12" s="7" t="s">
        <v>55</v>
      </c>
      <c r="JH12" s="7" t="s">
        <v>62</v>
      </c>
      <c r="JI12" s="7" t="s">
        <v>75</v>
      </c>
      <c r="JJ12" s="7" t="s">
        <v>55</v>
      </c>
      <c r="JK12" s="7" t="s">
        <v>75</v>
      </c>
      <c r="JL12" s="7" t="s">
        <v>55</v>
      </c>
      <c r="JM12" s="7" t="s">
        <v>55</v>
      </c>
      <c r="JN12" s="7" t="s">
        <v>75</v>
      </c>
      <c r="JO12" s="7" t="s">
        <v>134</v>
      </c>
      <c r="JP12" s="7" t="s">
        <v>76</v>
      </c>
      <c r="JQ12" s="7" t="s">
        <v>55</v>
      </c>
      <c r="JR12" s="7" t="s">
        <v>76</v>
      </c>
      <c r="JS12" s="7" t="s">
        <v>55</v>
      </c>
      <c r="JT12" s="7" t="s">
        <v>76</v>
      </c>
      <c r="JU12" s="7" t="s">
        <v>76</v>
      </c>
      <c r="JV12" s="7" t="s">
        <v>134</v>
      </c>
      <c r="JW12" s="7" t="s">
        <v>76</v>
      </c>
      <c r="JX12" s="7" t="s">
        <v>46</v>
      </c>
      <c r="JY12" s="7" t="s">
        <v>123</v>
      </c>
      <c r="JZ12" s="7" t="s">
        <v>62</v>
      </c>
      <c r="KA12" s="7" t="s">
        <v>55</v>
      </c>
      <c r="KB12" s="7" t="s">
        <v>134</v>
      </c>
      <c r="KC12" s="7" t="s">
        <v>126</v>
      </c>
      <c r="KD12" s="7" t="s">
        <v>55</v>
      </c>
      <c r="KE12" s="137" t="s">
        <v>75</v>
      </c>
      <c r="KF12" s="7" t="s">
        <v>75</v>
      </c>
      <c r="KG12" s="7" t="s">
        <v>134</v>
      </c>
      <c r="KH12" s="7" t="s">
        <v>126</v>
      </c>
      <c r="KI12" s="51" t="s">
        <v>122</v>
      </c>
      <c r="KJ12" s="51" t="s">
        <v>75</v>
      </c>
      <c r="KK12" s="7" t="s">
        <v>75</v>
      </c>
      <c r="KL12" s="8" t="s">
        <v>46</v>
      </c>
    </row>
    <row r="13" spans="1:298" x14ac:dyDescent="0.25">
      <c r="A13" s="64" t="str">
        <f>IF('1'!A1=1,B13,C13)</f>
        <v xml:space="preserve">                   Payments</v>
      </c>
      <c r="B13" s="58" t="s">
        <v>14</v>
      </c>
      <c r="C13" s="59" t="s">
        <v>24</v>
      </c>
      <c r="D13" s="60">
        <v>71.5</v>
      </c>
      <c r="E13" s="61" t="s">
        <v>197</v>
      </c>
      <c r="F13" s="61" t="s">
        <v>209</v>
      </c>
      <c r="G13" s="61" t="s">
        <v>217</v>
      </c>
      <c r="H13" s="61" t="s">
        <v>180</v>
      </c>
      <c r="I13" s="61" t="s">
        <v>208</v>
      </c>
      <c r="J13" s="61" t="s">
        <v>197</v>
      </c>
      <c r="K13" s="61" t="s">
        <v>65</v>
      </c>
      <c r="L13" s="61" t="s">
        <v>218</v>
      </c>
      <c r="M13" s="61">
        <v>69</v>
      </c>
      <c r="N13" s="100" t="s">
        <v>219</v>
      </c>
      <c r="O13" s="100">
        <v>70</v>
      </c>
      <c r="P13" s="100" t="s">
        <v>77</v>
      </c>
      <c r="Q13" s="100" t="s">
        <v>220</v>
      </c>
      <c r="R13" s="100">
        <v>65</v>
      </c>
      <c r="S13" s="100" t="s">
        <v>221</v>
      </c>
      <c r="T13" s="100" t="s">
        <v>219</v>
      </c>
      <c r="U13" s="100" t="s">
        <v>222</v>
      </c>
      <c r="V13" s="100" t="s">
        <v>223</v>
      </c>
      <c r="W13" s="100" t="s">
        <v>214</v>
      </c>
      <c r="X13" s="9" t="s">
        <v>224</v>
      </c>
      <c r="Y13" s="9" t="s">
        <v>225</v>
      </c>
      <c r="Z13" s="9" t="s">
        <v>226</v>
      </c>
      <c r="AA13" s="7" t="s">
        <v>56</v>
      </c>
      <c r="AB13" s="7" t="s">
        <v>227</v>
      </c>
      <c r="AC13" s="7" t="s">
        <v>228</v>
      </c>
      <c r="AD13" s="7" t="s">
        <v>229</v>
      </c>
      <c r="AE13" s="7" t="s">
        <v>57</v>
      </c>
      <c r="AF13" s="7" t="s">
        <v>597</v>
      </c>
      <c r="AG13" s="7" t="s">
        <v>653</v>
      </c>
      <c r="AH13" s="7" t="s">
        <v>599</v>
      </c>
      <c r="AI13" s="7" t="s">
        <v>621</v>
      </c>
      <c r="AJ13" s="7" t="s">
        <v>48</v>
      </c>
      <c r="AK13" s="7" t="s">
        <v>643</v>
      </c>
      <c r="AL13" s="7" t="s">
        <v>655</v>
      </c>
      <c r="AM13" s="7" t="s">
        <v>669</v>
      </c>
      <c r="AN13" s="7" t="s">
        <v>630</v>
      </c>
      <c r="AO13" s="7" t="s">
        <v>692</v>
      </c>
      <c r="AP13" s="7" t="s">
        <v>329</v>
      </c>
      <c r="AQ13" s="7" t="s">
        <v>707</v>
      </c>
      <c r="AR13" s="7" t="s">
        <v>718</v>
      </c>
      <c r="AS13" s="7" t="s">
        <v>723</v>
      </c>
      <c r="AT13" s="7" t="s">
        <v>729</v>
      </c>
      <c r="AU13" s="7" t="s">
        <v>643</v>
      </c>
      <c r="AV13" s="7" t="s">
        <v>702</v>
      </c>
      <c r="AW13" s="7" t="s">
        <v>656</v>
      </c>
      <c r="AX13" s="7" t="s">
        <v>756</v>
      </c>
      <c r="AY13" s="7" t="s">
        <v>729</v>
      </c>
      <c r="AZ13" s="7" t="s">
        <v>723</v>
      </c>
      <c r="BA13" s="7" t="s">
        <v>621</v>
      </c>
      <c r="BB13" s="7" t="s">
        <v>699</v>
      </c>
      <c r="BC13" s="137" t="s">
        <v>777</v>
      </c>
      <c r="BD13" s="7" t="s">
        <v>135</v>
      </c>
      <c r="BE13" s="7" t="s">
        <v>718</v>
      </c>
      <c r="BF13" s="7" t="s">
        <v>606</v>
      </c>
      <c r="BG13" s="137" t="s">
        <v>840</v>
      </c>
      <c r="BH13" s="137" t="s">
        <v>768</v>
      </c>
      <c r="BI13" s="137" t="s">
        <v>705</v>
      </c>
      <c r="BJ13" s="8" t="s">
        <v>602</v>
      </c>
      <c r="BK13" s="7" t="s">
        <v>445</v>
      </c>
      <c r="BL13" s="7" t="s">
        <v>512</v>
      </c>
      <c r="BM13" s="7" t="s">
        <v>519</v>
      </c>
      <c r="BN13" s="7" t="s">
        <v>524</v>
      </c>
      <c r="BO13" s="7" t="s">
        <v>527</v>
      </c>
      <c r="BP13" s="7" t="s">
        <v>531</v>
      </c>
      <c r="BQ13" s="7" t="s">
        <v>535</v>
      </c>
      <c r="BR13" s="7" t="s">
        <v>539</v>
      </c>
      <c r="BS13" s="7" t="s">
        <v>524</v>
      </c>
      <c r="BT13" s="7" t="s">
        <v>531</v>
      </c>
      <c r="BU13" s="7" t="s">
        <v>118</v>
      </c>
      <c r="BV13" s="7" t="s">
        <v>531</v>
      </c>
      <c r="BW13" s="7" t="s">
        <v>537</v>
      </c>
      <c r="BX13" s="7" t="s">
        <v>556</v>
      </c>
      <c r="BY13" s="7" t="s">
        <v>366</v>
      </c>
      <c r="BZ13" s="7" t="s">
        <v>82</v>
      </c>
      <c r="CA13" s="7" t="s">
        <v>565</v>
      </c>
      <c r="CB13" s="7" t="s">
        <v>464</v>
      </c>
      <c r="CC13" s="7" t="s">
        <v>568</v>
      </c>
      <c r="CD13" s="7" t="s">
        <v>539</v>
      </c>
      <c r="CE13" s="7" t="s">
        <v>548</v>
      </c>
      <c r="CF13" s="7" t="s">
        <v>465</v>
      </c>
      <c r="CG13" s="7" t="s">
        <v>574</v>
      </c>
      <c r="CH13" s="7" t="s">
        <v>58</v>
      </c>
      <c r="CI13" s="7" t="s">
        <v>466</v>
      </c>
      <c r="CJ13" s="7" t="s">
        <v>467</v>
      </c>
      <c r="CK13" s="7" t="s">
        <v>468</v>
      </c>
      <c r="CL13" s="7" t="s">
        <v>59</v>
      </c>
      <c r="CM13" s="7" t="s">
        <v>590</v>
      </c>
      <c r="CN13" s="7" t="s">
        <v>498</v>
      </c>
      <c r="CO13" s="7" t="s">
        <v>613</v>
      </c>
      <c r="CP13" s="7" t="s">
        <v>612</v>
      </c>
      <c r="CQ13" s="7" t="s">
        <v>636</v>
      </c>
      <c r="CR13" s="7" t="s">
        <v>331</v>
      </c>
      <c r="CS13" s="7" t="s">
        <v>662</v>
      </c>
      <c r="CT13" s="7" t="s">
        <v>327</v>
      </c>
      <c r="CU13" s="7" t="s">
        <v>613</v>
      </c>
      <c r="CV13" s="7" t="s">
        <v>696</v>
      </c>
      <c r="CW13" s="7" t="s">
        <v>700</v>
      </c>
      <c r="CX13" s="7" t="s">
        <v>596</v>
      </c>
      <c r="CY13" s="7" t="s">
        <v>337</v>
      </c>
      <c r="CZ13" s="7" t="s">
        <v>663</v>
      </c>
      <c r="DA13" s="7" t="s">
        <v>324</v>
      </c>
      <c r="DB13" s="7" t="s">
        <v>663</v>
      </c>
      <c r="DC13" s="7" t="s">
        <v>745</v>
      </c>
      <c r="DD13" s="7" t="s">
        <v>752</v>
      </c>
      <c r="DE13" s="7" t="s">
        <v>499</v>
      </c>
      <c r="DF13" s="7" t="s">
        <v>759</v>
      </c>
      <c r="DG13" s="7" t="s">
        <v>760</v>
      </c>
      <c r="DH13" s="7" t="s">
        <v>767</v>
      </c>
      <c r="DI13" s="7" t="s">
        <v>814</v>
      </c>
      <c r="DJ13" s="137" t="s">
        <v>712</v>
      </c>
      <c r="DK13" s="7" t="s">
        <v>330</v>
      </c>
      <c r="DL13" s="7">
        <v>47</v>
      </c>
      <c r="DM13" s="7" t="s">
        <v>717</v>
      </c>
      <c r="DN13" s="137" t="s">
        <v>486</v>
      </c>
      <c r="DO13" s="137" t="s">
        <v>337</v>
      </c>
      <c r="DP13" s="137" t="s">
        <v>796</v>
      </c>
      <c r="DQ13" s="8" t="s">
        <v>702</v>
      </c>
      <c r="DR13" s="7" t="s">
        <v>44</v>
      </c>
      <c r="DS13" s="7" t="s">
        <v>44</v>
      </c>
      <c r="DT13" s="7" t="s">
        <v>44</v>
      </c>
      <c r="DU13" s="7" t="s">
        <v>44</v>
      </c>
      <c r="DV13" s="7" t="s">
        <v>45</v>
      </c>
      <c r="DW13" s="7" t="s">
        <v>45</v>
      </c>
      <c r="DX13" s="7" t="s">
        <v>45</v>
      </c>
      <c r="DY13" s="7" t="s">
        <v>45</v>
      </c>
      <c r="DZ13" s="7" t="s">
        <v>45</v>
      </c>
      <c r="EA13" s="7" t="s">
        <v>45</v>
      </c>
      <c r="EB13" s="7" t="s">
        <v>45</v>
      </c>
      <c r="EC13" s="7" t="s">
        <v>45</v>
      </c>
      <c r="ED13" s="7" t="s">
        <v>45</v>
      </c>
      <c r="EE13" s="7" t="s">
        <v>45</v>
      </c>
      <c r="EF13" s="7" t="s">
        <v>45</v>
      </c>
      <c r="EG13" s="7" t="s">
        <v>45</v>
      </c>
      <c r="EH13" s="7" t="s">
        <v>44</v>
      </c>
      <c r="EI13" s="7" t="s">
        <v>45</v>
      </c>
      <c r="EJ13" s="7" t="s">
        <v>45</v>
      </c>
      <c r="EK13" s="7" t="s">
        <v>55</v>
      </c>
      <c r="EL13" s="7" t="s">
        <v>175</v>
      </c>
      <c r="EM13" s="7" t="s">
        <v>176</v>
      </c>
      <c r="EN13" s="7" t="s">
        <v>386</v>
      </c>
      <c r="EO13" s="7" t="s">
        <v>44</v>
      </c>
      <c r="EP13" s="7" t="s">
        <v>45</v>
      </c>
      <c r="EQ13" s="7" t="s">
        <v>68</v>
      </c>
      <c r="ER13" s="7" t="s">
        <v>45</v>
      </c>
      <c r="ES13" s="7" t="s">
        <v>45</v>
      </c>
      <c r="ET13" s="7" t="s">
        <v>45</v>
      </c>
      <c r="EU13" s="7" t="s">
        <v>45</v>
      </c>
      <c r="EV13" s="7" t="s">
        <v>45</v>
      </c>
      <c r="EW13" s="7" t="s">
        <v>45</v>
      </c>
      <c r="EX13" s="7" t="s">
        <v>45</v>
      </c>
      <c r="EY13" s="7" t="s">
        <v>87</v>
      </c>
      <c r="EZ13" s="7" t="s">
        <v>75</v>
      </c>
      <c r="FA13" s="7" t="s">
        <v>45</v>
      </c>
      <c r="FB13" s="7" t="s">
        <v>68</v>
      </c>
      <c r="FC13" s="7" t="s">
        <v>45</v>
      </c>
      <c r="FD13" s="7" t="s">
        <v>45</v>
      </c>
      <c r="FE13" s="7" t="s">
        <v>45</v>
      </c>
      <c r="FF13" s="7" t="s">
        <v>44</v>
      </c>
      <c r="FG13" s="7" t="s">
        <v>44</v>
      </c>
      <c r="FH13" s="7" t="s">
        <v>45</v>
      </c>
      <c r="FI13" s="7" t="s">
        <v>45</v>
      </c>
      <c r="FJ13" s="7" t="s">
        <v>68</v>
      </c>
      <c r="FK13" s="7" t="s">
        <v>68</v>
      </c>
      <c r="FL13" s="7" t="s">
        <v>68</v>
      </c>
      <c r="FM13" s="7" t="s">
        <v>68</v>
      </c>
      <c r="FN13" s="7" t="s">
        <v>68</v>
      </c>
      <c r="FO13" s="7" t="s">
        <v>68</v>
      </c>
      <c r="FP13" s="7" t="s">
        <v>382</v>
      </c>
      <c r="FQ13" s="138" t="s">
        <v>46</v>
      </c>
      <c r="FR13" s="7" t="s">
        <v>124</v>
      </c>
      <c r="FS13" s="7" t="s">
        <v>68</v>
      </c>
      <c r="FT13" s="7" t="s">
        <v>68</v>
      </c>
      <c r="FU13" s="138" t="s">
        <v>68</v>
      </c>
      <c r="FV13" s="138" t="s">
        <v>68</v>
      </c>
      <c r="FW13" s="138" t="s">
        <v>68</v>
      </c>
      <c r="FX13" s="8" t="s">
        <v>68</v>
      </c>
      <c r="FY13" s="7" t="s">
        <v>383</v>
      </c>
      <c r="FZ13" s="7" t="s">
        <v>376</v>
      </c>
      <c r="GA13" s="7" t="s">
        <v>171</v>
      </c>
      <c r="GB13" s="7" t="s">
        <v>386</v>
      </c>
      <c r="GC13" s="7" t="s">
        <v>369</v>
      </c>
      <c r="GD13" s="7" t="s">
        <v>385</v>
      </c>
      <c r="GE13" s="7" t="s">
        <v>374</v>
      </c>
      <c r="GF13" s="7" t="s">
        <v>171</v>
      </c>
      <c r="GG13" s="7" t="s">
        <v>416</v>
      </c>
      <c r="GH13" s="7" t="s">
        <v>146</v>
      </c>
      <c r="GI13" s="7" t="s">
        <v>423</v>
      </c>
      <c r="GJ13" s="7" t="s">
        <v>103</v>
      </c>
      <c r="GK13" s="7" t="s">
        <v>373</v>
      </c>
      <c r="GL13" s="7" t="s">
        <v>435</v>
      </c>
      <c r="GM13" s="7" t="s">
        <v>101</v>
      </c>
      <c r="GN13" s="7" t="s">
        <v>443</v>
      </c>
      <c r="GO13" s="7" t="s">
        <v>401</v>
      </c>
      <c r="GP13" s="7" t="s">
        <v>440</v>
      </c>
      <c r="GQ13" s="7" t="s">
        <v>408</v>
      </c>
      <c r="GR13" s="7" t="s">
        <v>411</v>
      </c>
      <c r="GS13" s="7" t="s">
        <v>407</v>
      </c>
      <c r="GT13" s="7" t="s">
        <v>386</v>
      </c>
      <c r="GU13" s="7" t="s">
        <v>386</v>
      </c>
      <c r="GV13" s="7" t="s">
        <v>90</v>
      </c>
      <c r="GW13" s="7" t="s">
        <v>450</v>
      </c>
      <c r="GX13" s="7" t="s">
        <v>90</v>
      </c>
      <c r="GY13" s="7" t="s">
        <v>450</v>
      </c>
      <c r="GZ13" s="7" t="s">
        <v>104</v>
      </c>
      <c r="HA13" s="7" t="s">
        <v>166</v>
      </c>
      <c r="HB13" s="7" t="s">
        <v>166</v>
      </c>
      <c r="HC13" s="7" t="s">
        <v>99</v>
      </c>
      <c r="HD13" s="7" t="s">
        <v>585</v>
      </c>
      <c r="HE13" s="7" t="s">
        <v>99</v>
      </c>
      <c r="HF13" s="7" t="s">
        <v>93</v>
      </c>
      <c r="HG13" s="7" t="s">
        <v>585</v>
      </c>
      <c r="HH13" s="7" t="s">
        <v>174</v>
      </c>
      <c r="HI13" s="7" t="s">
        <v>176</v>
      </c>
      <c r="HJ13" s="7" t="s">
        <v>173</v>
      </c>
      <c r="HK13" s="7" t="s">
        <v>175</v>
      </c>
      <c r="HL13" s="7" t="s">
        <v>160</v>
      </c>
      <c r="HM13" s="7" t="s">
        <v>160</v>
      </c>
      <c r="HN13" s="7" t="s">
        <v>175</v>
      </c>
      <c r="HO13" s="7" t="s">
        <v>123</v>
      </c>
      <c r="HP13" s="7" t="s">
        <v>160</v>
      </c>
      <c r="HQ13" s="7" t="s">
        <v>160</v>
      </c>
      <c r="HR13" s="7" t="s">
        <v>160</v>
      </c>
      <c r="HS13" s="7" t="s">
        <v>160</v>
      </c>
      <c r="HT13" s="7" t="s">
        <v>160</v>
      </c>
      <c r="HU13" s="7" t="s">
        <v>122</v>
      </c>
      <c r="HV13" s="7" t="s">
        <v>68</v>
      </c>
      <c r="HW13" s="7" t="s">
        <v>68</v>
      </c>
      <c r="HX13" s="7" t="s">
        <v>68</v>
      </c>
      <c r="HY13" s="7" t="s">
        <v>68</v>
      </c>
      <c r="HZ13" s="7" t="s">
        <v>68</v>
      </c>
      <c r="IA13" s="7" t="s">
        <v>68</v>
      </c>
      <c r="IB13" s="7" t="s">
        <v>68</v>
      </c>
      <c r="IC13" s="7" t="s">
        <v>68</v>
      </c>
      <c r="ID13" s="7" t="s">
        <v>68</v>
      </c>
      <c r="IE13" s="8" t="s">
        <v>68</v>
      </c>
      <c r="IF13" s="7" t="s">
        <v>122</v>
      </c>
      <c r="IG13" s="7" t="s">
        <v>122</v>
      </c>
      <c r="IH13" s="7" t="s">
        <v>124</v>
      </c>
      <c r="II13" s="7" t="s">
        <v>46</v>
      </c>
      <c r="IJ13" s="7" t="s">
        <v>122</v>
      </c>
      <c r="IK13" s="7" t="s">
        <v>126</v>
      </c>
      <c r="IL13" s="7" t="s">
        <v>94</v>
      </c>
      <c r="IM13" s="7" t="s">
        <v>46</v>
      </c>
      <c r="IN13" s="7" t="s">
        <v>46</v>
      </c>
      <c r="IO13" s="7" t="s">
        <v>126</v>
      </c>
      <c r="IP13" s="7" t="s">
        <v>46</v>
      </c>
      <c r="IQ13" s="7" t="s">
        <v>126</v>
      </c>
      <c r="IR13" s="7" t="s">
        <v>94</v>
      </c>
      <c r="IS13" s="7" t="s">
        <v>124</v>
      </c>
      <c r="IT13" s="7" t="s">
        <v>124</v>
      </c>
      <c r="IU13" s="7" t="s">
        <v>122</v>
      </c>
      <c r="IV13" s="7" t="s">
        <v>46</v>
      </c>
      <c r="IW13" s="7" t="s">
        <v>125</v>
      </c>
      <c r="IX13" s="7" t="s">
        <v>152</v>
      </c>
      <c r="IY13" s="7" t="s">
        <v>122</v>
      </c>
      <c r="IZ13" s="7" t="s">
        <v>160</v>
      </c>
      <c r="JA13" s="7" t="s">
        <v>152</v>
      </c>
      <c r="JB13" s="7" t="s">
        <v>131</v>
      </c>
      <c r="JC13" s="7" t="s">
        <v>124</v>
      </c>
      <c r="JD13" s="7" t="s">
        <v>125</v>
      </c>
      <c r="JE13" s="7" t="s">
        <v>125</v>
      </c>
      <c r="JF13" s="5" t="s">
        <v>122</v>
      </c>
      <c r="JG13" s="7" t="s">
        <v>125</v>
      </c>
      <c r="JH13" s="7" t="s">
        <v>127</v>
      </c>
      <c r="JI13" s="7" t="s">
        <v>127</v>
      </c>
      <c r="JJ13" s="7" t="s">
        <v>125</v>
      </c>
      <c r="JK13" s="7" t="s">
        <v>152</v>
      </c>
      <c r="JL13" s="7" t="s">
        <v>125</v>
      </c>
      <c r="JM13" s="7" t="s">
        <v>152</v>
      </c>
      <c r="JN13" s="7" t="s">
        <v>152</v>
      </c>
      <c r="JO13" s="7" t="s">
        <v>94</v>
      </c>
      <c r="JP13" s="7" t="s">
        <v>94</v>
      </c>
      <c r="JQ13" s="7" t="s">
        <v>124</v>
      </c>
      <c r="JR13" s="7" t="s">
        <v>124</v>
      </c>
      <c r="JS13" s="7" t="s">
        <v>94</v>
      </c>
      <c r="JT13" s="7" t="s">
        <v>122</v>
      </c>
      <c r="JU13" s="7" t="s">
        <v>175</v>
      </c>
      <c r="JV13" s="7" t="s">
        <v>125</v>
      </c>
      <c r="JW13" s="7" t="s">
        <v>153</v>
      </c>
      <c r="JX13" s="7" t="s">
        <v>160</v>
      </c>
      <c r="JY13" s="7" t="s">
        <v>123</v>
      </c>
      <c r="JZ13" s="7" t="s">
        <v>153</v>
      </c>
      <c r="KA13" s="7" t="s">
        <v>125</v>
      </c>
      <c r="KB13" s="7" t="s">
        <v>124</v>
      </c>
      <c r="KC13" s="7" t="s">
        <v>126</v>
      </c>
      <c r="KD13" s="7" t="s">
        <v>124</v>
      </c>
      <c r="KE13" s="138" t="s">
        <v>152</v>
      </c>
      <c r="KF13" s="7" t="s">
        <v>152</v>
      </c>
      <c r="KG13" s="7" t="s">
        <v>160</v>
      </c>
      <c r="KH13" s="7" t="s">
        <v>153</v>
      </c>
      <c r="KI13" s="138" t="s">
        <v>152</v>
      </c>
      <c r="KJ13" s="138" t="s">
        <v>94</v>
      </c>
      <c r="KK13" s="138" t="s">
        <v>125</v>
      </c>
      <c r="KL13" s="8" t="s">
        <v>127</v>
      </c>
    </row>
    <row r="14" spans="1:298" x14ac:dyDescent="0.25">
      <c r="A14" s="64" t="str">
        <f>IF('1'!A1=1,B14,C14)</f>
        <v xml:space="preserve">          Goods</v>
      </c>
      <c r="B14" s="58" t="s">
        <v>6</v>
      </c>
      <c r="C14" s="65" t="s">
        <v>25</v>
      </c>
      <c r="D14" s="66"/>
      <c r="E14" s="67"/>
      <c r="F14" s="67"/>
      <c r="G14" s="67"/>
      <c r="H14" s="67"/>
      <c r="I14" s="67"/>
      <c r="J14" s="67"/>
      <c r="K14" s="67"/>
      <c r="L14" s="67"/>
      <c r="M14" s="67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68"/>
      <c r="Y14" s="9"/>
      <c r="Z14" s="68"/>
      <c r="AA14" s="69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137"/>
      <c r="BD14" s="7"/>
      <c r="BE14" s="7"/>
      <c r="BF14" s="7"/>
      <c r="BG14" s="137"/>
      <c r="BH14" s="137"/>
      <c r="BI14" s="137"/>
      <c r="BJ14" s="8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137"/>
      <c r="DK14" s="7"/>
      <c r="DL14" s="7"/>
      <c r="DM14" s="7"/>
      <c r="DN14" s="137"/>
      <c r="DO14" s="137"/>
      <c r="DP14" s="137"/>
      <c r="DQ14" s="8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137"/>
      <c r="FR14" s="7"/>
      <c r="FS14" s="7"/>
      <c r="FT14" s="7"/>
      <c r="FU14" s="137"/>
      <c r="FV14" s="137"/>
      <c r="FW14" s="137"/>
      <c r="FX14" s="8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8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5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137"/>
      <c r="KF14" s="7"/>
      <c r="KG14" s="7"/>
      <c r="KH14" s="7"/>
      <c r="KI14" s="137"/>
      <c r="KJ14" s="137"/>
      <c r="KK14" s="137"/>
      <c r="KL14" s="8"/>
    </row>
    <row r="15" spans="1:298" x14ac:dyDescent="0.25">
      <c r="A15" s="64" t="str">
        <f>IF('1'!A1=1,B15,C15)</f>
        <v xml:space="preserve">                   Receipts</v>
      </c>
      <c r="B15" s="58" t="s">
        <v>17</v>
      </c>
      <c r="C15" s="59" t="s">
        <v>37</v>
      </c>
      <c r="D15" s="60">
        <v>75.7</v>
      </c>
      <c r="E15" s="61" t="s">
        <v>230</v>
      </c>
      <c r="F15" s="61" t="s">
        <v>231</v>
      </c>
      <c r="G15" s="61" t="s">
        <v>178</v>
      </c>
      <c r="H15" s="61" t="s">
        <v>232</v>
      </c>
      <c r="I15" s="61" t="s">
        <v>189</v>
      </c>
      <c r="J15" s="61" t="s">
        <v>217</v>
      </c>
      <c r="K15" s="61" t="s">
        <v>233</v>
      </c>
      <c r="L15" s="61" t="s">
        <v>234</v>
      </c>
      <c r="M15" s="61">
        <v>76</v>
      </c>
      <c r="N15" s="100" t="s">
        <v>182</v>
      </c>
      <c r="O15" s="100" t="s">
        <v>230</v>
      </c>
      <c r="P15" s="100" t="s">
        <v>231</v>
      </c>
      <c r="Q15" s="100" t="s">
        <v>183</v>
      </c>
      <c r="R15" s="100" t="s">
        <v>178</v>
      </c>
      <c r="S15" s="100" t="s">
        <v>156</v>
      </c>
      <c r="T15" s="100" t="s">
        <v>73</v>
      </c>
      <c r="U15" s="100" t="s">
        <v>235</v>
      </c>
      <c r="V15" s="100" t="s">
        <v>210</v>
      </c>
      <c r="W15" s="100" t="s">
        <v>154</v>
      </c>
      <c r="X15" s="68" t="s">
        <v>156</v>
      </c>
      <c r="Y15" s="9" t="s">
        <v>231</v>
      </c>
      <c r="Z15" s="68" t="s">
        <v>236</v>
      </c>
      <c r="AA15" s="69" t="s">
        <v>60</v>
      </c>
      <c r="AB15" s="7" t="s">
        <v>190</v>
      </c>
      <c r="AC15" s="7" t="s">
        <v>235</v>
      </c>
      <c r="AD15" s="7" t="s">
        <v>60</v>
      </c>
      <c r="AE15" s="7" t="s">
        <v>61</v>
      </c>
      <c r="AF15" s="7" t="s">
        <v>60</v>
      </c>
      <c r="AG15" s="7" t="s">
        <v>192</v>
      </c>
      <c r="AH15" s="7" t="s">
        <v>212</v>
      </c>
      <c r="AI15" s="7" t="s">
        <v>622</v>
      </c>
      <c r="AJ15" s="7" t="s">
        <v>632</v>
      </c>
      <c r="AK15" s="7" t="s">
        <v>186</v>
      </c>
      <c r="AL15" s="7" t="s">
        <v>215</v>
      </c>
      <c r="AM15" s="7" t="s">
        <v>622</v>
      </c>
      <c r="AN15" s="7" t="s">
        <v>52</v>
      </c>
      <c r="AO15" s="7" t="s">
        <v>186</v>
      </c>
      <c r="AP15" s="7" t="s">
        <v>632</v>
      </c>
      <c r="AQ15" s="7" t="s">
        <v>208</v>
      </c>
      <c r="AR15" s="7" t="s">
        <v>236</v>
      </c>
      <c r="AS15" s="7" t="s">
        <v>200</v>
      </c>
      <c r="AT15" s="7" t="s">
        <v>180</v>
      </c>
      <c r="AU15" s="7" t="s">
        <v>183</v>
      </c>
      <c r="AV15" s="7" t="s">
        <v>65</v>
      </c>
      <c r="AW15" s="7" t="s">
        <v>743</v>
      </c>
      <c r="AX15" s="7" t="s">
        <v>186</v>
      </c>
      <c r="AY15" s="7" t="s">
        <v>200</v>
      </c>
      <c r="AZ15" s="7" t="s">
        <v>775</v>
      </c>
      <c r="BA15" s="7" t="s">
        <v>765</v>
      </c>
      <c r="BB15" s="7" t="s">
        <v>315</v>
      </c>
      <c r="BC15" s="137" t="s">
        <v>609</v>
      </c>
      <c r="BD15" s="7">
        <v>56</v>
      </c>
      <c r="BE15" s="7" t="s">
        <v>660</v>
      </c>
      <c r="BF15" s="7" t="s">
        <v>340</v>
      </c>
      <c r="BG15" s="137" t="s">
        <v>841</v>
      </c>
      <c r="BH15" s="137" t="s">
        <v>199</v>
      </c>
      <c r="BI15" s="137" t="s">
        <v>258</v>
      </c>
      <c r="BJ15" s="8" t="s">
        <v>201</v>
      </c>
      <c r="BK15" s="7" t="s">
        <v>504</v>
      </c>
      <c r="BL15" s="7" t="s">
        <v>513</v>
      </c>
      <c r="BM15" s="7" t="s">
        <v>520</v>
      </c>
      <c r="BN15" s="7" t="s">
        <v>525</v>
      </c>
      <c r="BO15" s="7" t="s">
        <v>381</v>
      </c>
      <c r="BP15" s="7" t="s">
        <v>532</v>
      </c>
      <c r="BQ15" s="7" t="s">
        <v>98</v>
      </c>
      <c r="BR15" s="7" t="s">
        <v>147</v>
      </c>
      <c r="BS15" s="7" t="s">
        <v>457</v>
      </c>
      <c r="BT15" s="7" t="s">
        <v>375</v>
      </c>
      <c r="BU15" s="7" t="s">
        <v>437</v>
      </c>
      <c r="BV15" s="7" t="s">
        <v>437</v>
      </c>
      <c r="BW15" s="7" t="s">
        <v>375</v>
      </c>
      <c r="BX15" s="7" t="s">
        <v>557</v>
      </c>
      <c r="BY15" s="7" t="s">
        <v>562</v>
      </c>
      <c r="BZ15" s="7" t="s">
        <v>164</v>
      </c>
      <c r="CA15" s="7" t="s">
        <v>415</v>
      </c>
      <c r="CB15" s="7" t="s">
        <v>370</v>
      </c>
      <c r="CC15" s="7" t="s">
        <v>98</v>
      </c>
      <c r="CD15" s="7" t="s">
        <v>147</v>
      </c>
      <c r="CE15" s="7" t="s">
        <v>414</v>
      </c>
      <c r="CF15" s="7" t="s">
        <v>371</v>
      </c>
      <c r="CG15" s="7" t="s">
        <v>396</v>
      </c>
      <c r="CH15" s="7" t="s">
        <v>108</v>
      </c>
      <c r="CI15" s="7" t="s">
        <v>119</v>
      </c>
      <c r="CJ15" s="7" t="s">
        <v>54</v>
      </c>
      <c r="CK15" s="7" t="s">
        <v>502</v>
      </c>
      <c r="CL15" s="7" t="s">
        <v>108</v>
      </c>
      <c r="CM15" s="7" t="s">
        <v>441</v>
      </c>
      <c r="CN15" s="7" t="s">
        <v>563</v>
      </c>
      <c r="CO15" s="7" t="s">
        <v>451</v>
      </c>
      <c r="CP15" s="7" t="s">
        <v>626</v>
      </c>
      <c r="CQ15" s="7" t="s">
        <v>637</v>
      </c>
      <c r="CR15" s="7" t="s">
        <v>536</v>
      </c>
      <c r="CS15" s="7" t="s">
        <v>578</v>
      </c>
      <c r="CT15" s="7" t="s">
        <v>521</v>
      </c>
      <c r="CU15" s="7" t="s">
        <v>611</v>
      </c>
      <c r="CV15" s="7" t="s">
        <v>697</v>
      </c>
      <c r="CW15" s="7" t="s">
        <v>524</v>
      </c>
      <c r="CX15" s="7" t="s">
        <v>703</v>
      </c>
      <c r="CY15" s="7" t="s">
        <v>118</v>
      </c>
      <c r="CZ15" s="7" t="s">
        <v>368</v>
      </c>
      <c r="DA15" s="7" t="s">
        <v>453</v>
      </c>
      <c r="DB15" s="7" t="s">
        <v>170</v>
      </c>
      <c r="DC15" s="7" t="s">
        <v>462</v>
      </c>
      <c r="DD15" s="7" t="s">
        <v>509</v>
      </c>
      <c r="DE15" s="7" t="s">
        <v>584</v>
      </c>
      <c r="DF15" s="7" t="s">
        <v>721</v>
      </c>
      <c r="DG15" s="7" t="s">
        <v>568</v>
      </c>
      <c r="DH15" s="7" t="s">
        <v>362</v>
      </c>
      <c r="DI15" s="7" t="s">
        <v>815</v>
      </c>
      <c r="DJ15" s="137" t="s">
        <v>494</v>
      </c>
      <c r="DK15" s="7" t="s">
        <v>664</v>
      </c>
      <c r="DL15" s="7" t="s">
        <v>604</v>
      </c>
      <c r="DM15" s="7" t="s">
        <v>140</v>
      </c>
      <c r="DN15" s="137" t="s">
        <v>649</v>
      </c>
      <c r="DO15" s="138" t="s">
        <v>573</v>
      </c>
      <c r="DP15" s="138" t="s">
        <v>842</v>
      </c>
      <c r="DQ15" s="8" t="s">
        <v>70</v>
      </c>
      <c r="DR15" s="7" t="s">
        <v>44</v>
      </c>
      <c r="DS15" s="7" t="s">
        <v>45</v>
      </c>
      <c r="DT15" s="7" t="s">
        <v>44</v>
      </c>
      <c r="DU15" s="7" t="s">
        <v>45</v>
      </c>
      <c r="DV15" s="7" t="s">
        <v>45</v>
      </c>
      <c r="DW15" s="7" t="s">
        <v>44</v>
      </c>
      <c r="DX15" s="7" t="s">
        <v>44</v>
      </c>
      <c r="DY15" s="7" t="s">
        <v>44</v>
      </c>
      <c r="DZ15" s="7" t="s">
        <v>45</v>
      </c>
      <c r="EA15" s="7" t="s">
        <v>45</v>
      </c>
      <c r="EB15" s="7" t="s">
        <v>45</v>
      </c>
      <c r="EC15" s="7" t="s">
        <v>45</v>
      </c>
      <c r="ED15" s="7" t="s">
        <v>44</v>
      </c>
      <c r="EE15" s="7" t="s">
        <v>45</v>
      </c>
      <c r="EF15" s="7" t="s">
        <v>44</v>
      </c>
      <c r="EG15" s="7" t="s">
        <v>51</v>
      </c>
      <c r="EH15" s="7" t="s">
        <v>44</v>
      </c>
      <c r="EI15" s="7" t="s">
        <v>45</v>
      </c>
      <c r="EJ15" s="7" t="s">
        <v>45</v>
      </c>
      <c r="EK15" s="7" t="s">
        <v>152</v>
      </c>
      <c r="EL15" s="7" t="s">
        <v>174</v>
      </c>
      <c r="EM15" s="7" t="s">
        <v>398</v>
      </c>
      <c r="EN15" s="7" t="s">
        <v>443</v>
      </c>
      <c r="EO15" s="7" t="s">
        <v>51</v>
      </c>
      <c r="EP15" s="7" t="s">
        <v>44</v>
      </c>
      <c r="EQ15" s="7" t="s">
        <v>45</v>
      </c>
      <c r="ER15" s="7" t="s">
        <v>44</v>
      </c>
      <c r="ES15" s="7" t="s">
        <v>44</v>
      </c>
      <c r="ET15" s="7" t="s">
        <v>87</v>
      </c>
      <c r="EU15" s="7" t="s">
        <v>45</v>
      </c>
      <c r="EV15" s="7" t="s">
        <v>45</v>
      </c>
      <c r="EW15" s="7" t="s">
        <v>45</v>
      </c>
      <c r="EX15" s="7" t="s">
        <v>44</v>
      </c>
      <c r="EY15" s="7" t="s">
        <v>55</v>
      </c>
      <c r="EZ15" s="7" t="s">
        <v>94</v>
      </c>
      <c r="FA15" s="7" t="s">
        <v>51</v>
      </c>
      <c r="FB15" s="7" t="s">
        <v>68</v>
      </c>
      <c r="FC15" s="7" t="s">
        <v>51</v>
      </c>
      <c r="FD15" s="7" t="s">
        <v>87</v>
      </c>
      <c r="FE15" s="7" t="s">
        <v>45</v>
      </c>
      <c r="FF15" s="7" t="s">
        <v>51</v>
      </c>
      <c r="FG15" s="7" t="s">
        <v>44</v>
      </c>
      <c r="FH15" s="7" t="s">
        <v>44</v>
      </c>
      <c r="FI15" s="7" t="s">
        <v>45</v>
      </c>
      <c r="FJ15" s="7" t="s">
        <v>68</v>
      </c>
      <c r="FK15" s="7" t="s">
        <v>68</v>
      </c>
      <c r="FL15" s="7" t="s">
        <v>68</v>
      </c>
      <c r="FM15" s="7" t="s">
        <v>68</v>
      </c>
      <c r="FN15" s="7" t="s">
        <v>45</v>
      </c>
      <c r="FO15" s="7" t="s">
        <v>51</v>
      </c>
      <c r="FP15" s="7" t="s">
        <v>68</v>
      </c>
      <c r="FQ15" s="138" t="s">
        <v>92</v>
      </c>
      <c r="FR15" s="7" t="s">
        <v>403</v>
      </c>
      <c r="FS15" s="7" t="s">
        <v>127</v>
      </c>
      <c r="FT15" s="7" t="s">
        <v>173</v>
      </c>
      <c r="FU15" s="138" t="s">
        <v>413</v>
      </c>
      <c r="FV15" s="138" t="s">
        <v>173</v>
      </c>
      <c r="FW15" s="138" t="s">
        <v>160</v>
      </c>
      <c r="FX15" s="8" t="s">
        <v>123</v>
      </c>
      <c r="FY15" s="7" t="s">
        <v>384</v>
      </c>
      <c r="FZ15" s="7" t="s">
        <v>108</v>
      </c>
      <c r="GA15" s="7" t="s">
        <v>145</v>
      </c>
      <c r="GB15" s="7" t="s">
        <v>378</v>
      </c>
      <c r="GC15" s="7" t="s">
        <v>384</v>
      </c>
      <c r="GD15" s="7" t="s">
        <v>406</v>
      </c>
      <c r="GE15" s="7" t="s">
        <v>108</v>
      </c>
      <c r="GF15" s="7" t="s">
        <v>377</v>
      </c>
      <c r="GG15" s="7" t="s">
        <v>417</v>
      </c>
      <c r="GH15" s="7" t="s">
        <v>387</v>
      </c>
      <c r="GI15" s="7" t="s">
        <v>424</v>
      </c>
      <c r="GJ15" s="7" t="s">
        <v>427</v>
      </c>
      <c r="GK15" s="7" t="s">
        <v>111</v>
      </c>
      <c r="GL15" s="7" t="s">
        <v>436</v>
      </c>
      <c r="GM15" s="7" t="s">
        <v>417</v>
      </c>
      <c r="GN15" s="7" t="s">
        <v>425</v>
      </c>
      <c r="GO15" s="7" t="s">
        <v>421</v>
      </c>
      <c r="GP15" s="7" t="s">
        <v>387</v>
      </c>
      <c r="GQ15" s="7" t="s">
        <v>387</v>
      </c>
      <c r="GR15" s="7" t="s">
        <v>414</v>
      </c>
      <c r="GS15" s="7" t="s">
        <v>165</v>
      </c>
      <c r="GT15" s="7" t="s">
        <v>420</v>
      </c>
      <c r="GU15" s="7" t="s">
        <v>457</v>
      </c>
      <c r="GV15" s="7" t="s">
        <v>91</v>
      </c>
      <c r="GW15" s="7" t="s">
        <v>393</v>
      </c>
      <c r="GX15" s="7" t="s">
        <v>130</v>
      </c>
      <c r="GY15" s="7" t="s">
        <v>165</v>
      </c>
      <c r="GZ15" s="7" t="s">
        <v>105</v>
      </c>
      <c r="HA15" s="7" t="s">
        <v>89</v>
      </c>
      <c r="HB15" s="7" t="s">
        <v>419</v>
      </c>
      <c r="HC15" s="7" t="s">
        <v>149</v>
      </c>
      <c r="HD15" s="7" t="s">
        <v>101</v>
      </c>
      <c r="HE15" s="7" t="s">
        <v>376</v>
      </c>
      <c r="HF15" s="7" t="s">
        <v>101</v>
      </c>
      <c r="HG15" s="7" t="s">
        <v>101</v>
      </c>
      <c r="HH15" s="7" t="s">
        <v>101</v>
      </c>
      <c r="HI15" s="7" t="s">
        <v>456</v>
      </c>
      <c r="HJ15" s="7" t="s">
        <v>144</v>
      </c>
      <c r="HK15" s="7" t="s">
        <v>410</v>
      </c>
      <c r="HL15" s="7" t="s">
        <v>410</v>
      </c>
      <c r="HM15" s="7" t="s">
        <v>407</v>
      </c>
      <c r="HN15" s="7" t="s">
        <v>403</v>
      </c>
      <c r="HO15" s="7" t="s">
        <v>456</v>
      </c>
      <c r="HP15" s="7" t="s">
        <v>102</v>
      </c>
      <c r="HQ15" s="7" t="s">
        <v>413</v>
      </c>
      <c r="HR15" s="7" t="s">
        <v>394</v>
      </c>
      <c r="HS15" s="7" t="s">
        <v>104</v>
      </c>
      <c r="HT15" s="7" t="s">
        <v>166</v>
      </c>
      <c r="HU15" s="7" t="s">
        <v>174</v>
      </c>
      <c r="HV15" s="7" t="s">
        <v>44</v>
      </c>
      <c r="HW15" s="7" t="s">
        <v>45</v>
      </c>
      <c r="HX15" s="7" t="s">
        <v>68</v>
      </c>
      <c r="HY15" s="7" t="s">
        <v>68</v>
      </c>
      <c r="HZ15" s="7" t="s">
        <v>68</v>
      </c>
      <c r="IA15" s="7" t="s">
        <v>68</v>
      </c>
      <c r="IB15" s="7" t="s">
        <v>68</v>
      </c>
      <c r="IC15" s="7" t="s">
        <v>68</v>
      </c>
      <c r="ID15" s="7" t="s">
        <v>68</v>
      </c>
      <c r="IE15" s="8" t="s">
        <v>68</v>
      </c>
      <c r="IF15" s="7" t="s">
        <v>68</v>
      </c>
      <c r="IG15" s="7" t="s">
        <v>45</v>
      </c>
      <c r="IH15" s="7" t="s">
        <v>45</v>
      </c>
      <c r="II15" s="7" t="s">
        <v>44</v>
      </c>
      <c r="IJ15" s="7" t="s">
        <v>68</v>
      </c>
      <c r="IK15" s="7" t="s">
        <v>44</v>
      </c>
      <c r="IL15" s="7" t="s">
        <v>44</v>
      </c>
      <c r="IM15" s="7" t="s">
        <v>45</v>
      </c>
      <c r="IN15" s="7" t="s">
        <v>45</v>
      </c>
      <c r="IO15" s="7" t="s">
        <v>68</v>
      </c>
      <c r="IP15" s="7" t="s">
        <v>45</v>
      </c>
      <c r="IQ15" s="7" t="s">
        <v>45</v>
      </c>
      <c r="IR15" s="7" t="s">
        <v>45</v>
      </c>
      <c r="IS15" s="7" t="s">
        <v>45</v>
      </c>
      <c r="IT15" s="7" t="s">
        <v>44</v>
      </c>
      <c r="IU15" s="7" t="s">
        <v>44</v>
      </c>
      <c r="IV15" s="7" t="s">
        <v>44</v>
      </c>
      <c r="IW15" s="7" t="s">
        <v>51</v>
      </c>
      <c r="IX15" s="7" t="s">
        <v>51</v>
      </c>
      <c r="IY15" s="7" t="s">
        <v>87</v>
      </c>
      <c r="IZ15" s="7" t="s">
        <v>152</v>
      </c>
      <c r="JA15" s="7" t="s">
        <v>55</v>
      </c>
      <c r="JB15" s="7" t="s">
        <v>55</v>
      </c>
      <c r="JC15" s="7" t="s">
        <v>94</v>
      </c>
      <c r="JD15" s="7" t="s">
        <v>153</v>
      </c>
      <c r="JE15" s="7" t="s">
        <v>55</v>
      </c>
      <c r="JF15" s="5" t="s">
        <v>134</v>
      </c>
      <c r="JG15" s="7" t="s">
        <v>62</v>
      </c>
      <c r="JH15" s="7" t="s">
        <v>62</v>
      </c>
      <c r="JI15" s="7" t="s">
        <v>62</v>
      </c>
      <c r="JJ15" s="7" t="s">
        <v>62</v>
      </c>
      <c r="JK15" s="7" t="s">
        <v>76</v>
      </c>
      <c r="JL15" s="7" t="s">
        <v>134</v>
      </c>
      <c r="JM15" s="7" t="s">
        <v>87</v>
      </c>
      <c r="JN15" s="7" t="s">
        <v>87</v>
      </c>
      <c r="JO15" s="7" t="s">
        <v>51</v>
      </c>
      <c r="JP15" s="7" t="s">
        <v>134</v>
      </c>
      <c r="JQ15" s="7" t="s">
        <v>87</v>
      </c>
      <c r="JR15" s="7" t="s">
        <v>51</v>
      </c>
      <c r="JS15" s="7" t="s">
        <v>62</v>
      </c>
      <c r="JT15" s="7" t="s">
        <v>62</v>
      </c>
      <c r="JU15" s="7" t="s">
        <v>62</v>
      </c>
      <c r="JV15" s="7" t="s">
        <v>62</v>
      </c>
      <c r="JW15" s="7" t="s">
        <v>134</v>
      </c>
      <c r="JX15" s="7" t="s">
        <v>55</v>
      </c>
      <c r="JY15" s="7" t="s">
        <v>76</v>
      </c>
      <c r="JZ15" s="7" t="s">
        <v>62</v>
      </c>
      <c r="KA15" s="7" t="s">
        <v>76</v>
      </c>
      <c r="KB15" s="7" t="s">
        <v>51</v>
      </c>
      <c r="KC15" s="7" t="s">
        <v>76</v>
      </c>
      <c r="KD15" s="7" t="s">
        <v>76</v>
      </c>
      <c r="KE15" s="138" t="s">
        <v>55</v>
      </c>
      <c r="KF15" s="7" t="s">
        <v>76</v>
      </c>
      <c r="KG15" s="7" t="s">
        <v>55</v>
      </c>
      <c r="KH15" s="7" t="s">
        <v>76</v>
      </c>
      <c r="KI15" s="138" t="s">
        <v>76</v>
      </c>
      <c r="KJ15" s="138" t="s">
        <v>134</v>
      </c>
      <c r="KK15" s="138" t="s">
        <v>76</v>
      </c>
      <c r="KL15" s="8" t="s">
        <v>76</v>
      </c>
    </row>
    <row r="16" spans="1:298" x14ac:dyDescent="0.25">
      <c r="A16" s="64" t="str">
        <f>IF('1'!A1=1,B16,C16)</f>
        <v xml:space="preserve">                   Payments</v>
      </c>
      <c r="B16" s="58" t="s">
        <v>14</v>
      </c>
      <c r="C16" s="59" t="s">
        <v>24</v>
      </c>
      <c r="D16" s="60">
        <v>71.2</v>
      </c>
      <c r="E16" s="61" t="s">
        <v>237</v>
      </c>
      <c r="F16" s="61" t="s">
        <v>221</v>
      </c>
      <c r="G16" s="61" t="s">
        <v>238</v>
      </c>
      <c r="H16" s="61" t="s">
        <v>185</v>
      </c>
      <c r="I16" s="61" t="s">
        <v>239</v>
      </c>
      <c r="J16" s="61" t="s">
        <v>240</v>
      </c>
      <c r="K16" s="61" t="s">
        <v>241</v>
      </c>
      <c r="L16" s="61">
        <v>64</v>
      </c>
      <c r="M16" s="61" t="s">
        <v>242</v>
      </c>
      <c r="N16" s="100" t="s">
        <v>243</v>
      </c>
      <c r="O16" s="100">
        <v>66</v>
      </c>
      <c r="P16" s="100">
        <v>65</v>
      </c>
      <c r="Q16" s="100" t="s">
        <v>244</v>
      </c>
      <c r="R16" s="100" t="s">
        <v>245</v>
      </c>
      <c r="S16" s="100" t="s">
        <v>246</v>
      </c>
      <c r="T16" s="100" t="s">
        <v>241</v>
      </c>
      <c r="U16" s="100" t="s">
        <v>247</v>
      </c>
      <c r="V16" s="100" t="s">
        <v>245</v>
      </c>
      <c r="W16" s="100" t="s">
        <v>137</v>
      </c>
      <c r="X16" s="68" t="s">
        <v>220</v>
      </c>
      <c r="Y16" s="9">
        <v>59</v>
      </c>
      <c r="Z16" s="68" t="s">
        <v>248</v>
      </c>
      <c r="AA16" s="69" t="s">
        <v>56</v>
      </c>
      <c r="AB16" s="7" t="s">
        <v>249</v>
      </c>
      <c r="AC16" s="7" t="s">
        <v>250</v>
      </c>
      <c r="AD16" s="7" t="s">
        <v>251</v>
      </c>
      <c r="AE16" s="7" t="s">
        <v>63</v>
      </c>
      <c r="AF16" s="7" t="s">
        <v>48</v>
      </c>
      <c r="AG16" s="7" t="s">
        <v>600</v>
      </c>
      <c r="AH16" s="7" t="s">
        <v>57</v>
      </c>
      <c r="AI16" s="7" t="s">
        <v>623</v>
      </c>
      <c r="AJ16" s="7" t="s">
        <v>599</v>
      </c>
      <c r="AK16" s="7" t="s">
        <v>644</v>
      </c>
      <c r="AL16" s="7" t="s">
        <v>656</v>
      </c>
      <c r="AM16" s="7" t="s">
        <v>57</v>
      </c>
      <c r="AN16" s="7" t="s">
        <v>586</v>
      </c>
      <c r="AO16" s="7" t="s">
        <v>656</v>
      </c>
      <c r="AP16" s="7" t="s">
        <v>702</v>
      </c>
      <c r="AQ16" s="7" t="s">
        <v>643</v>
      </c>
      <c r="AR16" s="7" t="s">
        <v>656</v>
      </c>
      <c r="AS16" s="7" t="s">
        <v>724</v>
      </c>
      <c r="AT16" s="7" t="s">
        <v>702</v>
      </c>
      <c r="AU16" s="7" t="s">
        <v>594</v>
      </c>
      <c r="AV16" s="7" t="s">
        <v>738</v>
      </c>
      <c r="AW16" s="7" t="s">
        <v>745</v>
      </c>
      <c r="AX16" s="7" t="s">
        <v>696</v>
      </c>
      <c r="AY16" s="7" t="s">
        <v>722</v>
      </c>
      <c r="AZ16" s="7" t="s">
        <v>760</v>
      </c>
      <c r="BA16" s="7" t="s">
        <v>314</v>
      </c>
      <c r="BB16" s="7" t="s">
        <v>769</v>
      </c>
      <c r="BC16" s="137" t="s">
        <v>745</v>
      </c>
      <c r="BD16" s="7" t="s">
        <v>594</v>
      </c>
      <c r="BE16" s="7" t="s">
        <v>329</v>
      </c>
      <c r="BF16" s="7" t="s">
        <v>796</v>
      </c>
      <c r="BG16" s="137" t="s">
        <v>80</v>
      </c>
      <c r="BH16" s="137" t="s">
        <v>843</v>
      </c>
      <c r="BI16" s="137" t="s">
        <v>760</v>
      </c>
      <c r="BJ16" s="8" t="s">
        <v>756</v>
      </c>
      <c r="BK16" s="7" t="s">
        <v>505</v>
      </c>
      <c r="BL16" s="7" t="s">
        <v>514</v>
      </c>
      <c r="BM16" s="7" t="s">
        <v>518</v>
      </c>
      <c r="BN16" s="7" t="s">
        <v>505</v>
      </c>
      <c r="BO16" s="7" t="s">
        <v>170</v>
      </c>
      <c r="BP16" s="7" t="s">
        <v>161</v>
      </c>
      <c r="BQ16" s="7" t="s">
        <v>469</v>
      </c>
      <c r="BR16" s="7" t="s">
        <v>470</v>
      </c>
      <c r="BS16" s="7" t="s">
        <v>507</v>
      </c>
      <c r="BT16" s="7" t="s">
        <v>67</v>
      </c>
      <c r="BU16" s="7" t="s">
        <v>514</v>
      </c>
      <c r="BV16" s="7" t="s">
        <v>549</v>
      </c>
      <c r="BW16" s="7" t="s">
        <v>462</v>
      </c>
      <c r="BX16" s="7" t="s">
        <v>558</v>
      </c>
      <c r="BY16" s="7" t="s">
        <v>542</v>
      </c>
      <c r="BZ16" s="7" t="s">
        <v>551</v>
      </c>
      <c r="CA16" s="7" t="s">
        <v>566</v>
      </c>
      <c r="CB16" s="7" t="s">
        <v>471</v>
      </c>
      <c r="CC16" s="7" t="s">
        <v>472</v>
      </c>
      <c r="CD16" s="7" t="s">
        <v>540</v>
      </c>
      <c r="CE16" s="7" t="s">
        <v>571</v>
      </c>
      <c r="CF16" s="7" t="s">
        <v>471</v>
      </c>
      <c r="CG16" s="7" t="s">
        <v>575</v>
      </c>
      <c r="CH16" s="7" t="s">
        <v>58</v>
      </c>
      <c r="CI16" s="7" t="s">
        <v>466</v>
      </c>
      <c r="CJ16" s="7" t="s">
        <v>362</v>
      </c>
      <c r="CK16" s="7" t="s">
        <v>325</v>
      </c>
      <c r="CL16" s="7" t="s">
        <v>64</v>
      </c>
      <c r="CM16" s="7" t="s">
        <v>591</v>
      </c>
      <c r="CN16" s="7" t="s">
        <v>332</v>
      </c>
      <c r="CO16" s="7" t="s">
        <v>500</v>
      </c>
      <c r="CP16" s="7" t="s">
        <v>133</v>
      </c>
      <c r="CQ16" s="7" t="s">
        <v>638</v>
      </c>
      <c r="CR16" s="7" t="s">
        <v>337</v>
      </c>
      <c r="CS16" s="7" t="s">
        <v>663</v>
      </c>
      <c r="CT16" s="7" t="s">
        <v>667</v>
      </c>
      <c r="CU16" s="7" t="s">
        <v>674</v>
      </c>
      <c r="CV16" s="7" t="s">
        <v>324</v>
      </c>
      <c r="CW16" s="7" t="s">
        <v>496</v>
      </c>
      <c r="CX16" s="7" t="s">
        <v>712</v>
      </c>
      <c r="CY16" s="7" t="s">
        <v>722</v>
      </c>
      <c r="CZ16" s="7" t="s">
        <v>717</v>
      </c>
      <c r="DA16" s="7" t="s">
        <v>479</v>
      </c>
      <c r="DB16" s="7" t="s">
        <v>738</v>
      </c>
      <c r="DC16" s="7" t="s">
        <v>250</v>
      </c>
      <c r="DD16" s="7" t="s">
        <v>753</v>
      </c>
      <c r="DE16" s="7" t="s">
        <v>635</v>
      </c>
      <c r="DF16" s="7" t="s">
        <v>656</v>
      </c>
      <c r="DG16" s="7" t="s">
        <v>692</v>
      </c>
      <c r="DH16" s="7" t="s">
        <v>329</v>
      </c>
      <c r="DI16" s="7" t="s">
        <v>345</v>
      </c>
      <c r="DJ16" s="137" t="s">
        <v>796</v>
      </c>
      <c r="DK16" s="7" t="s">
        <v>738</v>
      </c>
      <c r="DL16" s="7" t="s">
        <v>644</v>
      </c>
      <c r="DM16" s="7" t="s">
        <v>499</v>
      </c>
      <c r="DN16" s="137" t="s">
        <v>717</v>
      </c>
      <c r="DO16" s="137" t="s">
        <v>844</v>
      </c>
      <c r="DP16" s="137" t="s">
        <v>735</v>
      </c>
      <c r="DQ16" s="8" t="s">
        <v>606</v>
      </c>
      <c r="DR16" s="7" t="s">
        <v>51</v>
      </c>
      <c r="DS16" s="7" t="s">
        <v>44</v>
      </c>
      <c r="DT16" s="7" t="s">
        <v>51</v>
      </c>
      <c r="DU16" s="7" t="s">
        <v>44</v>
      </c>
      <c r="DV16" s="7" t="s">
        <v>45</v>
      </c>
      <c r="DW16" s="7" t="s">
        <v>44</v>
      </c>
      <c r="DX16" s="7" t="s">
        <v>44</v>
      </c>
      <c r="DY16" s="7" t="s">
        <v>44</v>
      </c>
      <c r="DZ16" s="7" t="s">
        <v>45</v>
      </c>
      <c r="EA16" s="7" t="s">
        <v>45</v>
      </c>
      <c r="EB16" s="7" t="s">
        <v>45</v>
      </c>
      <c r="EC16" s="7" t="s">
        <v>45</v>
      </c>
      <c r="ED16" s="7" t="s">
        <v>44</v>
      </c>
      <c r="EE16" s="7" t="s">
        <v>45</v>
      </c>
      <c r="EF16" s="7" t="s">
        <v>44</v>
      </c>
      <c r="EG16" s="7" t="s">
        <v>44</v>
      </c>
      <c r="EH16" s="7" t="s">
        <v>44</v>
      </c>
      <c r="EI16" s="7" t="s">
        <v>45</v>
      </c>
      <c r="EJ16" s="7" t="s">
        <v>45</v>
      </c>
      <c r="EK16" s="7" t="s">
        <v>75</v>
      </c>
      <c r="EL16" s="7" t="s">
        <v>173</v>
      </c>
      <c r="EM16" s="7" t="s">
        <v>176</v>
      </c>
      <c r="EN16" s="7" t="s">
        <v>97</v>
      </c>
      <c r="EO16" s="7" t="s">
        <v>44</v>
      </c>
      <c r="EP16" s="7" t="s">
        <v>45</v>
      </c>
      <c r="EQ16" s="7" t="s">
        <v>68</v>
      </c>
      <c r="ER16" s="7" t="s">
        <v>45</v>
      </c>
      <c r="ES16" s="7" t="s">
        <v>45</v>
      </c>
      <c r="ET16" s="7" t="s">
        <v>45</v>
      </c>
      <c r="EU16" s="7" t="s">
        <v>45</v>
      </c>
      <c r="EV16" s="7" t="s">
        <v>45</v>
      </c>
      <c r="EW16" s="7" t="s">
        <v>45</v>
      </c>
      <c r="EX16" s="7" t="s">
        <v>45</v>
      </c>
      <c r="EY16" s="7" t="s">
        <v>87</v>
      </c>
      <c r="EZ16" s="7" t="s">
        <v>126</v>
      </c>
      <c r="FA16" s="7" t="s">
        <v>45</v>
      </c>
      <c r="FB16" s="7" t="s">
        <v>68</v>
      </c>
      <c r="FC16" s="7" t="s">
        <v>45</v>
      </c>
      <c r="FD16" s="7" t="s">
        <v>45</v>
      </c>
      <c r="FE16" s="7" t="s">
        <v>45</v>
      </c>
      <c r="FF16" s="7" t="s">
        <v>44</v>
      </c>
      <c r="FG16" s="7" t="s">
        <v>44</v>
      </c>
      <c r="FH16" s="7" t="s">
        <v>45</v>
      </c>
      <c r="FI16" s="7" t="s">
        <v>45</v>
      </c>
      <c r="FJ16" s="7" t="s">
        <v>68</v>
      </c>
      <c r="FK16" s="7" t="s">
        <v>68</v>
      </c>
      <c r="FL16" s="7" t="s">
        <v>68</v>
      </c>
      <c r="FM16" s="7" t="s">
        <v>68</v>
      </c>
      <c r="FN16" s="7" t="s">
        <v>68</v>
      </c>
      <c r="FO16" s="7" t="s">
        <v>68</v>
      </c>
      <c r="FP16" s="7" t="s">
        <v>68</v>
      </c>
      <c r="FQ16" s="138" t="s">
        <v>94</v>
      </c>
      <c r="FR16" s="7" t="s">
        <v>123</v>
      </c>
      <c r="FS16" s="7" t="s">
        <v>68</v>
      </c>
      <c r="FT16" s="7" t="s">
        <v>68</v>
      </c>
      <c r="FU16" s="138" t="s">
        <v>68</v>
      </c>
      <c r="FV16" s="138" t="s">
        <v>68</v>
      </c>
      <c r="FW16" s="138" t="s">
        <v>68</v>
      </c>
      <c r="FX16" s="8" t="s">
        <v>68</v>
      </c>
      <c r="FY16" s="7" t="s">
        <v>385</v>
      </c>
      <c r="FZ16" s="7" t="s">
        <v>379</v>
      </c>
      <c r="GA16" s="7" t="s">
        <v>393</v>
      </c>
      <c r="GB16" s="7" t="s">
        <v>385</v>
      </c>
      <c r="GC16" s="7" t="s">
        <v>401</v>
      </c>
      <c r="GD16" s="7" t="s">
        <v>397</v>
      </c>
      <c r="GE16" s="7" t="s">
        <v>376</v>
      </c>
      <c r="GF16" s="7" t="s">
        <v>163</v>
      </c>
      <c r="GG16" s="7" t="s">
        <v>418</v>
      </c>
      <c r="GH16" s="7" t="s">
        <v>165</v>
      </c>
      <c r="GI16" s="7" t="s">
        <v>376</v>
      </c>
      <c r="GJ16" s="7" t="s">
        <v>397</v>
      </c>
      <c r="GK16" s="7" t="s">
        <v>430</v>
      </c>
      <c r="GL16" s="7" t="s">
        <v>169</v>
      </c>
      <c r="GM16" s="7" t="s">
        <v>388</v>
      </c>
      <c r="GN16" s="7" t="s">
        <v>385</v>
      </c>
      <c r="GO16" s="7" t="s">
        <v>435</v>
      </c>
      <c r="GP16" s="7" t="s">
        <v>440</v>
      </c>
      <c r="GQ16" s="7" t="s">
        <v>369</v>
      </c>
      <c r="GR16" s="7" t="s">
        <v>403</v>
      </c>
      <c r="GS16" s="7" t="s">
        <v>407</v>
      </c>
      <c r="GT16" s="7" t="s">
        <v>456</v>
      </c>
      <c r="GU16" s="7" t="s">
        <v>157</v>
      </c>
      <c r="GV16" s="7" t="s">
        <v>92</v>
      </c>
      <c r="GW16" s="7" t="s">
        <v>92</v>
      </c>
      <c r="GX16" s="7" t="s">
        <v>382</v>
      </c>
      <c r="GY16" s="7" t="s">
        <v>92</v>
      </c>
      <c r="GZ16" s="7" t="s">
        <v>104</v>
      </c>
      <c r="HA16" s="7" t="s">
        <v>166</v>
      </c>
      <c r="HB16" s="7" t="s">
        <v>166</v>
      </c>
      <c r="HC16" s="7" t="s">
        <v>128</v>
      </c>
      <c r="HD16" s="7" t="s">
        <v>93</v>
      </c>
      <c r="HE16" s="7" t="s">
        <v>413</v>
      </c>
      <c r="HF16" s="7" t="s">
        <v>99</v>
      </c>
      <c r="HG16" s="7" t="s">
        <v>71</v>
      </c>
      <c r="HH16" s="7" t="s">
        <v>93</v>
      </c>
      <c r="HI16" s="7" t="s">
        <v>398</v>
      </c>
      <c r="HJ16" s="7" t="s">
        <v>131</v>
      </c>
      <c r="HK16" s="7" t="s">
        <v>176</v>
      </c>
      <c r="HL16" s="7" t="s">
        <v>175</v>
      </c>
      <c r="HM16" s="7" t="s">
        <v>123</v>
      </c>
      <c r="HN16" s="7" t="s">
        <v>95</v>
      </c>
      <c r="HO16" s="7" t="s">
        <v>175</v>
      </c>
      <c r="HP16" s="7" t="s">
        <v>175</v>
      </c>
      <c r="HQ16" s="7" t="s">
        <v>95</v>
      </c>
      <c r="HR16" s="7" t="s">
        <v>95</v>
      </c>
      <c r="HS16" s="7" t="s">
        <v>175</v>
      </c>
      <c r="HT16" s="7" t="s">
        <v>175</v>
      </c>
      <c r="HU16" s="7" t="s">
        <v>124</v>
      </c>
      <c r="HV16" s="7" t="s">
        <v>68</v>
      </c>
      <c r="HW16" s="7" t="s">
        <v>68</v>
      </c>
      <c r="HX16" s="7" t="s">
        <v>68</v>
      </c>
      <c r="HY16" s="7" t="s">
        <v>68</v>
      </c>
      <c r="HZ16" s="7" t="s">
        <v>68</v>
      </c>
      <c r="IA16" s="7" t="s">
        <v>68</v>
      </c>
      <c r="IB16" s="7" t="s">
        <v>68</v>
      </c>
      <c r="IC16" s="7" t="s">
        <v>68</v>
      </c>
      <c r="ID16" s="7" t="s">
        <v>68</v>
      </c>
      <c r="IE16" s="8" t="s">
        <v>68</v>
      </c>
      <c r="IF16" s="7" t="s">
        <v>75</v>
      </c>
      <c r="IG16" s="7" t="s">
        <v>75</v>
      </c>
      <c r="IH16" s="7" t="s">
        <v>46</v>
      </c>
      <c r="II16" s="7" t="s">
        <v>55</v>
      </c>
      <c r="IJ16" s="7" t="s">
        <v>62</v>
      </c>
      <c r="IK16" s="7" t="s">
        <v>75</v>
      </c>
      <c r="IL16" s="7" t="s">
        <v>46</v>
      </c>
      <c r="IM16" s="7" t="s">
        <v>126</v>
      </c>
      <c r="IN16" s="7" t="s">
        <v>76</v>
      </c>
      <c r="IO16" s="7" t="s">
        <v>46</v>
      </c>
      <c r="IP16" s="7" t="s">
        <v>46</v>
      </c>
      <c r="IQ16" s="7" t="s">
        <v>75</v>
      </c>
      <c r="IR16" s="7" t="s">
        <v>75</v>
      </c>
      <c r="IS16" s="7" t="s">
        <v>122</v>
      </c>
      <c r="IT16" s="7" t="s">
        <v>75</v>
      </c>
      <c r="IU16" s="7" t="s">
        <v>46</v>
      </c>
      <c r="IV16" s="7" t="s">
        <v>75</v>
      </c>
      <c r="IW16" s="7" t="s">
        <v>122</v>
      </c>
      <c r="IX16" s="7" t="s">
        <v>122</v>
      </c>
      <c r="IY16" s="7" t="s">
        <v>55</v>
      </c>
      <c r="IZ16" s="7" t="s">
        <v>124</v>
      </c>
      <c r="JA16" s="7" t="s">
        <v>94</v>
      </c>
      <c r="JB16" s="7" t="s">
        <v>122</v>
      </c>
      <c r="JC16" s="7" t="s">
        <v>126</v>
      </c>
      <c r="JD16" s="7" t="s">
        <v>124</v>
      </c>
      <c r="JE16" s="7" t="s">
        <v>152</v>
      </c>
      <c r="JF16" s="5" t="s">
        <v>126</v>
      </c>
      <c r="JG16" s="7" t="s">
        <v>124</v>
      </c>
      <c r="JH16" s="7" t="s">
        <v>122</v>
      </c>
      <c r="JI16" s="7" t="s">
        <v>94</v>
      </c>
      <c r="JJ16" s="7" t="s">
        <v>94</v>
      </c>
      <c r="JK16" s="7" t="s">
        <v>124</v>
      </c>
      <c r="JL16" s="7" t="s">
        <v>124</v>
      </c>
      <c r="JM16" s="7" t="s">
        <v>124</v>
      </c>
      <c r="JN16" s="7" t="s">
        <v>122</v>
      </c>
      <c r="JO16" s="7" t="s">
        <v>126</v>
      </c>
      <c r="JP16" s="7" t="s">
        <v>124</v>
      </c>
      <c r="JQ16" s="7" t="s">
        <v>126</v>
      </c>
      <c r="JR16" s="7" t="s">
        <v>126</v>
      </c>
      <c r="JS16" s="7" t="s">
        <v>122</v>
      </c>
      <c r="JT16" s="7" t="s">
        <v>152</v>
      </c>
      <c r="JU16" s="7" t="s">
        <v>123</v>
      </c>
      <c r="JV16" s="7" t="s">
        <v>152</v>
      </c>
      <c r="JW16" s="7" t="s">
        <v>125</v>
      </c>
      <c r="JX16" s="7" t="s">
        <v>153</v>
      </c>
      <c r="JY16" s="7" t="s">
        <v>123</v>
      </c>
      <c r="JZ16" s="7" t="s">
        <v>153</v>
      </c>
      <c r="KA16" s="7" t="s">
        <v>152</v>
      </c>
      <c r="KB16" s="7" t="s">
        <v>152</v>
      </c>
      <c r="KC16" s="7" t="s">
        <v>125</v>
      </c>
      <c r="KD16" s="7" t="s">
        <v>125</v>
      </c>
      <c r="KE16" s="138" t="s">
        <v>153</v>
      </c>
      <c r="KF16" s="7" t="s">
        <v>123</v>
      </c>
      <c r="KG16" s="7" t="s">
        <v>123</v>
      </c>
      <c r="KH16" s="7" t="s">
        <v>153</v>
      </c>
      <c r="KI16" s="138" t="s">
        <v>125</v>
      </c>
      <c r="KJ16" s="138" t="s">
        <v>125</v>
      </c>
      <c r="KK16" s="138" t="s">
        <v>124</v>
      </c>
      <c r="KL16" s="8" t="s">
        <v>127</v>
      </c>
    </row>
    <row r="17" spans="1:298" x14ac:dyDescent="0.25">
      <c r="A17" s="64" t="str">
        <f>IF('1'!A1=1,B17,C17)</f>
        <v xml:space="preserve">          Services</v>
      </c>
      <c r="B17" s="58" t="s">
        <v>7</v>
      </c>
      <c r="C17" s="65" t="s">
        <v>26</v>
      </c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68"/>
      <c r="Y17" s="9"/>
      <c r="Z17" s="68"/>
      <c r="AA17" s="69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8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8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8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8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5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8"/>
    </row>
    <row r="18" spans="1:298" x14ac:dyDescent="0.25">
      <c r="A18" s="64" t="str">
        <f>IF('1'!A1=1,B18,C18)</f>
        <v xml:space="preserve">                   Receipts</v>
      </c>
      <c r="B18" s="58" t="s">
        <v>17</v>
      </c>
      <c r="C18" s="59" t="s">
        <v>37</v>
      </c>
      <c r="D18" s="60">
        <v>63.4</v>
      </c>
      <c r="E18" s="61" t="s">
        <v>252</v>
      </c>
      <c r="F18" s="61">
        <v>63</v>
      </c>
      <c r="G18" s="61" t="s">
        <v>232</v>
      </c>
      <c r="H18" s="61" t="s">
        <v>177</v>
      </c>
      <c r="I18" s="61" t="s">
        <v>253</v>
      </c>
      <c r="J18" s="61" t="s">
        <v>254</v>
      </c>
      <c r="K18" s="61" t="s">
        <v>200</v>
      </c>
      <c r="L18" s="61" t="s">
        <v>255</v>
      </c>
      <c r="M18" s="61" t="s">
        <v>256</v>
      </c>
      <c r="N18" s="100" t="s">
        <v>257</v>
      </c>
      <c r="O18" s="100" t="s">
        <v>185</v>
      </c>
      <c r="P18" s="100" t="s">
        <v>258</v>
      </c>
      <c r="Q18" s="100" t="s">
        <v>221</v>
      </c>
      <c r="R18" s="100" t="s">
        <v>259</v>
      </c>
      <c r="S18" s="100" t="s">
        <v>260</v>
      </c>
      <c r="T18" s="100">
        <v>61</v>
      </c>
      <c r="U18" s="100" t="s">
        <v>261</v>
      </c>
      <c r="V18" s="100" t="s">
        <v>220</v>
      </c>
      <c r="W18" s="100" t="s">
        <v>262</v>
      </c>
      <c r="X18" s="182" t="s">
        <v>183</v>
      </c>
      <c r="Y18" s="9" t="s">
        <v>221</v>
      </c>
      <c r="Z18" s="70" t="s">
        <v>263</v>
      </c>
      <c r="AA18" s="69" t="s">
        <v>65</v>
      </c>
      <c r="AB18" s="7" t="s">
        <v>198</v>
      </c>
      <c r="AC18" s="7" t="s">
        <v>264</v>
      </c>
      <c r="AD18" s="7" t="s">
        <v>265</v>
      </c>
      <c r="AE18" s="7" t="s">
        <v>66</v>
      </c>
      <c r="AF18" s="7" t="s">
        <v>231</v>
      </c>
      <c r="AG18" s="7" t="s">
        <v>193</v>
      </c>
      <c r="AH18" s="7" t="s">
        <v>215</v>
      </c>
      <c r="AI18" s="7" t="s">
        <v>214</v>
      </c>
      <c r="AJ18" s="7" t="s">
        <v>193</v>
      </c>
      <c r="AK18" s="7" t="s">
        <v>197</v>
      </c>
      <c r="AL18" s="7" t="s">
        <v>657</v>
      </c>
      <c r="AM18" s="7" t="s">
        <v>209</v>
      </c>
      <c r="AN18" s="7" t="s">
        <v>196</v>
      </c>
      <c r="AO18" s="7" t="s">
        <v>595</v>
      </c>
      <c r="AP18" s="7" t="s">
        <v>195</v>
      </c>
      <c r="AQ18" s="7" t="s">
        <v>657</v>
      </c>
      <c r="AR18" s="7" t="s">
        <v>719</v>
      </c>
      <c r="AS18" s="7" t="s">
        <v>227</v>
      </c>
      <c r="AT18" s="7" t="s">
        <v>261</v>
      </c>
      <c r="AU18" s="7" t="s">
        <v>736</v>
      </c>
      <c r="AV18" s="7" t="s">
        <v>609</v>
      </c>
      <c r="AW18" s="7" t="s">
        <v>48</v>
      </c>
      <c r="AX18" s="7" t="s">
        <v>621</v>
      </c>
      <c r="AY18" s="7" t="s">
        <v>772</v>
      </c>
      <c r="AZ18" s="7" t="s">
        <v>744</v>
      </c>
      <c r="BA18" s="7" t="s">
        <v>776</v>
      </c>
      <c r="BB18" s="7" t="s">
        <v>725</v>
      </c>
      <c r="BC18" s="7" t="s">
        <v>241</v>
      </c>
      <c r="BD18" s="7" t="s">
        <v>728</v>
      </c>
      <c r="BE18" s="7" t="s">
        <v>273</v>
      </c>
      <c r="BF18" s="7" t="s">
        <v>246</v>
      </c>
      <c r="BG18" s="7" t="s">
        <v>806</v>
      </c>
      <c r="BH18" s="7" t="s">
        <v>744</v>
      </c>
      <c r="BI18" s="7" t="s">
        <v>56</v>
      </c>
      <c r="BJ18" s="8" t="s">
        <v>776</v>
      </c>
      <c r="BK18" s="7" t="s">
        <v>506</v>
      </c>
      <c r="BL18" s="7" t="s">
        <v>515</v>
      </c>
      <c r="BM18" s="7" t="s">
        <v>428</v>
      </c>
      <c r="BN18" s="7" t="s">
        <v>526</v>
      </c>
      <c r="BO18" s="7" t="s">
        <v>461</v>
      </c>
      <c r="BP18" s="7" t="s">
        <v>533</v>
      </c>
      <c r="BQ18" s="7" t="s">
        <v>517</v>
      </c>
      <c r="BR18" s="7" t="s">
        <v>540</v>
      </c>
      <c r="BS18" s="7" t="s">
        <v>544</v>
      </c>
      <c r="BT18" s="7" t="s">
        <v>108</v>
      </c>
      <c r="BU18" s="7" t="s">
        <v>547</v>
      </c>
      <c r="BV18" s="7" t="s">
        <v>547</v>
      </c>
      <c r="BW18" s="7" t="s">
        <v>553</v>
      </c>
      <c r="BX18" s="7" t="s">
        <v>559</v>
      </c>
      <c r="BY18" s="7" t="s">
        <v>517</v>
      </c>
      <c r="BZ18" s="7" t="s">
        <v>563</v>
      </c>
      <c r="CA18" s="7" t="s">
        <v>428</v>
      </c>
      <c r="CB18" s="7" t="s">
        <v>453</v>
      </c>
      <c r="CC18" s="7" t="s">
        <v>569</v>
      </c>
      <c r="CD18" s="7" t="s">
        <v>515</v>
      </c>
      <c r="CE18" s="7" t="s">
        <v>507</v>
      </c>
      <c r="CF18" s="7" t="s">
        <v>473</v>
      </c>
      <c r="CG18" s="7" t="s">
        <v>576</v>
      </c>
      <c r="CH18" s="7">
        <v>24</v>
      </c>
      <c r="CI18" s="7" t="s">
        <v>579</v>
      </c>
      <c r="CJ18" s="7" t="s">
        <v>560</v>
      </c>
      <c r="CK18" s="7" t="s">
        <v>584</v>
      </c>
      <c r="CL18" s="7" t="s">
        <v>114</v>
      </c>
      <c r="CM18" s="7" t="s">
        <v>505</v>
      </c>
      <c r="CN18" s="7" t="s">
        <v>367</v>
      </c>
      <c r="CO18" s="7" t="s">
        <v>615</v>
      </c>
      <c r="CP18" s="7" t="s">
        <v>576</v>
      </c>
      <c r="CQ18" s="7" t="s">
        <v>512</v>
      </c>
      <c r="CR18" s="7" t="s">
        <v>509</v>
      </c>
      <c r="CS18" s="7" t="s">
        <v>556</v>
      </c>
      <c r="CT18" s="7" t="s">
        <v>671</v>
      </c>
      <c r="CU18" s="7" t="s">
        <v>675</v>
      </c>
      <c r="CV18" s="7" t="s">
        <v>698</v>
      </c>
      <c r="CW18" s="7" t="s">
        <v>368</v>
      </c>
      <c r="CX18" s="7" t="s">
        <v>713</v>
      </c>
      <c r="CY18" s="7" t="s">
        <v>70</v>
      </c>
      <c r="CZ18" s="7" t="s">
        <v>325</v>
      </c>
      <c r="DA18" s="7" t="s">
        <v>732</v>
      </c>
      <c r="DB18" s="7" t="s">
        <v>78</v>
      </c>
      <c r="DC18" s="7" t="s">
        <v>733</v>
      </c>
      <c r="DD18" s="7" t="s">
        <v>754</v>
      </c>
      <c r="DE18" s="7" t="s">
        <v>498</v>
      </c>
      <c r="DF18" s="7" t="s">
        <v>159</v>
      </c>
      <c r="DG18" s="7" t="s">
        <v>448</v>
      </c>
      <c r="DH18" s="7" t="s">
        <v>714</v>
      </c>
      <c r="DI18" s="7" t="s">
        <v>477</v>
      </c>
      <c r="DJ18" s="7" t="s">
        <v>475</v>
      </c>
      <c r="DK18" s="7" t="s">
        <v>463</v>
      </c>
      <c r="DL18" s="7" t="s">
        <v>809</v>
      </c>
      <c r="DM18" s="7" t="s">
        <v>589</v>
      </c>
      <c r="DN18" s="7" t="s">
        <v>845</v>
      </c>
      <c r="DO18" s="7" t="s">
        <v>482</v>
      </c>
      <c r="DP18" s="7" t="s">
        <v>448</v>
      </c>
      <c r="DQ18" s="8" t="s">
        <v>832</v>
      </c>
      <c r="DR18" s="7" t="s">
        <v>68</v>
      </c>
      <c r="DS18" s="7" t="s">
        <v>68</v>
      </c>
      <c r="DT18" s="7" t="s">
        <v>68</v>
      </c>
      <c r="DU18" s="7" t="s">
        <v>45</v>
      </c>
      <c r="DV18" s="7" t="s">
        <v>68</v>
      </c>
      <c r="DW18" s="7" t="s">
        <v>45</v>
      </c>
      <c r="DX18" s="7" t="s">
        <v>45</v>
      </c>
      <c r="DY18" s="7" t="s">
        <v>44</v>
      </c>
      <c r="DZ18" s="7" t="s">
        <v>45</v>
      </c>
      <c r="EA18" s="7" t="s">
        <v>45</v>
      </c>
      <c r="EB18" s="7" t="s">
        <v>45</v>
      </c>
      <c r="EC18" s="7" t="s">
        <v>45</v>
      </c>
      <c r="ED18" s="7" t="s">
        <v>45</v>
      </c>
      <c r="EE18" s="7" t="s">
        <v>45</v>
      </c>
      <c r="EF18" s="7" t="s">
        <v>45</v>
      </c>
      <c r="EG18" s="7" t="s">
        <v>45</v>
      </c>
      <c r="EH18" s="7" t="s">
        <v>45</v>
      </c>
      <c r="EI18" s="7" t="s">
        <v>45</v>
      </c>
      <c r="EJ18" s="7" t="s">
        <v>45</v>
      </c>
      <c r="EK18" s="7" t="s">
        <v>45</v>
      </c>
      <c r="EL18" s="7" t="s">
        <v>68</v>
      </c>
      <c r="EM18" s="7" t="s">
        <v>68</v>
      </c>
      <c r="EN18" s="7" t="s">
        <v>68</v>
      </c>
      <c r="EO18" s="7" t="s">
        <v>68</v>
      </c>
      <c r="EP18" s="7" t="s">
        <v>68</v>
      </c>
      <c r="EQ18" s="7" t="s">
        <v>68</v>
      </c>
      <c r="ER18" s="7" t="s">
        <v>68</v>
      </c>
      <c r="ES18" s="7" t="s">
        <v>68</v>
      </c>
      <c r="ET18" s="7" t="s">
        <v>45</v>
      </c>
      <c r="EU18" s="7" t="s">
        <v>68</v>
      </c>
      <c r="EV18" s="7" t="s">
        <v>68</v>
      </c>
      <c r="EW18" s="7" t="s">
        <v>68</v>
      </c>
      <c r="EX18" s="7" t="s">
        <v>68</v>
      </c>
      <c r="EY18" s="7" t="s">
        <v>68</v>
      </c>
      <c r="EZ18" s="7" t="s">
        <v>68</v>
      </c>
      <c r="FA18" s="7" t="s">
        <v>45</v>
      </c>
      <c r="FB18" s="7" t="s">
        <v>45</v>
      </c>
      <c r="FC18" s="7" t="s">
        <v>45</v>
      </c>
      <c r="FD18" s="7" t="s">
        <v>51</v>
      </c>
      <c r="FE18" s="7" t="s">
        <v>45</v>
      </c>
      <c r="FF18" s="7" t="s">
        <v>68</v>
      </c>
      <c r="FG18" s="7" t="s">
        <v>45</v>
      </c>
      <c r="FH18" s="7" t="s">
        <v>45</v>
      </c>
      <c r="FI18" s="7" t="s">
        <v>68</v>
      </c>
      <c r="FJ18" s="7" t="s">
        <v>68</v>
      </c>
      <c r="FK18" s="7" t="s">
        <v>45</v>
      </c>
      <c r="FL18" s="7" t="s">
        <v>45</v>
      </c>
      <c r="FM18" s="7" t="s">
        <v>45</v>
      </c>
      <c r="FN18" s="7" t="s">
        <v>68</v>
      </c>
      <c r="FO18" s="7" t="s">
        <v>68</v>
      </c>
      <c r="FP18" s="7" t="s">
        <v>68</v>
      </c>
      <c r="FQ18" s="7" t="s">
        <v>68</v>
      </c>
      <c r="FR18" s="7" t="s">
        <v>45</v>
      </c>
      <c r="FS18" s="7" t="s">
        <v>68</v>
      </c>
      <c r="FT18" s="7" t="s">
        <v>68</v>
      </c>
      <c r="FU18" s="7" t="s">
        <v>68</v>
      </c>
      <c r="FV18" s="7" t="s">
        <v>68</v>
      </c>
      <c r="FW18" s="7" t="s">
        <v>68</v>
      </c>
      <c r="FX18" s="8" t="s">
        <v>68</v>
      </c>
      <c r="FY18" s="7" t="s">
        <v>130</v>
      </c>
      <c r="FZ18" s="7" t="s">
        <v>390</v>
      </c>
      <c r="GA18" s="7" t="s">
        <v>389</v>
      </c>
      <c r="GB18" s="7" t="s">
        <v>397</v>
      </c>
      <c r="GC18" s="7" t="s">
        <v>402</v>
      </c>
      <c r="GD18" s="7" t="s">
        <v>375</v>
      </c>
      <c r="GE18" s="7" t="s">
        <v>115</v>
      </c>
      <c r="GF18" s="7" t="s">
        <v>390</v>
      </c>
      <c r="GG18" s="7" t="s">
        <v>416</v>
      </c>
      <c r="GH18" s="7" t="s">
        <v>420</v>
      </c>
      <c r="GI18" s="7" t="s">
        <v>425</v>
      </c>
      <c r="GJ18" s="7" t="s">
        <v>151</v>
      </c>
      <c r="GK18" s="7" t="s">
        <v>431</v>
      </c>
      <c r="GL18" s="7" t="s">
        <v>425</v>
      </c>
      <c r="GM18" s="7" t="s">
        <v>439</v>
      </c>
      <c r="GN18" s="7" t="s">
        <v>444</v>
      </c>
      <c r="GO18" s="7" t="s">
        <v>442</v>
      </c>
      <c r="GP18" s="7" t="s">
        <v>147</v>
      </c>
      <c r="GQ18" s="7" t="s">
        <v>416</v>
      </c>
      <c r="GR18" s="7" t="s">
        <v>452</v>
      </c>
      <c r="GS18" s="7" t="s">
        <v>104</v>
      </c>
      <c r="GT18" s="7" t="s">
        <v>104</v>
      </c>
      <c r="GU18" s="7" t="s">
        <v>458</v>
      </c>
      <c r="GV18" s="7" t="s">
        <v>49</v>
      </c>
      <c r="GW18" s="7" t="s">
        <v>413</v>
      </c>
      <c r="GX18" s="7" t="s">
        <v>174</v>
      </c>
      <c r="GY18" s="7" t="s">
        <v>169</v>
      </c>
      <c r="GZ18" s="7" t="s">
        <v>49</v>
      </c>
      <c r="HA18" s="7" t="s">
        <v>412</v>
      </c>
      <c r="HB18" s="7" t="s">
        <v>176</v>
      </c>
      <c r="HC18" s="7" t="s">
        <v>398</v>
      </c>
      <c r="HD18" s="7" t="s">
        <v>176</v>
      </c>
      <c r="HE18" s="7" t="s">
        <v>95</v>
      </c>
      <c r="HF18" s="7" t="s">
        <v>585</v>
      </c>
      <c r="HG18" s="7" t="s">
        <v>153</v>
      </c>
      <c r="HH18" s="7" t="s">
        <v>123</v>
      </c>
      <c r="HI18" s="7" t="s">
        <v>127</v>
      </c>
      <c r="HJ18" s="7" t="s">
        <v>125</v>
      </c>
      <c r="HK18" s="7" t="s">
        <v>125</v>
      </c>
      <c r="HL18" s="7" t="s">
        <v>174</v>
      </c>
      <c r="HM18" s="7" t="s">
        <v>160</v>
      </c>
      <c r="HN18" s="7" t="s">
        <v>99</v>
      </c>
      <c r="HO18" s="7" t="s">
        <v>173</v>
      </c>
      <c r="HP18" s="7" t="s">
        <v>95</v>
      </c>
      <c r="HQ18" s="7" t="s">
        <v>176</v>
      </c>
      <c r="HR18" s="7" t="s">
        <v>176</v>
      </c>
      <c r="HS18" s="7" t="s">
        <v>123</v>
      </c>
      <c r="HT18" s="7" t="s">
        <v>398</v>
      </c>
      <c r="HU18" s="7" t="s">
        <v>75</v>
      </c>
      <c r="HV18" s="7" t="s">
        <v>68</v>
      </c>
      <c r="HW18" s="7" t="s">
        <v>68</v>
      </c>
      <c r="HX18" s="7" t="s">
        <v>68</v>
      </c>
      <c r="HY18" s="7" t="s">
        <v>68</v>
      </c>
      <c r="HZ18" s="7" t="s">
        <v>68</v>
      </c>
      <c r="IA18" s="7" t="s">
        <v>68</v>
      </c>
      <c r="IB18" s="7" t="s">
        <v>68</v>
      </c>
      <c r="IC18" s="7" t="s">
        <v>68</v>
      </c>
      <c r="ID18" s="7" t="s">
        <v>68</v>
      </c>
      <c r="IE18" s="8" t="s">
        <v>68</v>
      </c>
      <c r="IF18" s="7" t="s">
        <v>127</v>
      </c>
      <c r="IG18" s="7" t="s">
        <v>125</v>
      </c>
      <c r="IH18" s="7" t="s">
        <v>173</v>
      </c>
      <c r="II18" s="7" t="s">
        <v>94</v>
      </c>
      <c r="IJ18" s="7" t="s">
        <v>125</v>
      </c>
      <c r="IK18" s="7" t="s">
        <v>123</v>
      </c>
      <c r="IL18" s="7" t="s">
        <v>160</v>
      </c>
      <c r="IM18" s="7" t="s">
        <v>46</v>
      </c>
      <c r="IN18" s="7" t="s">
        <v>126</v>
      </c>
      <c r="IO18" s="7" t="s">
        <v>46</v>
      </c>
      <c r="IP18" s="7" t="s">
        <v>124</v>
      </c>
      <c r="IQ18" s="7" t="s">
        <v>122</v>
      </c>
      <c r="IR18" s="7" t="s">
        <v>46</v>
      </c>
      <c r="IS18" s="7" t="s">
        <v>124</v>
      </c>
      <c r="IT18" s="7" t="s">
        <v>124</v>
      </c>
      <c r="IU18" s="7" t="s">
        <v>122</v>
      </c>
      <c r="IV18" s="7" t="s">
        <v>46</v>
      </c>
      <c r="IW18" s="7" t="s">
        <v>126</v>
      </c>
      <c r="IX18" s="7" t="s">
        <v>125</v>
      </c>
      <c r="IY18" s="7" t="s">
        <v>176</v>
      </c>
      <c r="IZ18" s="7" t="s">
        <v>94</v>
      </c>
      <c r="JA18" s="7" t="s">
        <v>153</v>
      </c>
      <c r="JB18" s="7" t="s">
        <v>103</v>
      </c>
      <c r="JC18" s="7" t="s">
        <v>126</v>
      </c>
      <c r="JD18" s="7" t="s">
        <v>46</v>
      </c>
      <c r="JE18" s="7" t="s">
        <v>412</v>
      </c>
      <c r="JF18" s="5" t="s">
        <v>55</v>
      </c>
      <c r="JG18" s="7" t="s">
        <v>127</v>
      </c>
      <c r="JH18" s="7" t="s">
        <v>46</v>
      </c>
      <c r="JI18" s="7" t="s">
        <v>160</v>
      </c>
      <c r="JJ18" s="7" t="s">
        <v>152</v>
      </c>
      <c r="JK18" s="7" t="s">
        <v>152</v>
      </c>
      <c r="JL18" s="7" t="s">
        <v>152</v>
      </c>
      <c r="JM18" s="7" t="s">
        <v>127</v>
      </c>
      <c r="JN18" s="7" t="s">
        <v>176</v>
      </c>
      <c r="JO18" s="7" t="s">
        <v>127</v>
      </c>
      <c r="JP18" s="7" t="s">
        <v>94</v>
      </c>
      <c r="JQ18" s="7" t="s">
        <v>153</v>
      </c>
      <c r="JR18" s="7" t="s">
        <v>125</v>
      </c>
      <c r="JS18" s="7" t="s">
        <v>94</v>
      </c>
      <c r="JT18" s="7" t="s">
        <v>75</v>
      </c>
      <c r="JU18" s="7" t="s">
        <v>46</v>
      </c>
      <c r="JV18" s="7" t="s">
        <v>46</v>
      </c>
      <c r="JW18" s="7" t="s">
        <v>124</v>
      </c>
      <c r="JX18" s="7" t="s">
        <v>126</v>
      </c>
      <c r="JY18" s="7" t="s">
        <v>126</v>
      </c>
      <c r="JZ18" s="7" t="s">
        <v>122</v>
      </c>
      <c r="KA18" s="7" t="s">
        <v>126</v>
      </c>
      <c r="KB18" s="7" t="s">
        <v>122</v>
      </c>
      <c r="KC18" s="7" t="s">
        <v>125</v>
      </c>
      <c r="KD18" s="7" t="s">
        <v>122</v>
      </c>
      <c r="KE18" s="7" t="s">
        <v>122</v>
      </c>
      <c r="KF18" s="7" t="s">
        <v>94</v>
      </c>
      <c r="KG18" s="7" t="s">
        <v>153</v>
      </c>
      <c r="KH18" s="7" t="s">
        <v>125</v>
      </c>
      <c r="KI18" s="7" t="s">
        <v>123</v>
      </c>
      <c r="KJ18" s="7" t="s">
        <v>125</v>
      </c>
      <c r="KK18" s="7" t="s">
        <v>127</v>
      </c>
      <c r="KL18" s="8" t="s">
        <v>127</v>
      </c>
    </row>
    <row r="19" spans="1:298" s="136" customFormat="1" x14ac:dyDescent="0.25">
      <c r="A19" s="130" t="str">
        <f>IF('1'!A1=1,B19,C19)</f>
        <v xml:space="preserve">                   Payments</v>
      </c>
      <c r="B19" s="131" t="s">
        <v>14</v>
      </c>
      <c r="C19" s="132" t="s">
        <v>24</v>
      </c>
      <c r="D19" s="133">
        <v>72.099999999999994</v>
      </c>
      <c r="E19" s="134" t="s">
        <v>60</v>
      </c>
      <c r="F19" s="134" t="s">
        <v>73</v>
      </c>
      <c r="G19" s="134" t="s">
        <v>266</v>
      </c>
      <c r="H19" s="134" t="s">
        <v>53</v>
      </c>
      <c r="I19" s="134" t="s">
        <v>267</v>
      </c>
      <c r="J19" s="134" t="s">
        <v>268</v>
      </c>
      <c r="K19" s="134" t="s">
        <v>269</v>
      </c>
      <c r="L19" s="134" t="s">
        <v>270</v>
      </c>
      <c r="M19" s="134" t="s">
        <v>271</v>
      </c>
      <c r="N19" s="135" t="s">
        <v>212</v>
      </c>
      <c r="O19" s="135" t="s">
        <v>272</v>
      </c>
      <c r="P19" s="135" t="s">
        <v>218</v>
      </c>
      <c r="Q19" s="135" t="s">
        <v>77</v>
      </c>
      <c r="R19" s="135" t="s">
        <v>209</v>
      </c>
      <c r="S19" s="135" t="s">
        <v>231</v>
      </c>
      <c r="T19" s="135" t="s">
        <v>190</v>
      </c>
      <c r="U19" s="135" t="s">
        <v>273</v>
      </c>
      <c r="V19" s="135" t="s">
        <v>261</v>
      </c>
      <c r="W19" s="135" t="s">
        <v>274</v>
      </c>
      <c r="X19" s="69" t="s">
        <v>275</v>
      </c>
      <c r="Y19" s="7" t="s">
        <v>84</v>
      </c>
      <c r="Z19" s="69" t="s">
        <v>227</v>
      </c>
      <c r="AA19" s="71">
        <v>62</v>
      </c>
      <c r="AB19" s="7" t="s">
        <v>276</v>
      </c>
      <c r="AC19" s="7" t="s">
        <v>277</v>
      </c>
      <c r="AD19" s="7" t="s">
        <v>158</v>
      </c>
      <c r="AE19" s="7" t="s">
        <v>69</v>
      </c>
      <c r="AF19" s="7" t="s">
        <v>598</v>
      </c>
      <c r="AG19" s="7" t="s">
        <v>363</v>
      </c>
      <c r="AH19" s="7" t="s">
        <v>618</v>
      </c>
      <c r="AI19" s="7" t="s">
        <v>624</v>
      </c>
      <c r="AJ19" s="7" t="s">
        <v>618</v>
      </c>
      <c r="AK19" s="7" t="s">
        <v>318</v>
      </c>
      <c r="AL19" s="7" t="s">
        <v>248</v>
      </c>
      <c r="AM19" s="7" t="s">
        <v>275</v>
      </c>
      <c r="AN19" s="7" t="s">
        <v>158</v>
      </c>
      <c r="AO19" s="7" t="s">
        <v>488</v>
      </c>
      <c r="AP19" s="7" t="s">
        <v>692</v>
      </c>
      <c r="AQ19" s="7" t="s">
        <v>708</v>
      </c>
      <c r="AR19" s="7" t="s">
        <v>347</v>
      </c>
      <c r="AS19" s="7" t="s">
        <v>725</v>
      </c>
      <c r="AT19" s="7" t="s">
        <v>730</v>
      </c>
      <c r="AU19" s="7" t="s">
        <v>624</v>
      </c>
      <c r="AV19" s="7" t="s">
        <v>744</v>
      </c>
      <c r="AW19" s="7" t="s">
        <v>748</v>
      </c>
      <c r="AX19" s="7" t="s">
        <v>768</v>
      </c>
      <c r="AY19" s="7" t="s">
        <v>201</v>
      </c>
      <c r="AZ19" s="7" t="s">
        <v>263</v>
      </c>
      <c r="BA19" s="7" t="s">
        <v>240</v>
      </c>
      <c r="BB19" s="7" t="s">
        <v>246</v>
      </c>
      <c r="BC19" s="7" t="s">
        <v>313</v>
      </c>
      <c r="BD19" s="7" t="s">
        <v>47</v>
      </c>
      <c r="BE19" s="7" t="s">
        <v>487</v>
      </c>
      <c r="BF19" s="7" t="s">
        <v>340</v>
      </c>
      <c r="BG19" s="7" t="s">
        <v>316</v>
      </c>
      <c r="BH19" s="7" t="s">
        <v>846</v>
      </c>
      <c r="BI19" s="7" t="s">
        <v>624</v>
      </c>
      <c r="BJ19" s="8" t="s">
        <v>720</v>
      </c>
      <c r="BK19" s="7" t="s">
        <v>507</v>
      </c>
      <c r="BL19" s="7" t="s">
        <v>516</v>
      </c>
      <c r="BM19" s="7" t="s">
        <v>444</v>
      </c>
      <c r="BN19" s="7" t="s">
        <v>444</v>
      </c>
      <c r="BO19" s="7" t="s">
        <v>516</v>
      </c>
      <c r="BP19" s="7" t="s">
        <v>167</v>
      </c>
      <c r="BQ19" s="7" t="s">
        <v>162</v>
      </c>
      <c r="BR19" s="7" t="s">
        <v>404</v>
      </c>
      <c r="BS19" s="7" t="s">
        <v>417</v>
      </c>
      <c r="BT19" s="7" t="s">
        <v>433</v>
      </c>
      <c r="BU19" s="7" t="s">
        <v>529</v>
      </c>
      <c r="BV19" s="7" t="s">
        <v>377</v>
      </c>
      <c r="BW19" s="7" t="s">
        <v>554</v>
      </c>
      <c r="BX19" s="7" t="s">
        <v>546</v>
      </c>
      <c r="BY19" s="7" t="s">
        <v>546</v>
      </c>
      <c r="BZ19" s="7" t="s">
        <v>533</v>
      </c>
      <c r="CA19" s="7" t="s">
        <v>543</v>
      </c>
      <c r="CB19" s="7" t="s">
        <v>508</v>
      </c>
      <c r="CC19" s="7" t="s">
        <v>558</v>
      </c>
      <c r="CD19" s="7" t="s">
        <v>515</v>
      </c>
      <c r="CE19" s="7" t="s">
        <v>474</v>
      </c>
      <c r="CF19" s="7" t="s">
        <v>475</v>
      </c>
      <c r="CG19" s="7" t="s">
        <v>577</v>
      </c>
      <c r="CH19" s="7" t="s">
        <v>58</v>
      </c>
      <c r="CI19" s="7" t="s">
        <v>140</v>
      </c>
      <c r="CJ19" s="7" t="s">
        <v>476</v>
      </c>
      <c r="CK19" s="7" t="s">
        <v>477</v>
      </c>
      <c r="CL19" s="7" t="s">
        <v>70</v>
      </c>
      <c r="CM19" s="7" t="s">
        <v>592</v>
      </c>
      <c r="CN19" s="7" t="s">
        <v>649</v>
      </c>
      <c r="CO19" s="7" t="s">
        <v>593</v>
      </c>
      <c r="CP19" s="7" t="s">
        <v>78</v>
      </c>
      <c r="CQ19" s="7" t="s">
        <v>78</v>
      </c>
      <c r="CR19" s="7" t="s">
        <v>604</v>
      </c>
      <c r="CS19" s="7" t="s">
        <v>664</v>
      </c>
      <c r="CT19" s="7" t="s">
        <v>647</v>
      </c>
      <c r="CU19" s="7" t="s">
        <v>604</v>
      </c>
      <c r="CV19" s="7" t="s">
        <v>667</v>
      </c>
      <c r="CW19" s="7" t="s">
        <v>704</v>
      </c>
      <c r="CX19" s="7" t="s">
        <v>714</v>
      </c>
      <c r="CY19" s="7" t="s">
        <v>706</v>
      </c>
      <c r="CZ19" s="7" t="s">
        <v>727</v>
      </c>
      <c r="DA19" s="7" t="s">
        <v>733</v>
      </c>
      <c r="DB19" s="7" t="s">
        <v>664</v>
      </c>
      <c r="DC19" s="7" t="s">
        <v>737</v>
      </c>
      <c r="DD19" s="7" t="s">
        <v>755</v>
      </c>
      <c r="DE19" s="7" t="s">
        <v>757</v>
      </c>
      <c r="DF19" s="7" t="s">
        <v>58</v>
      </c>
      <c r="DG19" s="7" t="s">
        <v>589</v>
      </c>
      <c r="DH19" s="7" t="s">
        <v>482</v>
      </c>
      <c r="DI19" s="7" t="s">
        <v>666</v>
      </c>
      <c r="DJ19" s="7" t="s">
        <v>482</v>
      </c>
      <c r="DK19" s="7" t="s">
        <v>801</v>
      </c>
      <c r="DL19" s="7" t="s">
        <v>466</v>
      </c>
      <c r="DM19" s="7" t="s">
        <v>639</v>
      </c>
      <c r="DN19" s="7" t="s">
        <v>604</v>
      </c>
      <c r="DO19" s="7" t="s">
        <v>847</v>
      </c>
      <c r="DP19" s="7" t="s">
        <v>591</v>
      </c>
      <c r="DQ19" s="8" t="s">
        <v>803</v>
      </c>
      <c r="DR19" s="7" t="s">
        <v>68</v>
      </c>
      <c r="DS19" s="7" t="s">
        <v>68</v>
      </c>
      <c r="DT19" s="7" t="s">
        <v>68</v>
      </c>
      <c r="DU19" s="7" t="s">
        <v>68</v>
      </c>
      <c r="DV19" s="7" t="s">
        <v>68</v>
      </c>
      <c r="DW19" s="7" t="s">
        <v>68</v>
      </c>
      <c r="DX19" s="7" t="s">
        <v>68</v>
      </c>
      <c r="DY19" s="7" t="s">
        <v>68</v>
      </c>
      <c r="DZ19" s="7" t="s">
        <v>68</v>
      </c>
      <c r="EA19" s="7" t="s">
        <v>68</v>
      </c>
      <c r="EB19" s="7" t="s">
        <v>68</v>
      </c>
      <c r="EC19" s="7" t="s">
        <v>68</v>
      </c>
      <c r="ED19" s="7" t="s">
        <v>68</v>
      </c>
      <c r="EE19" s="7" t="s">
        <v>68</v>
      </c>
      <c r="EF19" s="7" t="s">
        <v>68</v>
      </c>
      <c r="EG19" s="7" t="s">
        <v>68</v>
      </c>
      <c r="EH19" s="7" t="s">
        <v>68</v>
      </c>
      <c r="EI19" s="7" t="s">
        <v>68</v>
      </c>
      <c r="EJ19" s="7" t="s">
        <v>45</v>
      </c>
      <c r="EK19" s="7" t="s">
        <v>68</v>
      </c>
      <c r="EL19" s="7" t="s">
        <v>68</v>
      </c>
      <c r="EM19" s="7" t="s">
        <v>173</v>
      </c>
      <c r="EN19" s="7" t="s">
        <v>153</v>
      </c>
      <c r="EO19" s="7" t="s">
        <v>68</v>
      </c>
      <c r="EP19" s="7" t="s">
        <v>68</v>
      </c>
      <c r="EQ19" s="7" t="s">
        <v>68</v>
      </c>
      <c r="ER19" s="7" t="s">
        <v>68</v>
      </c>
      <c r="ES19" s="7" t="s">
        <v>45</v>
      </c>
      <c r="ET19" s="7" t="s">
        <v>45</v>
      </c>
      <c r="EU19" s="7" t="s">
        <v>68</v>
      </c>
      <c r="EV19" s="7" t="s">
        <v>68</v>
      </c>
      <c r="EW19" s="7" t="s">
        <v>68</v>
      </c>
      <c r="EX19" s="7" t="s">
        <v>68</v>
      </c>
      <c r="EY19" s="7" t="s">
        <v>68</v>
      </c>
      <c r="EZ19" s="7" t="s">
        <v>68</v>
      </c>
      <c r="FA19" s="7" t="s">
        <v>68</v>
      </c>
      <c r="FB19" s="7" t="s">
        <v>68</v>
      </c>
      <c r="FC19" s="7" t="s">
        <v>44</v>
      </c>
      <c r="FD19" s="7" t="s">
        <v>51</v>
      </c>
      <c r="FE19" s="7" t="s">
        <v>45</v>
      </c>
      <c r="FF19" s="7" t="s">
        <v>68</v>
      </c>
      <c r="FG19" s="7" t="s">
        <v>68</v>
      </c>
      <c r="FH19" s="7" t="s">
        <v>45</v>
      </c>
      <c r="FI19" s="7" t="s">
        <v>68</v>
      </c>
      <c r="FJ19" s="7" t="s">
        <v>68</v>
      </c>
      <c r="FK19" s="7" t="s">
        <v>68</v>
      </c>
      <c r="FL19" s="7" t="s">
        <v>68</v>
      </c>
      <c r="FM19" s="7" t="s">
        <v>68</v>
      </c>
      <c r="FN19" s="7" t="s">
        <v>68</v>
      </c>
      <c r="FO19" s="7" t="s">
        <v>68</v>
      </c>
      <c r="FP19" s="7" t="s">
        <v>68</v>
      </c>
      <c r="FQ19" s="7" t="s">
        <v>68</v>
      </c>
      <c r="FR19" s="7" t="s">
        <v>68</v>
      </c>
      <c r="FS19" s="7" t="s">
        <v>68</v>
      </c>
      <c r="FT19" s="7" t="s">
        <v>68</v>
      </c>
      <c r="FU19" s="7" t="s">
        <v>68</v>
      </c>
      <c r="FV19" s="7" t="s">
        <v>68</v>
      </c>
      <c r="FW19" s="7" t="s">
        <v>68</v>
      </c>
      <c r="FX19" s="8" t="s">
        <v>68</v>
      </c>
      <c r="FY19" s="7" t="s">
        <v>100</v>
      </c>
      <c r="FZ19" s="7" t="s">
        <v>382</v>
      </c>
      <c r="GA19" s="7" t="s">
        <v>394</v>
      </c>
      <c r="GB19" s="7" t="s">
        <v>398</v>
      </c>
      <c r="GC19" s="7" t="s">
        <v>92</v>
      </c>
      <c r="GD19" s="7" t="s">
        <v>407</v>
      </c>
      <c r="GE19" s="7" t="s">
        <v>411</v>
      </c>
      <c r="GF19" s="7" t="s">
        <v>413</v>
      </c>
      <c r="GG19" s="7" t="s">
        <v>403</v>
      </c>
      <c r="GH19" s="7" t="s">
        <v>386</v>
      </c>
      <c r="GI19" s="7" t="s">
        <v>163</v>
      </c>
      <c r="GJ19" s="7" t="s">
        <v>385</v>
      </c>
      <c r="GK19" s="7" t="s">
        <v>91</v>
      </c>
      <c r="GL19" s="7" t="s">
        <v>437</v>
      </c>
      <c r="GM19" s="7" t="s">
        <v>385</v>
      </c>
      <c r="GN19" s="7" t="s">
        <v>450</v>
      </c>
      <c r="GO19" s="7" t="s">
        <v>394</v>
      </c>
      <c r="GP19" s="7" t="s">
        <v>388</v>
      </c>
      <c r="GQ19" s="7" t="s">
        <v>92</v>
      </c>
      <c r="GR19" s="7" t="s">
        <v>102</v>
      </c>
      <c r="GS19" s="7" t="s">
        <v>166</v>
      </c>
      <c r="GT19" s="7" t="s">
        <v>407</v>
      </c>
      <c r="GU19" s="7" t="s">
        <v>412</v>
      </c>
      <c r="GV19" s="7" t="s">
        <v>93</v>
      </c>
      <c r="GW19" s="7" t="s">
        <v>153</v>
      </c>
      <c r="GX19" s="7" t="s">
        <v>94</v>
      </c>
      <c r="GY19" s="7" t="s">
        <v>176</v>
      </c>
      <c r="GZ19" s="7" t="s">
        <v>100</v>
      </c>
      <c r="HA19" s="7" t="s">
        <v>104</v>
      </c>
      <c r="HB19" s="7" t="s">
        <v>413</v>
      </c>
      <c r="HC19" s="7" t="s">
        <v>95</v>
      </c>
      <c r="HD19" s="7" t="s">
        <v>95</v>
      </c>
      <c r="HE19" s="7" t="s">
        <v>174</v>
      </c>
      <c r="HF19" s="7" t="s">
        <v>124</v>
      </c>
      <c r="HG19" s="7" t="s">
        <v>94</v>
      </c>
      <c r="HH19" s="7" t="s">
        <v>94</v>
      </c>
      <c r="HI19" s="7" t="s">
        <v>152</v>
      </c>
      <c r="HJ19" s="7" t="s">
        <v>122</v>
      </c>
      <c r="HK19" s="7" t="s">
        <v>46</v>
      </c>
      <c r="HL19" s="7" t="s">
        <v>46</v>
      </c>
      <c r="HM19" s="7" t="s">
        <v>75</v>
      </c>
      <c r="HN19" s="7" t="s">
        <v>124</v>
      </c>
      <c r="HO19" s="7" t="s">
        <v>46</v>
      </c>
      <c r="HP19" s="7" t="s">
        <v>94</v>
      </c>
      <c r="HQ19" s="7" t="s">
        <v>122</v>
      </c>
      <c r="HR19" s="7" t="s">
        <v>126</v>
      </c>
      <c r="HS19" s="7" t="s">
        <v>46</v>
      </c>
      <c r="HT19" s="7" t="s">
        <v>122</v>
      </c>
      <c r="HU19" s="7" t="s">
        <v>62</v>
      </c>
      <c r="HV19" s="7" t="s">
        <v>68</v>
      </c>
      <c r="HW19" s="7" t="s">
        <v>68</v>
      </c>
      <c r="HX19" s="7" t="s">
        <v>68</v>
      </c>
      <c r="HY19" s="7" t="s">
        <v>68</v>
      </c>
      <c r="HZ19" s="7" t="s">
        <v>68</v>
      </c>
      <c r="IA19" s="7" t="s">
        <v>68</v>
      </c>
      <c r="IB19" s="7" t="s">
        <v>68</v>
      </c>
      <c r="IC19" s="7" t="s">
        <v>68</v>
      </c>
      <c r="ID19" s="7" t="s">
        <v>68</v>
      </c>
      <c r="IE19" s="8" t="s">
        <v>68</v>
      </c>
      <c r="IF19" s="7" t="s">
        <v>153</v>
      </c>
      <c r="IG19" s="7" t="s">
        <v>160</v>
      </c>
      <c r="IH19" s="7" t="s">
        <v>153</v>
      </c>
      <c r="II19" s="7" t="s">
        <v>153</v>
      </c>
      <c r="IJ19" s="7" t="s">
        <v>76</v>
      </c>
      <c r="IK19" s="7" t="s">
        <v>127</v>
      </c>
      <c r="IL19" s="7" t="s">
        <v>123</v>
      </c>
      <c r="IM19" s="7" t="s">
        <v>126</v>
      </c>
      <c r="IN19" s="7" t="s">
        <v>160</v>
      </c>
      <c r="IO19" s="7" t="s">
        <v>125</v>
      </c>
      <c r="IP19" s="7" t="s">
        <v>152</v>
      </c>
      <c r="IQ19" s="7" t="s">
        <v>152</v>
      </c>
      <c r="IR19" s="7" t="s">
        <v>160</v>
      </c>
      <c r="IS19" s="7" t="s">
        <v>127</v>
      </c>
      <c r="IT19" s="7" t="s">
        <v>123</v>
      </c>
      <c r="IU19" s="7" t="s">
        <v>152</v>
      </c>
      <c r="IV19" s="7" t="s">
        <v>127</v>
      </c>
      <c r="IW19" s="7" t="s">
        <v>71</v>
      </c>
      <c r="IX19" s="7" t="s">
        <v>176</v>
      </c>
      <c r="IY19" s="7" t="s">
        <v>93</v>
      </c>
      <c r="IZ19" s="7" t="s">
        <v>171</v>
      </c>
      <c r="JA19" s="7" t="s">
        <v>127</v>
      </c>
      <c r="JB19" s="7" t="s">
        <v>557</v>
      </c>
      <c r="JC19" s="7" t="s">
        <v>71</v>
      </c>
      <c r="JD19" s="7" t="s">
        <v>450</v>
      </c>
      <c r="JE19" s="7" t="s">
        <v>123</v>
      </c>
      <c r="JF19" s="5" t="s">
        <v>127</v>
      </c>
      <c r="JG19" s="7" t="s">
        <v>128</v>
      </c>
      <c r="JH19" s="7" t="s">
        <v>166</v>
      </c>
      <c r="JI19" s="7" t="s">
        <v>102</v>
      </c>
      <c r="JJ19" s="7" t="s">
        <v>585</v>
      </c>
      <c r="JK19" s="7" t="s">
        <v>99</v>
      </c>
      <c r="JL19" s="7" t="s">
        <v>100</v>
      </c>
      <c r="JM19" s="7" t="s">
        <v>174</v>
      </c>
      <c r="JN19" s="7" t="s">
        <v>412</v>
      </c>
      <c r="JO19" s="7" t="s">
        <v>128</v>
      </c>
      <c r="JP19" s="7" t="s">
        <v>176</v>
      </c>
      <c r="JQ19" s="7" t="s">
        <v>176</v>
      </c>
      <c r="JR19" s="7" t="s">
        <v>95</v>
      </c>
      <c r="JS19" s="7" t="s">
        <v>95</v>
      </c>
      <c r="JT19" s="7" t="s">
        <v>127</v>
      </c>
      <c r="JU19" s="7" t="s">
        <v>413</v>
      </c>
      <c r="JV19" s="7" t="s">
        <v>123</v>
      </c>
      <c r="JW19" s="7" t="s">
        <v>173</v>
      </c>
      <c r="JX19" s="7" t="s">
        <v>176</v>
      </c>
      <c r="JY19" s="7" t="s">
        <v>95</v>
      </c>
      <c r="JZ19" s="7" t="s">
        <v>160</v>
      </c>
      <c r="KA19" s="7" t="s">
        <v>160</v>
      </c>
      <c r="KB19" s="7" t="s">
        <v>46</v>
      </c>
      <c r="KC19" s="7" t="s">
        <v>62</v>
      </c>
      <c r="KD19" s="7" t="s">
        <v>134</v>
      </c>
      <c r="KE19" s="7" t="s">
        <v>55</v>
      </c>
      <c r="KF19" s="7" t="s">
        <v>76</v>
      </c>
      <c r="KG19" s="7" t="s">
        <v>160</v>
      </c>
      <c r="KH19" s="7" t="s">
        <v>152</v>
      </c>
      <c r="KI19" s="7" t="s">
        <v>124</v>
      </c>
      <c r="KJ19" s="7" t="s">
        <v>46</v>
      </c>
      <c r="KK19" s="7" t="s">
        <v>152</v>
      </c>
      <c r="KL19" s="8" t="s">
        <v>152</v>
      </c>
    </row>
    <row r="20" spans="1:298" x14ac:dyDescent="0.25">
      <c r="A20" s="64" t="str">
        <f>IF('1'!A1=1,B20,C20)</f>
        <v xml:space="preserve">   Primary  Income</v>
      </c>
      <c r="B20" s="58" t="s">
        <v>8</v>
      </c>
      <c r="C20" s="59" t="s">
        <v>27</v>
      </c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68"/>
      <c r="Y20" s="9"/>
      <c r="Z20" s="68"/>
      <c r="AA20" s="69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8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63"/>
      <c r="DL20" s="63"/>
      <c r="DM20" s="63"/>
      <c r="DN20" s="7"/>
      <c r="DO20" s="7"/>
      <c r="DP20" s="7"/>
      <c r="DQ20" s="178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63"/>
      <c r="FS20" s="63"/>
      <c r="FT20" s="63"/>
      <c r="FU20" s="7"/>
      <c r="FV20" s="7"/>
      <c r="FW20" s="7"/>
      <c r="FX20" s="178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8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5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138"/>
      <c r="KG20" s="138"/>
      <c r="KH20" s="138"/>
      <c r="KI20" s="7"/>
      <c r="KJ20" s="7"/>
      <c r="KK20" s="7"/>
      <c r="KL20" s="139"/>
    </row>
    <row r="21" spans="1:298" x14ac:dyDescent="0.25">
      <c r="A21" s="64" t="str">
        <f>IF('1'!A1=1,B21,C21)</f>
        <v xml:space="preserve">                   Receipts</v>
      </c>
      <c r="B21" s="58" t="s">
        <v>17</v>
      </c>
      <c r="C21" s="59" t="s">
        <v>37</v>
      </c>
      <c r="D21" s="60">
        <v>68.2</v>
      </c>
      <c r="E21" s="61" t="s">
        <v>61</v>
      </c>
      <c r="F21" s="61" t="s">
        <v>278</v>
      </c>
      <c r="G21" s="61" t="s">
        <v>53</v>
      </c>
      <c r="H21" s="61" t="s">
        <v>279</v>
      </c>
      <c r="I21" s="61" t="s">
        <v>238</v>
      </c>
      <c r="J21" s="61" t="s">
        <v>280</v>
      </c>
      <c r="K21" s="61" t="s">
        <v>186</v>
      </c>
      <c r="L21" s="61" t="s">
        <v>281</v>
      </c>
      <c r="M21" s="61">
        <v>90</v>
      </c>
      <c r="N21" s="100" t="s">
        <v>282</v>
      </c>
      <c r="O21" s="100" t="s">
        <v>283</v>
      </c>
      <c r="P21" s="100" t="s">
        <v>284</v>
      </c>
      <c r="Q21" s="100" t="s">
        <v>285</v>
      </c>
      <c r="R21" s="100" t="s">
        <v>286</v>
      </c>
      <c r="S21" s="100" t="s">
        <v>287</v>
      </c>
      <c r="T21" s="100" t="s">
        <v>266</v>
      </c>
      <c r="U21" s="100" t="s">
        <v>288</v>
      </c>
      <c r="V21" s="100" t="s">
        <v>278</v>
      </c>
      <c r="W21" s="100" t="s">
        <v>289</v>
      </c>
      <c r="X21" s="68" t="s">
        <v>290</v>
      </c>
      <c r="Y21" s="9" t="s">
        <v>291</v>
      </c>
      <c r="Z21" s="68" t="s">
        <v>292</v>
      </c>
      <c r="AA21" s="69">
        <v>85</v>
      </c>
      <c r="AB21" s="7" t="s">
        <v>293</v>
      </c>
      <c r="AC21" s="7" t="s">
        <v>293</v>
      </c>
      <c r="AD21" s="7" t="s">
        <v>294</v>
      </c>
      <c r="AE21" s="7" t="s">
        <v>72</v>
      </c>
      <c r="AF21" s="7" t="s">
        <v>72</v>
      </c>
      <c r="AG21" s="7" t="s">
        <v>601</v>
      </c>
      <c r="AH21" s="7" t="s">
        <v>607</v>
      </c>
      <c r="AI21" s="7" t="s">
        <v>285</v>
      </c>
      <c r="AJ21" s="7" t="s">
        <v>633</v>
      </c>
      <c r="AK21" s="7" t="s">
        <v>631</v>
      </c>
      <c r="AL21" s="7" t="s">
        <v>650</v>
      </c>
      <c r="AM21" s="7" t="s">
        <v>648</v>
      </c>
      <c r="AN21" s="7" t="s">
        <v>673</v>
      </c>
      <c r="AO21" s="7" t="s">
        <v>693</v>
      </c>
      <c r="AP21" s="7" t="s">
        <v>156</v>
      </c>
      <c r="AQ21" s="7" t="s">
        <v>709</v>
      </c>
      <c r="AR21" s="7" t="s">
        <v>183</v>
      </c>
      <c r="AS21" s="7" t="s">
        <v>726</v>
      </c>
      <c r="AT21" s="7" t="s">
        <v>52</v>
      </c>
      <c r="AU21" s="7" t="s">
        <v>187</v>
      </c>
      <c r="AV21" s="7" t="s">
        <v>208</v>
      </c>
      <c r="AW21" s="7" t="s">
        <v>181</v>
      </c>
      <c r="AX21" s="7" t="s">
        <v>183</v>
      </c>
      <c r="AY21" s="7" t="s">
        <v>231</v>
      </c>
      <c r="AZ21" s="7" t="s">
        <v>66</v>
      </c>
      <c r="BA21" s="7" t="s">
        <v>231</v>
      </c>
      <c r="BB21" s="7" t="s">
        <v>770</v>
      </c>
      <c r="BC21" s="7" t="s">
        <v>797</v>
      </c>
      <c r="BD21" s="7" t="s">
        <v>802</v>
      </c>
      <c r="BE21" s="7" t="s">
        <v>761</v>
      </c>
      <c r="BF21" s="7" t="s">
        <v>608</v>
      </c>
      <c r="BG21" s="7" t="s">
        <v>848</v>
      </c>
      <c r="BH21" s="7" t="s">
        <v>731</v>
      </c>
      <c r="BI21" s="7" t="s">
        <v>608</v>
      </c>
      <c r="BJ21" s="8" t="s">
        <v>830</v>
      </c>
      <c r="BK21" s="7" t="s">
        <v>506</v>
      </c>
      <c r="BL21" s="7" t="s">
        <v>517</v>
      </c>
      <c r="BM21" s="7" t="s">
        <v>521</v>
      </c>
      <c r="BN21" s="7" t="s">
        <v>391</v>
      </c>
      <c r="BO21" s="7" t="s">
        <v>528</v>
      </c>
      <c r="BP21" s="7" t="s">
        <v>531</v>
      </c>
      <c r="BQ21" s="7" t="s">
        <v>536</v>
      </c>
      <c r="BR21" s="7" t="s">
        <v>531</v>
      </c>
      <c r="BS21" s="7" t="s">
        <v>150</v>
      </c>
      <c r="BT21" s="7" t="s">
        <v>393</v>
      </c>
      <c r="BU21" s="7" t="s">
        <v>145</v>
      </c>
      <c r="BV21" s="7" t="s">
        <v>406</v>
      </c>
      <c r="BW21" s="7" t="s">
        <v>442</v>
      </c>
      <c r="BX21" s="7" t="s">
        <v>108</v>
      </c>
      <c r="BY21" s="7" t="s">
        <v>431</v>
      </c>
      <c r="BZ21" s="7" t="s">
        <v>425</v>
      </c>
      <c r="CA21" s="7" t="s">
        <v>442</v>
      </c>
      <c r="CB21" s="7" t="s">
        <v>427</v>
      </c>
      <c r="CC21" s="7" t="s">
        <v>378</v>
      </c>
      <c r="CD21" s="7" t="s">
        <v>108</v>
      </c>
      <c r="CE21" s="7" t="s">
        <v>405</v>
      </c>
      <c r="CF21" s="7" t="s">
        <v>530</v>
      </c>
      <c r="CG21" s="7" t="s">
        <v>109</v>
      </c>
      <c r="CH21" s="7" t="s">
        <v>109</v>
      </c>
      <c r="CI21" s="7" t="s">
        <v>150</v>
      </c>
      <c r="CJ21" s="7" t="s">
        <v>438</v>
      </c>
      <c r="CK21" s="7" t="s">
        <v>545</v>
      </c>
      <c r="CL21" s="7" t="s">
        <v>115</v>
      </c>
      <c r="CM21" s="7" t="s">
        <v>148</v>
      </c>
      <c r="CN21" s="7" t="s">
        <v>395</v>
      </c>
      <c r="CO21" s="7" t="s">
        <v>406</v>
      </c>
      <c r="CP21" s="7" t="s">
        <v>426</v>
      </c>
      <c r="CQ21" s="7" t="s">
        <v>378</v>
      </c>
      <c r="CR21" s="7" t="s">
        <v>646</v>
      </c>
      <c r="CS21" s="7" t="s">
        <v>588</v>
      </c>
      <c r="CT21" s="7" t="s">
        <v>563</v>
      </c>
      <c r="CU21" s="7" t="s">
        <v>676</v>
      </c>
      <c r="CV21" s="7" t="s">
        <v>539</v>
      </c>
      <c r="CW21" s="7" t="s">
        <v>512</v>
      </c>
      <c r="CX21" s="7" t="s">
        <v>569</v>
      </c>
      <c r="CY21" s="7" t="s">
        <v>715</v>
      </c>
      <c r="CZ21" s="7" t="s">
        <v>571</v>
      </c>
      <c r="DA21" s="7" t="s">
        <v>580</v>
      </c>
      <c r="DB21" s="7" t="s">
        <v>469</v>
      </c>
      <c r="DC21" s="7" t="s">
        <v>534</v>
      </c>
      <c r="DD21" s="7" t="s">
        <v>534</v>
      </c>
      <c r="DE21" s="7" t="s">
        <v>556</v>
      </c>
      <c r="DF21" s="7" t="s">
        <v>462</v>
      </c>
      <c r="DG21" s="7" t="s">
        <v>368</v>
      </c>
      <c r="DH21" s="7" t="s">
        <v>561</v>
      </c>
      <c r="DI21" s="7" t="s">
        <v>771</v>
      </c>
      <c r="DJ21" s="7" t="s">
        <v>418</v>
      </c>
      <c r="DK21" s="7" t="s">
        <v>404</v>
      </c>
      <c r="DL21" s="7" t="s">
        <v>132</v>
      </c>
      <c r="DM21" s="7" t="s">
        <v>417</v>
      </c>
      <c r="DN21" s="7" t="s">
        <v>547</v>
      </c>
      <c r="DO21" s="7" t="s">
        <v>417</v>
      </c>
      <c r="DP21" s="7" t="s">
        <v>442</v>
      </c>
      <c r="DQ21" s="8" t="s">
        <v>417</v>
      </c>
      <c r="DR21" s="7" t="s">
        <v>68</v>
      </c>
      <c r="DS21" s="7" t="s">
        <v>68</v>
      </c>
      <c r="DT21" s="7" t="s">
        <v>68</v>
      </c>
      <c r="DU21" s="7" t="s">
        <v>68</v>
      </c>
      <c r="DV21" s="7" t="s">
        <v>68</v>
      </c>
      <c r="DW21" s="7" t="s">
        <v>68</v>
      </c>
      <c r="DX21" s="7" t="s">
        <v>68</v>
      </c>
      <c r="DY21" s="7" t="s">
        <v>68</v>
      </c>
      <c r="DZ21" s="7" t="s">
        <v>68</v>
      </c>
      <c r="EA21" s="7" t="s">
        <v>68</v>
      </c>
      <c r="EB21" s="7" t="s">
        <v>68</v>
      </c>
      <c r="EC21" s="7" t="s">
        <v>68</v>
      </c>
      <c r="ED21" s="7" t="s">
        <v>68</v>
      </c>
      <c r="EE21" s="7" t="s">
        <v>68</v>
      </c>
      <c r="EF21" s="7" t="s">
        <v>68</v>
      </c>
      <c r="EG21" s="7" t="s">
        <v>68</v>
      </c>
      <c r="EH21" s="7" t="s">
        <v>68</v>
      </c>
      <c r="EI21" s="7" t="s">
        <v>68</v>
      </c>
      <c r="EJ21" s="7" t="s">
        <v>68</v>
      </c>
      <c r="EK21" s="7" t="s">
        <v>68</v>
      </c>
      <c r="EL21" s="7" t="s">
        <v>68</v>
      </c>
      <c r="EM21" s="7" t="s">
        <v>45</v>
      </c>
      <c r="EN21" s="7" t="s">
        <v>45</v>
      </c>
      <c r="EO21" s="7" t="s">
        <v>68</v>
      </c>
      <c r="EP21" s="7" t="s">
        <v>68</v>
      </c>
      <c r="EQ21" s="7" t="s">
        <v>68</v>
      </c>
      <c r="ER21" s="7" t="s">
        <v>68</v>
      </c>
      <c r="ES21" s="7" t="s">
        <v>68</v>
      </c>
      <c r="ET21" s="7" t="s">
        <v>68</v>
      </c>
      <c r="EU21" s="7" t="s">
        <v>68</v>
      </c>
      <c r="EV21" s="7" t="s">
        <v>68</v>
      </c>
      <c r="EW21" s="7" t="s">
        <v>68</v>
      </c>
      <c r="EX21" s="7" t="s">
        <v>68</v>
      </c>
      <c r="EY21" s="7" t="s">
        <v>68</v>
      </c>
      <c r="EZ21" s="7" t="s">
        <v>44</v>
      </c>
      <c r="FA21" s="7" t="s">
        <v>68</v>
      </c>
      <c r="FB21" s="7" t="s">
        <v>45</v>
      </c>
      <c r="FC21" s="7" t="s">
        <v>68</v>
      </c>
      <c r="FD21" s="7" t="s">
        <v>45</v>
      </c>
      <c r="FE21" s="7" t="s">
        <v>68</v>
      </c>
      <c r="FF21" s="7" t="s">
        <v>45</v>
      </c>
      <c r="FG21" s="7" t="s">
        <v>68</v>
      </c>
      <c r="FH21" s="7" t="s">
        <v>68</v>
      </c>
      <c r="FI21" s="7" t="s">
        <v>68</v>
      </c>
      <c r="FJ21" s="7" t="s">
        <v>68</v>
      </c>
      <c r="FK21" s="7" t="s">
        <v>68</v>
      </c>
      <c r="FL21" s="7" t="s">
        <v>68</v>
      </c>
      <c r="FM21" s="7" t="s">
        <v>68</v>
      </c>
      <c r="FN21" s="7" t="s">
        <v>68</v>
      </c>
      <c r="FO21" s="7" t="s">
        <v>68</v>
      </c>
      <c r="FP21" s="7" t="s">
        <v>68</v>
      </c>
      <c r="FQ21" s="7" t="s">
        <v>68</v>
      </c>
      <c r="FR21" s="7" t="s">
        <v>68</v>
      </c>
      <c r="FS21" s="7" t="s">
        <v>51</v>
      </c>
      <c r="FT21" s="7" t="s">
        <v>51</v>
      </c>
      <c r="FU21" s="7" t="s">
        <v>51</v>
      </c>
      <c r="FV21" s="7" t="s">
        <v>45</v>
      </c>
      <c r="FW21" s="7" t="s">
        <v>45</v>
      </c>
      <c r="FX21" s="8" t="s">
        <v>51</v>
      </c>
      <c r="FY21" s="7" t="s">
        <v>62</v>
      </c>
      <c r="FZ21" s="7" t="s">
        <v>46</v>
      </c>
      <c r="GA21" s="7" t="s">
        <v>76</v>
      </c>
      <c r="GB21" s="7" t="s">
        <v>122</v>
      </c>
      <c r="GC21" s="7" t="s">
        <v>75</v>
      </c>
      <c r="GD21" s="7" t="s">
        <v>398</v>
      </c>
      <c r="GE21" s="7" t="s">
        <v>122</v>
      </c>
      <c r="GF21" s="7" t="s">
        <v>122</v>
      </c>
      <c r="GG21" s="7" t="s">
        <v>134</v>
      </c>
      <c r="GH21" s="7" t="s">
        <v>46</v>
      </c>
      <c r="GI21" s="7" t="s">
        <v>153</v>
      </c>
      <c r="GJ21" s="7" t="s">
        <v>153</v>
      </c>
      <c r="GK21" s="7" t="s">
        <v>125</v>
      </c>
      <c r="GL21" s="7" t="s">
        <v>175</v>
      </c>
      <c r="GM21" s="7" t="s">
        <v>173</v>
      </c>
      <c r="GN21" s="7" t="s">
        <v>127</v>
      </c>
      <c r="GO21" s="7" t="s">
        <v>93</v>
      </c>
      <c r="GP21" s="7" t="s">
        <v>176</v>
      </c>
      <c r="GQ21" s="7" t="s">
        <v>386</v>
      </c>
      <c r="GR21" s="7" t="s">
        <v>95</v>
      </c>
      <c r="GS21" s="7" t="s">
        <v>134</v>
      </c>
      <c r="GT21" s="7" t="s">
        <v>55</v>
      </c>
      <c r="GU21" s="7" t="s">
        <v>75</v>
      </c>
      <c r="GV21" s="7" t="s">
        <v>94</v>
      </c>
      <c r="GW21" s="7" t="s">
        <v>134</v>
      </c>
      <c r="GX21" s="7" t="s">
        <v>87</v>
      </c>
      <c r="GY21" s="7" t="s">
        <v>62</v>
      </c>
      <c r="GZ21" s="7" t="s">
        <v>55</v>
      </c>
      <c r="HA21" s="7" t="s">
        <v>134</v>
      </c>
      <c r="HB21" s="7" t="s">
        <v>62</v>
      </c>
      <c r="HC21" s="7" t="s">
        <v>62</v>
      </c>
      <c r="HD21" s="7" t="s">
        <v>76</v>
      </c>
      <c r="HE21" s="7" t="s">
        <v>62</v>
      </c>
      <c r="HF21" s="7" t="s">
        <v>51</v>
      </c>
      <c r="HG21" s="7" t="s">
        <v>51</v>
      </c>
      <c r="HH21" s="7" t="s">
        <v>51</v>
      </c>
      <c r="HI21" s="7" t="s">
        <v>45</v>
      </c>
      <c r="HJ21" s="7" t="s">
        <v>44</v>
      </c>
      <c r="HK21" s="7" t="s">
        <v>51</v>
      </c>
      <c r="HL21" s="7" t="s">
        <v>44</v>
      </c>
      <c r="HM21" s="7" t="s">
        <v>44</v>
      </c>
      <c r="HN21" s="7" t="s">
        <v>87</v>
      </c>
      <c r="HO21" s="7" t="s">
        <v>51</v>
      </c>
      <c r="HP21" s="7" t="s">
        <v>51</v>
      </c>
      <c r="HQ21" s="7" t="s">
        <v>51</v>
      </c>
      <c r="HR21" s="7" t="s">
        <v>51</v>
      </c>
      <c r="HS21" s="7" t="s">
        <v>87</v>
      </c>
      <c r="HT21" s="7" t="s">
        <v>87</v>
      </c>
      <c r="HU21" s="7" t="s">
        <v>51</v>
      </c>
      <c r="HV21" s="7" t="s">
        <v>68</v>
      </c>
      <c r="HW21" s="7" t="s">
        <v>68</v>
      </c>
      <c r="HX21" s="7" t="s">
        <v>68</v>
      </c>
      <c r="HY21" s="7" t="s">
        <v>68</v>
      </c>
      <c r="HZ21" s="7" t="s">
        <v>68</v>
      </c>
      <c r="IA21" s="7" t="s">
        <v>68</v>
      </c>
      <c r="IB21" s="7" t="s">
        <v>68</v>
      </c>
      <c r="IC21" s="7" t="s">
        <v>68</v>
      </c>
      <c r="ID21" s="7" t="s">
        <v>68</v>
      </c>
      <c r="IE21" s="8" t="s">
        <v>68</v>
      </c>
      <c r="IF21" s="7" t="s">
        <v>382</v>
      </c>
      <c r="IG21" s="7" t="s">
        <v>160</v>
      </c>
      <c r="IH21" s="7" t="s">
        <v>100</v>
      </c>
      <c r="II21" s="7" t="s">
        <v>398</v>
      </c>
      <c r="IJ21" s="7" t="s">
        <v>99</v>
      </c>
      <c r="IK21" s="7" t="s">
        <v>407</v>
      </c>
      <c r="IL21" s="7" t="s">
        <v>440</v>
      </c>
      <c r="IM21" s="7" t="s">
        <v>169</v>
      </c>
      <c r="IN21" s="7" t="s">
        <v>49</v>
      </c>
      <c r="IO21" s="7" t="s">
        <v>123</v>
      </c>
      <c r="IP21" s="7" t="s">
        <v>407</v>
      </c>
      <c r="IQ21" s="7" t="s">
        <v>407</v>
      </c>
      <c r="IR21" s="7" t="s">
        <v>128</v>
      </c>
      <c r="IS21" s="7" t="s">
        <v>175</v>
      </c>
      <c r="IT21" s="7" t="s">
        <v>585</v>
      </c>
      <c r="IU21" s="7" t="s">
        <v>125</v>
      </c>
      <c r="IV21" s="7" t="s">
        <v>407</v>
      </c>
      <c r="IW21" s="7" t="s">
        <v>398</v>
      </c>
      <c r="IX21" s="7" t="s">
        <v>394</v>
      </c>
      <c r="IY21" s="7" t="s">
        <v>94</v>
      </c>
      <c r="IZ21" s="7" t="s">
        <v>134</v>
      </c>
      <c r="JA21" s="7" t="s">
        <v>62</v>
      </c>
      <c r="JB21" s="7" t="s">
        <v>55</v>
      </c>
      <c r="JC21" s="7" t="s">
        <v>62</v>
      </c>
      <c r="JD21" s="7" t="s">
        <v>46</v>
      </c>
      <c r="JE21" s="7" t="s">
        <v>51</v>
      </c>
      <c r="JF21" s="5" t="s">
        <v>62</v>
      </c>
      <c r="JG21" s="7" t="s">
        <v>46</v>
      </c>
      <c r="JH21" s="7" t="s">
        <v>153</v>
      </c>
      <c r="JI21" s="7" t="s">
        <v>122</v>
      </c>
      <c r="JJ21" s="7" t="s">
        <v>94</v>
      </c>
      <c r="JK21" s="7" t="s">
        <v>122</v>
      </c>
      <c r="JL21" s="7" t="s">
        <v>94</v>
      </c>
      <c r="JM21" s="7" t="s">
        <v>46</v>
      </c>
      <c r="JN21" s="7" t="s">
        <v>76</v>
      </c>
      <c r="JO21" s="7" t="s">
        <v>55</v>
      </c>
      <c r="JP21" s="7" t="s">
        <v>134</v>
      </c>
      <c r="JQ21" s="7" t="s">
        <v>134</v>
      </c>
      <c r="JR21" s="7" t="s">
        <v>62</v>
      </c>
      <c r="JS21" s="7" t="s">
        <v>62</v>
      </c>
      <c r="JT21" s="7" t="s">
        <v>51</v>
      </c>
      <c r="JU21" s="7" t="s">
        <v>134</v>
      </c>
      <c r="JV21" s="7" t="s">
        <v>62</v>
      </c>
      <c r="JW21" s="7" t="s">
        <v>87</v>
      </c>
      <c r="JX21" s="7" t="s">
        <v>44</v>
      </c>
      <c r="JY21" s="7" t="s">
        <v>62</v>
      </c>
      <c r="JZ21" s="7" t="s">
        <v>62</v>
      </c>
      <c r="KA21" s="7" t="s">
        <v>62</v>
      </c>
      <c r="KB21" s="7" t="s">
        <v>134</v>
      </c>
      <c r="KC21" s="7" t="s">
        <v>62</v>
      </c>
      <c r="KD21" s="7" t="s">
        <v>75</v>
      </c>
      <c r="KE21" s="7" t="s">
        <v>124</v>
      </c>
      <c r="KF21" s="7" t="s">
        <v>125</v>
      </c>
      <c r="KG21" s="7" t="s">
        <v>123</v>
      </c>
      <c r="KH21" s="7" t="s">
        <v>398</v>
      </c>
      <c r="KI21" s="7" t="s">
        <v>75</v>
      </c>
      <c r="KJ21" s="7" t="s">
        <v>75</v>
      </c>
      <c r="KK21" s="7" t="s">
        <v>152</v>
      </c>
      <c r="KL21" s="8" t="s">
        <v>123</v>
      </c>
    </row>
    <row r="22" spans="1:298" x14ac:dyDescent="0.25">
      <c r="A22" s="64" t="str">
        <f>IF('1'!A1=1,B22,C22)</f>
        <v xml:space="preserve">                   Payments</v>
      </c>
      <c r="B22" s="58" t="s">
        <v>14</v>
      </c>
      <c r="C22" s="59" t="s">
        <v>24</v>
      </c>
      <c r="D22" s="60">
        <v>85.3</v>
      </c>
      <c r="E22" s="61" t="s">
        <v>295</v>
      </c>
      <c r="F22" s="61" t="s">
        <v>138</v>
      </c>
      <c r="G22" s="61">
        <v>84</v>
      </c>
      <c r="H22" s="61" t="s">
        <v>296</v>
      </c>
      <c r="I22" s="61" t="s">
        <v>136</v>
      </c>
      <c r="J22" s="61" t="s">
        <v>292</v>
      </c>
      <c r="K22" s="61" t="s">
        <v>292</v>
      </c>
      <c r="L22" s="61">
        <v>87</v>
      </c>
      <c r="M22" s="61" t="s">
        <v>297</v>
      </c>
      <c r="N22" s="100" t="s">
        <v>298</v>
      </c>
      <c r="O22" s="100" t="s">
        <v>299</v>
      </c>
      <c r="P22" s="100" t="s">
        <v>300</v>
      </c>
      <c r="Q22" s="100" t="s">
        <v>301</v>
      </c>
      <c r="R22" s="100" t="s">
        <v>302</v>
      </c>
      <c r="S22" s="100" t="s">
        <v>303</v>
      </c>
      <c r="T22" s="100" t="s">
        <v>304</v>
      </c>
      <c r="U22" s="100" t="s">
        <v>305</v>
      </c>
      <c r="V22" s="100" t="s">
        <v>306</v>
      </c>
      <c r="W22" s="100" t="s">
        <v>307</v>
      </c>
      <c r="X22" s="68" t="s">
        <v>308</v>
      </c>
      <c r="Y22" s="9" t="s">
        <v>309</v>
      </c>
      <c r="Z22" s="68" t="s">
        <v>295</v>
      </c>
      <c r="AA22" s="69" t="s">
        <v>73</v>
      </c>
      <c r="AB22" s="7" t="s">
        <v>310</v>
      </c>
      <c r="AC22" s="72" t="s">
        <v>311</v>
      </c>
      <c r="AD22" s="71" t="s">
        <v>287</v>
      </c>
      <c r="AE22" s="7" t="s">
        <v>74</v>
      </c>
      <c r="AF22" s="7" t="s">
        <v>294</v>
      </c>
      <c r="AG22" s="7" t="s">
        <v>244</v>
      </c>
      <c r="AH22" s="7" t="s">
        <v>608</v>
      </c>
      <c r="AI22" s="7" t="s">
        <v>349</v>
      </c>
      <c r="AJ22" s="7" t="s">
        <v>634</v>
      </c>
      <c r="AK22" s="7" t="s">
        <v>187</v>
      </c>
      <c r="AL22" s="7" t="s">
        <v>658</v>
      </c>
      <c r="AM22" s="7" t="s">
        <v>195</v>
      </c>
      <c r="AN22" s="7" t="s">
        <v>289</v>
      </c>
      <c r="AO22" s="7" t="s">
        <v>694</v>
      </c>
      <c r="AP22" s="7" t="s">
        <v>43</v>
      </c>
      <c r="AQ22" s="7" t="s">
        <v>254</v>
      </c>
      <c r="AR22" s="7" t="s">
        <v>230</v>
      </c>
      <c r="AS22" s="7" t="s">
        <v>720</v>
      </c>
      <c r="AT22" s="7" t="s">
        <v>183</v>
      </c>
      <c r="AU22" s="7" t="s">
        <v>263</v>
      </c>
      <c r="AV22" s="7" t="s">
        <v>267</v>
      </c>
      <c r="AW22" s="7" t="s">
        <v>234</v>
      </c>
      <c r="AX22" s="7" t="s">
        <v>232</v>
      </c>
      <c r="AY22" s="7" t="s">
        <v>761</v>
      </c>
      <c r="AZ22" s="7" t="s">
        <v>184</v>
      </c>
      <c r="BA22" s="7" t="s">
        <v>653</v>
      </c>
      <c r="BB22" s="7" t="s">
        <v>696</v>
      </c>
      <c r="BC22" s="7" t="s">
        <v>798</v>
      </c>
      <c r="BD22" s="7" t="s">
        <v>617</v>
      </c>
      <c r="BE22" s="7" t="s">
        <v>519</v>
      </c>
      <c r="BF22" s="7" t="s">
        <v>649</v>
      </c>
      <c r="BG22" s="7" t="s">
        <v>798</v>
      </c>
      <c r="BH22" s="7" t="s">
        <v>490</v>
      </c>
      <c r="BI22" s="7" t="s">
        <v>625</v>
      </c>
      <c r="BJ22" s="8" t="s">
        <v>831</v>
      </c>
      <c r="BK22" s="7" t="s">
        <v>390</v>
      </c>
      <c r="BL22" s="7" t="s">
        <v>91</v>
      </c>
      <c r="BM22" s="7" t="s">
        <v>393</v>
      </c>
      <c r="BN22" s="7" t="s">
        <v>375</v>
      </c>
      <c r="BO22" s="7" t="s">
        <v>97</v>
      </c>
      <c r="BP22" s="7" t="s">
        <v>169</v>
      </c>
      <c r="BQ22" s="7" t="s">
        <v>390</v>
      </c>
      <c r="BR22" s="7" t="s">
        <v>541</v>
      </c>
      <c r="BS22" s="7" t="s">
        <v>393</v>
      </c>
      <c r="BT22" s="7" t="s">
        <v>168</v>
      </c>
      <c r="BU22" s="7" t="s">
        <v>423</v>
      </c>
      <c r="BV22" s="7" t="s">
        <v>165</v>
      </c>
      <c r="BW22" s="7" t="s">
        <v>394</v>
      </c>
      <c r="BX22" s="7" t="s">
        <v>455</v>
      </c>
      <c r="BY22" s="7" t="s">
        <v>390</v>
      </c>
      <c r="BZ22" s="7" t="s">
        <v>393</v>
      </c>
      <c r="CA22" s="7" t="s">
        <v>557</v>
      </c>
      <c r="CB22" s="7" t="s">
        <v>418</v>
      </c>
      <c r="CC22" s="7" t="s">
        <v>147</v>
      </c>
      <c r="CD22" s="7" t="s">
        <v>376</v>
      </c>
      <c r="CE22" s="7" t="s">
        <v>383</v>
      </c>
      <c r="CF22" s="7" t="s">
        <v>419</v>
      </c>
      <c r="CG22" s="7" t="s">
        <v>440</v>
      </c>
      <c r="CH22" s="7" t="s">
        <v>110</v>
      </c>
      <c r="CI22" s="7" t="s">
        <v>407</v>
      </c>
      <c r="CJ22" s="7" t="s">
        <v>581</v>
      </c>
      <c r="CK22" s="7" t="s">
        <v>392</v>
      </c>
      <c r="CL22" s="7" t="s">
        <v>116</v>
      </c>
      <c r="CM22" s="7" t="s">
        <v>432</v>
      </c>
      <c r="CN22" s="7" t="s">
        <v>510</v>
      </c>
      <c r="CO22" s="7" t="s">
        <v>147</v>
      </c>
      <c r="CP22" s="7" t="s">
        <v>528</v>
      </c>
      <c r="CQ22" s="7" t="s">
        <v>389</v>
      </c>
      <c r="CR22" s="7" t="s">
        <v>116</v>
      </c>
      <c r="CS22" s="7" t="s">
        <v>459</v>
      </c>
      <c r="CT22" s="7" t="s">
        <v>536</v>
      </c>
      <c r="CU22" s="7" t="s">
        <v>421</v>
      </c>
      <c r="CV22" s="7" t="s">
        <v>574</v>
      </c>
      <c r="CW22" s="7" t="s">
        <v>533</v>
      </c>
      <c r="CX22" s="7" t="s">
        <v>715</v>
      </c>
      <c r="CY22" s="7" t="s">
        <v>378</v>
      </c>
      <c r="CZ22" s="7" t="s">
        <v>567</v>
      </c>
      <c r="DA22" s="7" t="s">
        <v>114</v>
      </c>
      <c r="DB22" s="7" t="s">
        <v>472</v>
      </c>
      <c r="DC22" s="7" t="s">
        <v>387</v>
      </c>
      <c r="DD22" s="7" t="s">
        <v>119</v>
      </c>
      <c r="DE22" s="7" t="s">
        <v>460</v>
      </c>
      <c r="DF22" s="7" t="s">
        <v>395</v>
      </c>
      <c r="DG22" s="7" t="s">
        <v>117</v>
      </c>
      <c r="DH22" s="7" t="s">
        <v>583</v>
      </c>
      <c r="DI22" s="7" t="s">
        <v>511</v>
      </c>
      <c r="DJ22" s="7" t="s">
        <v>524</v>
      </c>
      <c r="DK22" s="7" t="s">
        <v>405</v>
      </c>
      <c r="DL22" s="7" t="s">
        <v>515</v>
      </c>
      <c r="DM22" s="7" t="s">
        <v>106</v>
      </c>
      <c r="DN22" s="7" t="s">
        <v>445</v>
      </c>
      <c r="DO22" s="7" t="s">
        <v>849</v>
      </c>
      <c r="DP22" s="7" t="s">
        <v>833</v>
      </c>
      <c r="DQ22" s="8" t="s">
        <v>527</v>
      </c>
      <c r="DR22" s="7" t="s">
        <v>68</v>
      </c>
      <c r="DS22" s="7" t="s">
        <v>68</v>
      </c>
      <c r="DT22" s="7" t="s">
        <v>68</v>
      </c>
      <c r="DU22" s="7" t="s">
        <v>68</v>
      </c>
      <c r="DV22" s="7" t="s">
        <v>68</v>
      </c>
      <c r="DW22" s="7" t="s">
        <v>68</v>
      </c>
      <c r="DX22" s="7" t="s">
        <v>68</v>
      </c>
      <c r="DY22" s="7" t="s">
        <v>68</v>
      </c>
      <c r="DZ22" s="7" t="s">
        <v>68</v>
      </c>
      <c r="EA22" s="7" t="s">
        <v>68</v>
      </c>
      <c r="EB22" s="7" t="s">
        <v>68</v>
      </c>
      <c r="EC22" s="7" t="s">
        <v>68</v>
      </c>
      <c r="ED22" s="7" t="s">
        <v>68</v>
      </c>
      <c r="EE22" s="7" t="s">
        <v>68</v>
      </c>
      <c r="EF22" s="7" t="s">
        <v>68</v>
      </c>
      <c r="EG22" s="7" t="s">
        <v>68</v>
      </c>
      <c r="EH22" s="7" t="s">
        <v>68</v>
      </c>
      <c r="EI22" s="7" t="s">
        <v>68</v>
      </c>
      <c r="EJ22" s="7" t="s">
        <v>68</v>
      </c>
      <c r="EK22" s="7" t="s">
        <v>68</v>
      </c>
      <c r="EL22" s="7" t="s">
        <v>68</v>
      </c>
      <c r="EM22" s="7" t="s">
        <v>68</v>
      </c>
      <c r="EN22" s="7" t="s">
        <v>68</v>
      </c>
      <c r="EO22" s="7" t="s">
        <v>68</v>
      </c>
      <c r="EP22" s="7" t="s">
        <v>68</v>
      </c>
      <c r="EQ22" s="7" t="s">
        <v>68</v>
      </c>
      <c r="ER22" s="7" t="s">
        <v>68</v>
      </c>
      <c r="ES22" s="7" t="s">
        <v>68</v>
      </c>
      <c r="ET22" s="7" t="s">
        <v>68</v>
      </c>
      <c r="EU22" s="7" t="s">
        <v>386</v>
      </c>
      <c r="EV22" s="7" t="s">
        <v>68</v>
      </c>
      <c r="EW22" s="7" t="s">
        <v>68</v>
      </c>
      <c r="EX22" s="7" t="s">
        <v>76</v>
      </c>
      <c r="EY22" s="7" t="s">
        <v>94</v>
      </c>
      <c r="EZ22" s="7" t="s">
        <v>45</v>
      </c>
      <c r="FA22" s="7" t="s">
        <v>68</v>
      </c>
      <c r="FB22" s="7" t="s">
        <v>45</v>
      </c>
      <c r="FC22" s="7" t="s">
        <v>68</v>
      </c>
      <c r="FD22" s="7" t="s">
        <v>45</v>
      </c>
      <c r="FE22" s="7" t="s">
        <v>87</v>
      </c>
      <c r="FF22" s="7" t="s">
        <v>164</v>
      </c>
      <c r="FG22" s="7" t="s">
        <v>394</v>
      </c>
      <c r="FH22" s="7" t="s">
        <v>413</v>
      </c>
      <c r="FI22" s="7" t="s">
        <v>153</v>
      </c>
      <c r="FJ22" s="7" t="s">
        <v>383</v>
      </c>
      <c r="FK22" s="7" t="s">
        <v>49</v>
      </c>
      <c r="FL22" s="7" t="s">
        <v>71</v>
      </c>
      <c r="FM22" s="7" t="s">
        <v>123</v>
      </c>
      <c r="FN22" s="7" t="s">
        <v>383</v>
      </c>
      <c r="FO22" s="7" t="s">
        <v>55</v>
      </c>
      <c r="FP22" s="7" t="s">
        <v>126</v>
      </c>
      <c r="FQ22" s="7" t="s">
        <v>547</v>
      </c>
      <c r="FR22" s="7" t="s">
        <v>435</v>
      </c>
      <c r="FS22" s="7" t="s">
        <v>409</v>
      </c>
      <c r="FT22" s="7" t="s">
        <v>382</v>
      </c>
      <c r="FU22" s="7" t="s">
        <v>458</v>
      </c>
      <c r="FV22" s="7" t="s">
        <v>403</v>
      </c>
      <c r="FW22" s="7" t="s">
        <v>394</v>
      </c>
      <c r="FX22" s="8" t="s">
        <v>134</v>
      </c>
      <c r="FY22" s="7" t="s">
        <v>87</v>
      </c>
      <c r="FZ22" s="7" t="s">
        <v>51</v>
      </c>
      <c r="GA22" s="7" t="s">
        <v>134</v>
      </c>
      <c r="GB22" s="7" t="s">
        <v>76</v>
      </c>
      <c r="GC22" s="7" t="s">
        <v>87</v>
      </c>
      <c r="GD22" s="7" t="s">
        <v>87</v>
      </c>
      <c r="GE22" s="7" t="s">
        <v>62</v>
      </c>
      <c r="GF22" s="7" t="s">
        <v>87</v>
      </c>
      <c r="GG22" s="7" t="s">
        <v>55</v>
      </c>
      <c r="GH22" s="7" t="s">
        <v>46</v>
      </c>
      <c r="GI22" s="7" t="s">
        <v>75</v>
      </c>
      <c r="GJ22" s="7" t="s">
        <v>124</v>
      </c>
      <c r="GK22" s="7" t="s">
        <v>122</v>
      </c>
      <c r="GL22" s="7" t="s">
        <v>55</v>
      </c>
      <c r="GM22" s="7" t="s">
        <v>55</v>
      </c>
      <c r="GN22" s="7" t="s">
        <v>134</v>
      </c>
      <c r="GO22" s="7" t="s">
        <v>46</v>
      </c>
      <c r="GP22" s="7" t="s">
        <v>75</v>
      </c>
      <c r="GQ22" s="7" t="s">
        <v>134</v>
      </c>
      <c r="GR22" s="7" t="s">
        <v>55</v>
      </c>
      <c r="GS22" s="7" t="s">
        <v>134</v>
      </c>
      <c r="GT22" s="7" t="s">
        <v>134</v>
      </c>
      <c r="GU22" s="7" t="s">
        <v>134</v>
      </c>
      <c r="GV22" s="7" t="s">
        <v>75</v>
      </c>
      <c r="GW22" s="7" t="s">
        <v>51</v>
      </c>
      <c r="GX22" s="7" t="s">
        <v>123</v>
      </c>
      <c r="GY22" s="7" t="s">
        <v>134</v>
      </c>
      <c r="GZ22" s="7" t="s">
        <v>76</v>
      </c>
      <c r="HA22" s="7" t="s">
        <v>51</v>
      </c>
      <c r="HB22" s="7" t="s">
        <v>44</v>
      </c>
      <c r="HC22" s="7" t="s">
        <v>45</v>
      </c>
      <c r="HD22" s="7" t="s">
        <v>45</v>
      </c>
      <c r="HE22" s="7" t="s">
        <v>45</v>
      </c>
      <c r="HF22" s="7" t="s">
        <v>44</v>
      </c>
      <c r="HG22" s="7" t="s">
        <v>45</v>
      </c>
      <c r="HH22" s="7" t="s">
        <v>45</v>
      </c>
      <c r="HI22" s="7" t="s">
        <v>45</v>
      </c>
      <c r="HJ22" s="7" t="s">
        <v>45</v>
      </c>
      <c r="HK22" s="7" t="s">
        <v>68</v>
      </c>
      <c r="HL22" s="7" t="s">
        <v>62</v>
      </c>
      <c r="HM22" s="7" t="s">
        <v>45</v>
      </c>
      <c r="HN22" s="7" t="s">
        <v>92</v>
      </c>
      <c r="HO22" s="7" t="s">
        <v>55</v>
      </c>
      <c r="HP22" s="7" t="s">
        <v>75</v>
      </c>
      <c r="HQ22" s="7" t="s">
        <v>51</v>
      </c>
      <c r="HR22" s="7" t="s">
        <v>45</v>
      </c>
      <c r="HS22" s="7" t="s">
        <v>76</v>
      </c>
      <c r="HT22" s="7" t="s">
        <v>45</v>
      </c>
      <c r="HU22" s="7" t="s">
        <v>62</v>
      </c>
      <c r="HV22" s="7" t="s">
        <v>68</v>
      </c>
      <c r="HW22" s="7" t="s">
        <v>68</v>
      </c>
      <c r="HX22" s="7" t="s">
        <v>68</v>
      </c>
      <c r="HY22" s="7" t="s">
        <v>68</v>
      </c>
      <c r="HZ22" s="7" t="s">
        <v>68</v>
      </c>
      <c r="IA22" s="7" t="s">
        <v>68</v>
      </c>
      <c r="IB22" s="7" t="s">
        <v>68</v>
      </c>
      <c r="IC22" s="7" t="s">
        <v>68</v>
      </c>
      <c r="ID22" s="7" t="s">
        <v>68</v>
      </c>
      <c r="IE22" s="8" t="s">
        <v>68</v>
      </c>
      <c r="IF22" s="7" t="s">
        <v>97</v>
      </c>
      <c r="IG22" s="7" t="s">
        <v>90</v>
      </c>
      <c r="IH22" s="7" t="s">
        <v>157</v>
      </c>
      <c r="II22" s="7" t="s">
        <v>443</v>
      </c>
      <c r="IJ22" s="7" t="s">
        <v>562</v>
      </c>
      <c r="IK22" s="7" t="s">
        <v>90</v>
      </c>
      <c r="IL22" s="7" t="s">
        <v>443</v>
      </c>
      <c r="IM22" s="7" t="s">
        <v>407</v>
      </c>
      <c r="IN22" s="7" t="s">
        <v>383</v>
      </c>
      <c r="IO22" s="7" t="s">
        <v>102</v>
      </c>
      <c r="IP22" s="7" t="s">
        <v>131</v>
      </c>
      <c r="IQ22" s="7" t="s">
        <v>100</v>
      </c>
      <c r="IR22" s="7" t="s">
        <v>104</v>
      </c>
      <c r="IS22" s="7" t="s">
        <v>95</v>
      </c>
      <c r="IT22" s="7" t="s">
        <v>122</v>
      </c>
      <c r="IU22" s="7" t="s">
        <v>46</v>
      </c>
      <c r="IV22" s="7" t="s">
        <v>124</v>
      </c>
      <c r="IW22" s="7" t="s">
        <v>75</v>
      </c>
      <c r="IX22" s="7" t="s">
        <v>124</v>
      </c>
      <c r="IY22" s="7" t="s">
        <v>152</v>
      </c>
      <c r="IZ22" s="7" t="s">
        <v>131</v>
      </c>
      <c r="JA22" s="7" t="s">
        <v>175</v>
      </c>
      <c r="JB22" s="7" t="s">
        <v>376</v>
      </c>
      <c r="JC22" s="7" t="s">
        <v>129</v>
      </c>
      <c r="JD22" s="7" t="s">
        <v>101</v>
      </c>
      <c r="JE22" s="7" t="s">
        <v>173</v>
      </c>
      <c r="JF22" s="5" t="s">
        <v>102</v>
      </c>
      <c r="JG22" s="7" t="s">
        <v>130</v>
      </c>
      <c r="JH22" s="7" t="s">
        <v>96</v>
      </c>
      <c r="JI22" s="7" t="s">
        <v>430</v>
      </c>
      <c r="JJ22" s="7" t="s">
        <v>171</v>
      </c>
      <c r="JK22" s="7" t="s">
        <v>432</v>
      </c>
      <c r="JL22" s="7" t="s">
        <v>440</v>
      </c>
      <c r="JM22" s="7" t="s">
        <v>440</v>
      </c>
      <c r="JN22" s="7" t="s">
        <v>90</v>
      </c>
      <c r="JO22" s="7" t="s">
        <v>397</v>
      </c>
      <c r="JP22" s="7" t="s">
        <v>410</v>
      </c>
      <c r="JQ22" s="7" t="s">
        <v>163</v>
      </c>
      <c r="JR22" s="7" t="s">
        <v>411</v>
      </c>
      <c r="JS22" s="7" t="s">
        <v>101</v>
      </c>
      <c r="JT22" s="7" t="s">
        <v>51</v>
      </c>
      <c r="JU22" s="7" t="s">
        <v>385</v>
      </c>
      <c r="JV22" s="7" t="s">
        <v>92</v>
      </c>
      <c r="JW22" s="7" t="s">
        <v>90</v>
      </c>
      <c r="JX22" s="7" t="s">
        <v>100</v>
      </c>
      <c r="JY22" s="7" t="s">
        <v>123</v>
      </c>
      <c r="JZ22" s="7" t="s">
        <v>94</v>
      </c>
      <c r="KA22" s="7" t="s">
        <v>124</v>
      </c>
      <c r="KB22" s="7" t="s">
        <v>49</v>
      </c>
      <c r="KC22" s="7" t="s">
        <v>427</v>
      </c>
      <c r="KD22" s="7" t="s">
        <v>666</v>
      </c>
      <c r="KE22" s="7" t="s">
        <v>666</v>
      </c>
      <c r="KF22" s="7" t="s">
        <v>803</v>
      </c>
      <c r="KG22" s="7" t="s">
        <v>494</v>
      </c>
      <c r="KH22" s="7" t="s">
        <v>327</v>
      </c>
      <c r="KI22" s="7" t="s">
        <v>769</v>
      </c>
      <c r="KJ22" s="7" t="s">
        <v>50</v>
      </c>
      <c r="KK22" s="7" t="s">
        <v>469</v>
      </c>
      <c r="KL22" s="8" t="s">
        <v>442</v>
      </c>
    </row>
    <row r="23" spans="1:298" x14ac:dyDescent="0.25">
      <c r="A23" s="64" t="str">
        <f>IF('1'!A1=1,B23,C23)</f>
        <v xml:space="preserve">   Secondary Income</v>
      </c>
      <c r="B23" s="58" t="s">
        <v>9</v>
      </c>
      <c r="C23" s="59" t="s">
        <v>28</v>
      </c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68"/>
      <c r="Y23" s="9"/>
      <c r="Z23" s="68"/>
      <c r="AA23" s="69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8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8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8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8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5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8"/>
    </row>
    <row r="24" spans="1:298" x14ac:dyDescent="0.25">
      <c r="A24" s="64" t="str">
        <f>IF('1'!A1=1,B24,C24)</f>
        <v xml:space="preserve">                  Receipts</v>
      </c>
      <c r="B24" s="58" t="s">
        <v>17</v>
      </c>
      <c r="C24" s="59" t="s">
        <v>21</v>
      </c>
      <c r="D24" s="60">
        <v>62.8</v>
      </c>
      <c r="E24" s="61" t="s">
        <v>199</v>
      </c>
      <c r="F24" s="61" t="s">
        <v>312</v>
      </c>
      <c r="G24" s="61" t="s">
        <v>313</v>
      </c>
      <c r="H24" s="61" t="s">
        <v>314</v>
      </c>
      <c r="I24" s="61" t="s">
        <v>315</v>
      </c>
      <c r="J24" s="61" t="s">
        <v>215</v>
      </c>
      <c r="K24" s="61" t="s">
        <v>316</v>
      </c>
      <c r="L24" s="61" t="s">
        <v>245</v>
      </c>
      <c r="M24" s="61" t="s">
        <v>52</v>
      </c>
      <c r="N24" s="100" t="s">
        <v>263</v>
      </c>
      <c r="O24" s="100" t="s">
        <v>317</v>
      </c>
      <c r="P24" s="100" t="s">
        <v>318</v>
      </c>
      <c r="Q24" s="100" t="s">
        <v>242</v>
      </c>
      <c r="R24" s="100" t="s">
        <v>225</v>
      </c>
      <c r="S24" s="100">
        <v>51</v>
      </c>
      <c r="T24" s="100" t="s">
        <v>249</v>
      </c>
      <c r="U24" s="100" t="s">
        <v>313</v>
      </c>
      <c r="V24" s="100" t="s">
        <v>219</v>
      </c>
      <c r="W24" s="100" t="s">
        <v>84</v>
      </c>
      <c r="X24" s="68" t="s">
        <v>224</v>
      </c>
      <c r="Y24" s="9" t="s">
        <v>319</v>
      </c>
      <c r="Z24" s="68" t="s">
        <v>320</v>
      </c>
      <c r="AA24" s="69" t="s">
        <v>77</v>
      </c>
      <c r="AB24" s="7" t="s">
        <v>257</v>
      </c>
      <c r="AC24" s="7" t="s">
        <v>321</v>
      </c>
      <c r="AD24" s="7" t="s">
        <v>252</v>
      </c>
      <c r="AE24" s="7" t="s">
        <v>78</v>
      </c>
      <c r="AF24" s="7" t="s">
        <v>586</v>
      </c>
      <c r="AG24" s="7" t="s">
        <v>602</v>
      </c>
      <c r="AH24" s="7" t="s">
        <v>619</v>
      </c>
      <c r="AI24" s="7" t="s">
        <v>619</v>
      </c>
      <c r="AJ24" s="7" t="s">
        <v>635</v>
      </c>
      <c r="AK24" s="7" t="s">
        <v>630</v>
      </c>
      <c r="AL24" s="7" t="s">
        <v>659</v>
      </c>
      <c r="AM24" s="7" t="s">
        <v>670</v>
      </c>
      <c r="AN24" s="7" t="s">
        <v>677</v>
      </c>
      <c r="AO24" s="7" t="s">
        <v>346</v>
      </c>
      <c r="AP24" s="7" t="s">
        <v>64</v>
      </c>
      <c r="AQ24" s="7" t="s">
        <v>710</v>
      </c>
      <c r="AR24" s="7" t="s">
        <v>346</v>
      </c>
      <c r="AS24" s="7" t="s">
        <v>644</v>
      </c>
      <c r="AT24" s="7" t="s">
        <v>731</v>
      </c>
      <c r="AU24" s="7" t="s">
        <v>737</v>
      </c>
      <c r="AV24" s="7" t="s">
        <v>140</v>
      </c>
      <c r="AW24" s="7" t="s">
        <v>749</v>
      </c>
      <c r="AX24" s="7" t="s">
        <v>490</v>
      </c>
      <c r="AY24" s="7" t="s">
        <v>762</v>
      </c>
      <c r="AZ24" s="7" t="s">
        <v>331</v>
      </c>
      <c r="BA24" s="7" t="s">
        <v>777</v>
      </c>
      <c r="BB24" s="7" t="s">
        <v>283</v>
      </c>
      <c r="BC24" s="7" t="s">
        <v>305</v>
      </c>
      <c r="BD24" s="7" t="s">
        <v>359</v>
      </c>
      <c r="BE24" s="7" t="s">
        <v>807</v>
      </c>
      <c r="BF24" s="7" t="s">
        <v>298</v>
      </c>
      <c r="BG24" s="7" t="s">
        <v>232</v>
      </c>
      <c r="BH24" s="7" t="s">
        <v>286</v>
      </c>
      <c r="BI24" s="7" t="s">
        <v>656</v>
      </c>
      <c r="BJ24" s="8" t="s">
        <v>197</v>
      </c>
      <c r="BK24" s="7" t="s">
        <v>508</v>
      </c>
      <c r="BL24" s="7" t="s">
        <v>518</v>
      </c>
      <c r="BM24" s="7" t="s">
        <v>506</v>
      </c>
      <c r="BN24" s="7" t="s">
        <v>478</v>
      </c>
      <c r="BO24" s="7" t="s">
        <v>479</v>
      </c>
      <c r="BP24" s="7" t="s">
        <v>50</v>
      </c>
      <c r="BQ24" s="7" t="s">
        <v>537</v>
      </c>
      <c r="BR24" s="7" t="s">
        <v>542</v>
      </c>
      <c r="BS24" s="7" t="s">
        <v>143</v>
      </c>
      <c r="BT24" s="7" t="s">
        <v>380</v>
      </c>
      <c r="BU24" s="7" t="s">
        <v>514</v>
      </c>
      <c r="BV24" s="7" t="s">
        <v>550</v>
      </c>
      <c r="BW24" s="7" t="s">
        <v>555</v>
      </c>
      <c r="BX24" s="7" t="s">
        <v>117</v>
      </c>
      <c r="BY24" s="7" t="s">
        <v>480</v>
      </c>
      <c r="BZ24" s="7" t="s">
        <v>133</v>
      </c>
      <c r="CA24" s="7" t="s">
        <v>481</v>
      </c>
      <c r="CB24" s="7" t="s">
        <v>550</v>
      </c>
      <c r="CC24" s="7" t="s">
        <v>470</v>
      </c>
      <c r="CD24" s="7" t="s">
        <v>482</v>
      </c>
      <c r="CE24" s="7" t="s">
        <v>483</v>
      </c>
      <c r="CF24" s="7" t="s">
        <v>116</v>
      </c>
      <c r="CG24" s="7" t="s">
        <v>567</v>
      </c>
      <c r="CH24" s="7" t="s">
        <v>107</v>
      </c>
      <c r="CI24" s="7" t="s">
        <v>567</v>
      </c>
      <c r="CJ24" s="7" t="s">
        <v>582</v>
      </c>
      <c r="CK24" s="7" t="s">
        <v>484</v>
      </c>
      <c r="CL24" s="7" t="s">
        <v>79</v>
      </c>
      <c r="CM24" s="7" t="s">
        <v>593</v>
      </c>
      <c r="CN24" s="7" t="s">
        <v>591</v>
      </c>
      <c r="CO24" s="7" t="s">
        <v>620</v>
      </c>
      <c r="CP24" s="7" t="s">
        <v>140</v>
      </c>
      <c r="CQ24" s="7" t="s">
        <v>639</v>
      </c>
      <c r="CR24" s="7" t="s">
        <v>647</v>
      </c>
      <c r="CS24" s="7" t="s">
        <v>346</v>
      </c>
      <c r="CT24" s="7" t="s">
        <v>133</v>
      </c>
      <c r="CU24" s="7" t="s">
        <v>446</v>
      </c>
      <c r="CV24" s="7" t="s">
        <v>468</v>
      </c>
      <c r="CW24" s="7" t="s">
        <v>705</v>
      </c>
      <c r="CX24" s="7" t="s">
        <v>157</v>
      </c>
      <c r="CY24" s="7" t="s">
        <v>590</v>
      </c>
      <c r="CZ24" s="7" t="s">
        <v>638</v>
      </c>
      <c r="DA24" s="7" t="s">
        <v>734</v>
      </c>
      <c r="DB24" s="7" t="s">
        <v>624</v>
      </c>
      <c r="DC24" s="7" t="s">
        <v>623</v>
      </c>
      <c r="DD24" s="7" t="s">
        <v>741</v>
      </c>
      <c r="DE24" s="7" t="s">
        <v>228</v>
      </c>
      <c r="DF24" s="7" t="s">
        <v>722</v>
      </c>
      <c r="DG24" s="7" t="s">
        <v>704</v>
      </c>
      <c r="DH24" s="7" t="s">
        <v>769</v>
      </c>
      <c r="DI24" s="7" t="s">
        <v>165</v>
      </c>
      <c r="DJ24" s="7" t="s">
        <v>734</v>
      </c>
      <c r="DK24" s="7" t="s">
        <v>388</v>
      </c>
      <c r="DL24" s="7" t="s">
        <v>397</v>
      </c>
      <c r="DM24" s="7" t="s">
        <v>129</v>
      </c>
      <c r="DN24" s="7" t="s">
        <v>850</v>
      </c>
      <c r="DO24" s="7" t="s">
        <v>441</v>
      </c>
      <c r="DP24" s="7" t="s">
        <v>348</v>
      </c>
      <c r="DQ24" s="8" t="s">
        <v>751</v>
      </c>
      <c r="DR24" s="7" t="s">
        <v>68</v>
      </c>
      <c r="DS24" s="7" t="s">
        <v>68</v>
      </c>
      <c r="DT24" s="7" t="s">
        <v>68</v>
      </c>
      <c r="DU24" s="7" t="s">
        <v>68</v>
      </c>
      <c r="DV24" s="7" t="s">
        <v>51</v>
      </c>
      <c r="DW24" s="7" t="s">
        <v>68</v>
      </c>
      <c r="DX24" s="7" t="s">
        <v>68</v>
      </c>
      <c r="DY24" s="7" t="s">
        <v>68</v>
      </c>
      <c r="DZ24" s="7" t="s">
        <v>68</v>
      </c>
      <c r="EA24" s="7" t="s">
        <v>68</v>
      </c>
      <c r="EB24" s="7" t="s">
        <v>68</v>
      </c>
      <c r="EC24" s="7" t="s">
        <v>68</v>
      </c>
      <c r="ED24" s="7" t="s">
        <v>68</v>
      </c>
      <c r="EE24" s="7" t="s">
        <v>68</v>
      </c>
      <c r="EF24" s="7" t="s">
        <v>68</v>
      </c>
      <c r="EG24" s="7" t="s">
        <v>68</v>
      </c>
      <c r="EH24" s="7" t="s">
        <v>68</v>
      </c>
      <c r="EI24" s="7" t="s">
        <v>68</v>
      </c>
      <c r="EJ24" s="7" t="s">
        <v>45</v>
      </c>
      <c r="EK24" s="7" t="s">
        <v>45</v>
      </c>
      <c r="EL24" s="7" t="s">
        <v>45</v>
      </c>
      <c r="EM24" s="7" t="s">
        <v>68</v>
      </c>
      <c r="EN24" s="7" t="s">
        <v>44</v>
      </c>
      <c r="EO24" s="7" t="s">
        <v>68</v>
      </c>
      <c r="EP24" s="7" t="s">
        <v>68</v>
      </c>
      <c r="EQ24" s="7" t="s">
        <v>68</v>
      </c>
      <c r="ER24" s="7" t="s">
        <v>45</v>
      </c>
      <c r="ES24" s="7" t="s">
        <v>68</v>
      </c>
      <c r="ET24" s="7" t="s">
        <v>45</v>
      </c>
      <c r="EU24" s="7" t="s">
        <v>45</v>
      </c>
      <c r="EV24" s="7" t="s">
        <v>68</v>
      </c>
      <c r="EW24" s="7" t="s">
        <v>68</v>
      </c>
      <c r="EX24" s="7" t="s">
        <v>68</v>
      </c>
      <c r="EY24" s="7" t="s">
        <v>68</v>
      </c>
      <c r="EZ24" s="7" t="s">
        <v>68</v>
      </c>
      <c r="FA24" s="7" t="s">
        <v>68</v>
      </c>
      <c r="FB24" s="7" t="s">
        <v>68</v>
      </c>
      <c r="FC24" s="7" t="s">
        <v>68</v>
      </c>
      <c r="FD24" s="7" t="s">
        <v>68</v>
      </c>
      <c r="FE24" s="7" t="s">
        <v>68</v>
      </c>
      <c r="FF24" s="7" t="s">
        <v>68</v>
      </c>
      <c r="FG24" s="7" t="s">
        <v>68</v>
      </c>
      <c r="FH24" s="7" t="s">
        <v>68</v>
      </c>
      <c r="FI24" s="7" t="s">
        <v>68</v>
      </c>
      <c r="FJ24" s="7" t="s">
        <v>68</v>
      </c>
      <c r="FK24" s="7" t="s">
        <v>68</v>
      </c>
      <c r="FL24" s="7" t="s">
        <v>68</v>
      </c>
      <c r="FM24" s="7" t="s">
        <v>68</v>
      </c>
      <c r="FN24" s="7" t="s">
        <v>68</v>
      </c>
      <c r="FO24" s="7" t="s">
        <v>68</v>
      </c>
      <c r="FP24" s="7" t="s">
        <v>68</v>
      </c>
      <c r="FQ24" s="7" t="s">
        <v>68</v>
      </c>
      <c r="FR24" s="7" t="s">
        <v>68</v>
      </c>
      <c r="FS24" s="7" t="s">
        <v>68</v>
      </c>
      <c r="FT24" s="7" t="s">
        <v>68</v>
      </c>
      <c r="FU24" s="7" t="s">
        <v>68</v>
      </c>
      <c r="FV24" s="7" t="s">
        <v>68</v>
      </c>
      <c r="FW24" s="7" t="s">
        <v>68</v>
      </c>
      <c r="FX24" s="8" t="s">
        <v>68</v>
      </c>
      <c r="FY24" s="7" t="s">
        <v>386</v>
      </c>
      <c r="FZ24" s="7" t="s">
        <v>374</v>
      </c>
      <c r="GA24" s="7" t="s">
        <v>394</v>
      </c>
      <c r="GB24" s="7" t="s">
        <v>153</v>
      </c>
      <c r="GC24" s="7" t="s">
        <v>123</v>
      </c>
      <c r="GD24" s="7" t="s">
        <v>408</v>
      </c>
      <c r="GE24" s="7" t="s">
        <v>412</v>
      </c>
      <c r="GF24" s="7" t="s">
        <v>397</v>
      </c>
      <c r="GG24" s="7" t="s">
        <v>91</v>
      </c>
      <c r="GH24" s="7" t="s">
        <v>408</v>
      </c>
      <c r="GI24" s="7" t="s">
        <v>146</v>
      </c>
      <c r="GJ24" s="7" t="s">
        <v>96</v>
      </c>
      <c r="GK24" s="7" t="s">
        <v>432</v>
      </c>
      <c r="GL24" s="7" t="s">
        <v>419</v>
      </c>
      <c r="GM24" s="7" t="s">
        <v>440</v>
      </c>
      <c r="GN24" s="7" t="s">
        <v>410</v>
      </c>
      <c r="GO24" s="7" t="s">
        <v>146</v>
      </c>
      <c r="GP24" s="7" t="s">
        <v>171</v>
      </c>
      <c r="GQ24" s="7" t="s">
        <v>407</v>
      </c>
      <c r="GR24" s="7" t="s">
        <v>160</v>
      </c>
      <c r="GS24" s="7" t="s">
        <v>124</v>
      </c>
      <c r="GT24" s="7" t="s">
        <v>76</v>
      </c>
      <c r="GU24" s="7" t="s">
        <v>126</v>
      </c>
      <c r="GV24" s="7" t="s">
        <v>75</v>
      </c>
      <c r="GW24" s="7" t="s">
        <v>124</v>
      </c>
      <c r="GX24" s="7" t="s">
        <v>126</v>
      </c>
      <c r="GY24" s="7" t="s">
        <v>125</v>
      </c>
      <c r="GZ24" s="7" t="s">
        <v>94</v>
      </c>
      <c r="HA24" s="7" t="s">
        <v>128</v>
      </c>
      <c r="HB24" s="7" t="s">
        <v>173</v>
      </c>
      <c r="HC24" s="7" t="s">
        <v>71</v>
      </c>
      <c r="HD24" s="7" t="s">
        <v>160</v>
      </c>
      <c r="HE24" s="7" t="s">
        <v>131</v>
      </c>
      <c r="HF24" s="7" t="s">
        <v>173</v>
      </c>
      <c r="HG24" s="7" t="s">
        <v>95</v>
      </c>
      <c r="HH24" s="7" t="s">
        <v>100</v>
      </c>
      <c r="HI24" s="7" t="s">
        <v>166</v>
      </c>
      <c r="HJ24" s="7" t="s">
        <v>100</v>
      </c>
      <c r="HK24" s="7" t="s">
        <v>128</v>
      </c>
      <c r="HL24" s="7" t="s">
        <v>51</v>
      </c>
      <c r="HM24" s="7" t="s">
        <v>99</v>
      </c>
      <c r="HN24" s="7" t="s">
        <v>412</v>
      </c>
      <c r="HO24" s="7" t="s">
        <v>75</v>
      </c>
      <c r="HP24" s="7" t="s">
        <v>95</v>
      </c>
      <c r="HQ24" s="7" t="s">
        <v>160</v>
      </c>
      <c r="HR24" s="7" t="s">
        <v>173</v>
      </c>
      <c r="HS24" s="7" t="s">
        <v>176</v>
      </c>
      <c r="HT24" s="7" t="s">
        <v>95</v>
      </c>
      <c r="HU24" s="7" t="s">
        <v>44</v>
      </c>
      <c r="HV24" s="7" t="s">
        <v>68</v>
      </c>
      <c r="HW24" s="7" t="s">
        <v>68</v>
      </c>
      <c r="HX24" s="7" t="s">
        <v>68</v>
      </c>
      <c r="HY24" s="7" t="s">
        <v>68</v>
      </c>
      <c r="HZ24" s="7" t="s">
        <v>68</v>
      </c>
      <c r="IA24" s="7" t="s">
        <v>68</v>
      </c>
      <c r="IB24" s="7" t="s">
        <v>68</v>
      </c>
      <c r="IC24" s="7" t="s">
        <v>68</v>
      </c>
      <c r="ID24" s="7" t="s">
        <v>68</v>
      </c>
      <c r="IE24" s="8" t="s">
        <v>68</v>
      </c>
      <c r="IF24" s="7" t="s">
        <v>450</v>
      </c>
      <c r="IG24" s="7" t="s">
        <v>95</v>
      </c>
      <c r="IH24" s="7" t="s">
        <v>173</v>
      </c>
      <c r="II24" s="7" t="s">
        <v>46</v>
      </c>
      <c r="IJ24" s="7" t="s">
        <v>44</v>
      </c>
      <c r="IK24" s="7" t="s">
        <v>94</v>
      </c>
      <c r="IL24" s="7" t="s">
        <v>124</v>
      </c>
      <c r="IM24" s="7" t="s">
        <v>131</v>
      </c>
      <c r="IN24" s="7" t="s">
        <v>585</v>
      </c>
      <c r="IO24" s="7" t="s">
        <v>95</v>
      </c>
      <c r="IP24" s="7" t="s">
        <v>93</v>
      </c>
      <c r="IQ24" s="7" t="s">
        <v>123</v>
      </c>
      <c r="IR24" s="7" t="s">
        <v>412</v>
      </c>
      <c r="IS24" s="7" t="s">
        <v>386</v>
      </c>
      <c r="IT24" s="7" t="s">
        <v>173</v>
      </c>
      <c r="IU24" s="7" t="s">
        <v>123</v>
      </c>
      <c r="IV24" s="7" t="s">
        <v>412</v>
      </c>
      <c r="IW24" s="7" t="s">
        <v>398</v>
      </c>
      <c r="IX24" s="7" t="s">
        <v>173</v>
      </c>
      <c r="IY24" s="7" t="s">
        <v>174</v>
      </c>
      <c r="IZ24" s="7" t="s">
        <v>131</v>
      </c>
      <c r="JA24" s="7" t="s">
        <v>94</v>
      </c>
      <c r="JB24" s="7" t="s">
        <v>176</v>
      </c>
      <c r="JC24" s="7" t="s">
        <v>131</v>
      </c>
      <c r="JD24" s="7" t="s">
        <v>411</v>
      </c>
      <c r="JE24" s="7" t="s">
        <v>49</v>
      </c>
      <c r="JF24" s="5" t="s">
        <v>100</v>
      </c>
      <c r="JG24" s="7" t="s">
        <v>92</v>
      </c>
      <c r="JH24" s="7" t="s">
        <v>90</v>
      </c>
      <c r="JI24" s="7" t="s">
        <v>401</v>
      </c>
      <c r="JJ24" s="7" t="s">
        <v>369</v>
      </c>
      <c r="JK24" s="7" t="s">
        <v>629</v>
      </c>
      <c r="JL24" s="7" t="s">
        <v>393</v>
      </c>
      <c r="JM24" s="7" t="s">
        <v>96</v>
      </c>
      <c r="JN24" s="7" t="s">
        <v>101</v>
      </c>
      <c r="JO24" s="7" t="s">
        <v>105</v>
      </c>
      <c r="JP24" s="7" t="s">
        <v>382</v>
      </c>
      <c r="JQ24" s="7" t="s">
        <v>92</v>
      </c>
      <c r="JR24" s="7" t="s">
        <v>407</v>
      </c>
      <c r="JS24" s="7" t="s">
        <v>75</v>
      </c>
      <c r="JT24" s="7" t="s">
        <v>443</v>
      </c>
      <c r="JU24" s="7" t="s">
        <v>144</v>
      </c>
      <c r="JV24" s="7" t="s">
        <v>153</v>
      </c>
      <c r="JW24" s="7" t="s">
        <v>96</v>
      </c>
      <c r="JX24" s="7" t="s">
        <v>383</v>
      </c>
      <c r="JY24" s="7" t="s">
        <v>532</v>
      </c>
      <c r="JZ24" s="7" t="s">
        <v>375</v>
      </c>
      <c r="KA24" s="7" t="s">
        <v>374</v>
      </c>
      <c r="KB24" s="7" t="s">
        <v>129</v>
      </c>
      <c r="KC24" s="7" t="s">
        <v>153</v>
      </c>
      <c r="KD24" s="7" t="s">
        <v>389</v>
      </c>
      <c r="KE24" s="7" t="s">
        <v>152</v>
      </c>
      <c r="KF24" s="7" t="s">
        <v>152</v>
      </c>
      <c r="KG24" s="7" t="s">
        <v>126</v>
      </c>
      <c r="KH24" s="7" t="s">
        <v>152</v>
      </c>
      <c r="KI24" s="7" t="s">
        <v>175</v>
      </c>
      <c r="KJ24" s="7" t="s">
        <v>99</v>
      </c>
      <c r="KK24" s="7" t="s">
        <v>385</v>
      </c>
      <c r="KL24" s="8" t="s">
        <v>76</v>
      </c>
    </row>
    <row r="25" spans="1:298" x14ac:dyDescent="0.25">
      <c r="A25" s="64" t="str">
        <f>IF('1'!A1=1,B25,C25)</f>
        <v xml:space="preserve">                  Payments</v>
      </c>
      <c r="B25" s="58" t="s">
        <v>14</v>
      </c>
      <c r="C25" s="59" t="s">
        <v>30</v>
      </c>
      <c r="D25" s="60">
        <v>46.9</v>
      </c>
      <c r="E25" s="61">
        <v>35</v>
      </c>
      <c r="F25" s="61" t="s">
        <v>322</v>
      </c>
      <c r="G25" s="61" t="s">
        <v>323</v>
      </c>
      <c r="H25" s="61" t="s">
        <v>324</v>
      </c>
      <c r="I25" s="61" t="s">
        <v>325</v>
      </c>
      <c r="J25" s="61" t="s">
        <v>326</v>
      </c>
      <c r="K25" s="61">
        <v>50</v>
      </c>
      <c r="L25" s="61">
        <v>38</v>
      </c>
      <c r="M25" s="73" t="s">
        <v>364</v>
      </c>
      <c r="N25" s="101" t="s">
        <v>327</v>
      </c>
      <c r="O25" s="101" t="s">
        <v>328</v>
      </c>
      <c r="P25" s="101" t="s">
        <v>329</v>
      </c>
      <c r="Q25" s="101" t="s">
        <v>330</v>
      </c>
      <c r="R25" s="101" t="s">
        <v>365</v>
      </c>
      <c r="S25" s="101" t="s">
        <v>331</v>
      </c>
      <c r="T25" s="101" t="s">
        <v>366</v>
      </c>
      <c r="U25" s="101" t="s">
        <v>367</v>
      </c>
      <c r="V25" s="101" t="s">
        <v>368</v>
      </c>
      <c r="W25" s="100" t="s">
        <v>332</v>
      </c>
      <c r="X25" s="182">
        <v>65</v>
      </c>
      <c r="Y25" s="9" t="s">
        <v>333</v>
      </c>
      <c r="Z25" s="68" t="s">
        <v>334</v>
      </c>
      <c r="AA25" s="69" t="s">
        <v>80</v>
      </c>
      <c r="AB25" s="7" t="s">
        <v>155</v>
      </c>
      <c r="AC25" s="7" t="s">
        <v>335</v>
      </c>
      <c r="AD25" s="7" t="s">
        <v>162</v>
      </c>
      <c r="AE25" s="7" t="s">
        <v>81</v>
      </c>
      <c r="AF25" s="7" t="s">
        <v>151</v>
      </c>
      <c r="AG25" s="7" t="s">
        <v>603</v>
      </c>
      <c r="AH25" s="7" t="s">
        <v>260</v>
      </c>
      <c r="AI25" s="7" t="s">
        <v>625</v>
      </c>
      <c r="AJ25" s="7" t="s">
        <v>469</v>
      </c>
      <c r="AK25" s="7" t="s">
        <v>379</v>
      </c>
      <c r="AL25" s="7" t="s">
        <v>508</v>
      </c>
      <c r="AM25" s="7" t="s">
        <v>140</v>
      </c>
      <c r="AN25" s="7" t="s">
        <v>434</v>
      </c>
      <c r="AO25" s="7" t="s">
        <v>592</v>
      </c>
      <c r="AP25" s="7" t="s">
        <v>613</v>
      </c>
      <c r="AQ25" s="7" t="s">
        <v>711</v>
      </c>
      <c r="AR25" s="7" t="s">
        <v>707</v>
      </c>
      <c r="AS25" s="7" t="s">
        <v>727</v>
      </c>
      <c r="AT25" s="7" t="s">
        <v>659</v>
      </c>
      <c r="AU25" s="7" t="s">
        <v>326</v>
      </c>
      <c r="AV25" s="7" t="s">
        <v>622</v>
      </c>
      <c r="AW25" s="7" t="s">
        <v>750</v>
      </c>
      <c r="AX25" s="7" t="s">
        <v>757</v>
      </c>
      <c r="AY25" s="7" t="s">
        <v>764</v>
      </c>
      <c r="AZ25" s="7" t="s">
        <v>492</v>
      </c>
      <c r="BA25" s="7" t="s">
        <v>374</v>
      </c>
      <c r="BB25" s="7" t="s">
        <v>460</v>
      </c>
      <c r="BC25" s="7" t="s">
        <v>537</v>
      </c>
      <c r="BD25" s="7" t="s">
        <v>569</v>
      </c>
      <c r="BE25" s="7" t="s">
        <v>401</v>
      </c>
      <c r="BF25" s="7" t="s">
        <v>394</v>
      </c>
      <c r="BG25" s="7" t="s">
        <v>120</v>
      </c>
      <c r="BH25" s="7" t="s">
        <v>408</v>
      </c>
      <c r="BI25" s="7" t="s">
        <v>504</v>
      </c>
      <c r="BJ25" s="8" t="s">
        <v>419</v>
      </c>
      <c r="BK25" s="7" t="s">
        <v>509</v>
      </c>
      <c r="BL25" s="7" t="s">
        <v>446</v>
      </c>
      <c r="BM25" s="7" t="s">
        <v>522</v>
      </c>
      <c r="BN25" s="7" t="s">
        <v>105</v>
      </c>
      <c r="BO25" s="7" t="s">
        <v>391</v>
      </c>
      <c r="BP25" s="7" t="s">
        <v>485</v>
      </c>
      <c r="BQ25" s="7" t="s">
        <v>538</v>
      </c>
      <c r="BR25" s="7" t="s">
        <v>366</v>
      </c>
      <c r="BS25" s="7" t="s">
        <v>362</v>
      </c>
      <c r="BT25" s="7" t="s">
        <v>486</v>
      </c>
      <c r="BU25" s="7" t="s">
        <v>548</v>
      </c>
      <c r="BV25" s="7" t="s">
        <v>117</v>
      </c>
      <c r="BW25" s="7" t="s">
        <v>509</v>
      </c>
      <c r="BX25" s="7" t="s">
        <v>365</v>
      </c>
      <c r="BY25" s="7" t="s">
        <v>159</v>
      </c>
      <c r="BZ25" s="7" t="s">
        <v>368</v>
      </c>
      <c r="CA25" s="7" t="s">
        <v>487</v>
      </c>
      <c r="CB25" s="7" t="s">
        <v>488</v>
      </c>
      <c r="CC25" s="7" t="s">
        <v>489</v>
      </c>
      <c r="CD25" s="7" t="s">
        <v>329</v>
      </c>
      <c r="CE25" s="7" t="s">
        <v>572</v>
      </c>
      <c r="CF25" s="7" t="s">
        <v>228</v>
      </c>
      <c r="CG25" s="7" t="s">
        <v>482</v>
      </c>
      <c r="CH25" s="7">
        <v>27</v>
      </c>
      <c r="CI25" s="7" t="s">
        <v>490</v>
      </c>
      <c r="CJ25" s="7" t="s">
        <v>582</v>
      </c>
      <c r="CK25" s="7" t="s">
        <v>491</v>
      </c>
      <c r="CL25" s="7" t="s">
        <v>41</v>
      </c>
      <c r="CM25" s="7" t="s">
        <v>542</v>
      </c>
      <c r="CN25" s="7" t="s">
        <v>492</v>
      </c>
      <c r="CO25" s="7" t="s">
        <v>519</v>
      </c>
      <c r="CP25" s="7" t="s">
        <v>114</v>
      </c>
      <c r="CQ25" s="7" t="s">
        <v>640</v>
      </c>
      <c r="CR25" s="7" t="s">
        <v>648</v>
      </c>
      <c r="CS25" s="7" t="s">
        <v>665</v>
      </c>
      <c r="CT25" s="7" t="s">
        <v>155</v>
      </c>
      <c r="CU25" s="7" t="s">
        <v>331</v>
      </c>
      <c r="CV25" s="7" t="s">
        <v>699</v>
      </c>
      <c r="CW25" s="7" t="s">
        <v>332</v>
      </c>
      <c r="CX25" s="7" t="s">
        <v>496</v>
      </c>
      <c r="CY25" s="7" t="s">
        <v>446</v>
      </c>
      <c r="CZ25" s="7" t="s">
        <v>326</v>
      </c>
      <c r="DA25" s="7" t="s">
        <v>735</v>
      </c>
      <c r="DB25" s="7" t="s">
        <v>367</v>
      </c>
      <c r="DC25" s="7" t="s">
        <v>580</v>
      </c>
      <c r="DD25" s="7" t="s">
        <v>206</v>
      </c>
      <c r="DE25" s="7" t="s">
        <v>662</v>
      </c>
      <c r="DF25" s="7" t="s">
        <v>252</v>
      </c>
      <c r="DG25" s="7" t="s">
        <v>778</v>
      </c>
      <c r="DH25" s="7" t="s">
        <v>182</v>
      </c>
      <c r="DI25" s="7" t="s">
        <v>240</v>
      </c>
      <c r="DJ25" s="7" t="s">
        <v>799</v>
      </c>
      <c r="DK25" s="7" t="s">
        <v>723</v>
      </c>
      <c r="DL25" s="7" t="s">
        <v>232</v>
      </c>
      <c r="DM25" s="7" t="s">
        <v>811</v>
      </c>
      <c r="DN25" s="7" t="s">
        <v>186</v>
      </c>
      <c r="DO25" s="7" t="s">
        <v>851</v>
      </c>
      <c r="DP25" s="7" t="s">
        <v>806</v>
      </c>
      <c r="DQ25" s="8" t="s">
        <v>595</v>
      </c>
      <c r="DR25" s="7" t="s">
        <v>68</v>
      </c>
      <c r="DS25" s="7" t="s">
        <v>51</v>
      </c>
      <c r="DT25" s="7" t="s">
        <v>127</v>
      </c>
      <c r="DU25" s="7" t="s">
        <v>68</v>
      </c>
      <c r="DV25" s="7" t="s">
        <v>123</v>
      </c>
      <c r="DW25" s="7" t="s">
        <v>75</v>
      </c>
      <c r="DX25" s="7" t="s">
        <v>51</v>
      </c>
      <c r="DY25" s="7" t="s">
        <v>403</v>
      </c>
      <c r="DZ25" s="7" t="s">
        <v>68</v>
      </c>
      <c r="EA25" s="7" t="s">
        <v>456</v>
      </c>
      <c r="EB25" s="7" t="s">
        <v>101</v>
      </c>
      <c r="EC25" s="7" t="s">
        <v>423</v>
      </c>
      <c r="ED25" s="7" t="s">
        <v>124</v>
      </c>
      <c r="EE25" s="7" t="s">
        <v>411</v>
      </c>
      <c r="EF25" s="7" t="s">
        <v>411</v>
      </c>
      <c r="EG25" s="7" t="s">
        <v>383</v>
      </c>
      <c r="EH25" s="7" t="s">
        <v>45</v>
      </c>
      <c r="EI25" s="7" t="s">
        <v>386</v>
      </c>
      <c r="EJ25" s="7" t="s">
        <v>95</v>
      </c>
      <c r="EK25" s="7" t="s">
        <v>68</v>
      </c>
      <c r="EL25" s="7" t="s">
        <v>68</v>
      </c>
      <c r="EM25" s="7" t="s">
        <v>152</v>
      </c>
      <c r="EN25" s="7" t="s">
        <v>505</v>
      </c>
      <c r="EO25" s="7" t="s">
        <v>120</v>
      </c>
      <c r="EP25" s="7" t="s">
        <v>379</v>
      </c>
      <c r="EQ25" s="7" t="s">
        <v>525</v>
      </c>
      <c r="ER25" s="7" t="s">
        <v>460</v>
      </c>
      <c r="ES25" s="7" t="s">
        <v>121</v>
      </c>
      <c r="ET25" s="7" t="s">
        <v>596</v>
      </c>
      <c r="EU25" s="7" t="s">
        <v>604</v>
      </c>
      <c r="EV25" s="7" t="s">
        <v>68</v>
      </c>
      <c r="EW25" s="7" t="s">
        <v>522</v>
      </c>
      <c r="EX25" s="7" t="s">
        <v>170</v>
      </c>
      <c r="EY25" s="7" t="s">
        <v>68</v>
      </c>
      <c r="EZ25" s="7" t="s">
        <v>68</v>
      </c>
      <c r="FA25" s="7" t="s">
        <v>45</v>
      </c>
      <c r="FB25" s="7" t="s">
        <v>68</v>
      </c>
      <c r="FC25" s="7" t="s">
        <v>68</v>
      </c>
      <c r="FD25" s="7" t="s">
        <v>62</v>
      </c>
      <c r="FE25" s="7" t="s">
        <v>76</v>
      </c>
      <c r="FF25" s="7" t="s">
        <v>68</v>
      </c>
      <c r="FG25" s="7" t="s">
        <v>68</v>
      </c>
      <c r="FH25" s="7" t="s">
        <v>51</v>
      </c>
      <c r="FI25" s="7" t="s">
        <v>46</v>
      </c>
      <c r="FJ25" s="7" t="s">
        <v>68</v>
      </c>
      <c r="FK25" s="7" t="s">
        <v>68</v>
      </c>
      <c r="FL25" s="7" t="s">
        <v>68</v>
      </c>
      <c r="FM25" s="7" t="s">
        <v>68</v>
      </c>
      <c r="FN25" s="7" t="s">
        <v>68</v>
      </c>
      <c r="FO25" s="7" t="s">
        <v>68</v>
      </c>
      <c r="FP25" s="7" t="s">
        <v>68</v>
      </c>
      <c r="FQ25" s="7" t="s">
        <v>68</v>
      </c>
      <c r="FR25" s="7" t="s">
        <v>68</v>
      </c>
      <c r="FS25" s="7" t="s">
        <v>45</v>
      </c>
      <c r="FT25" s="7" t="s">
        <v>68</v>
      </c>
      <c r="FU25" s="7" t="s">
        <v>68</v>
      </c>
      <c r="FV25" s="7" t="s">
        <v>68</v>
      </c>
      <c r="FW25" s="7" t="s">
        <v>68</v>
      </c>
      <c r="FX25" s="8" t="s">
        <v>68</v>
      </c>
      <c r="FY25" s="7" t="s">
        <v>387</v>
      </c>
      <c r="FZ25" s="7" t="s">
        <v>391</v>
      </c>
      <c r="GA25" s="7" t="s">
        <v>395</v>
      </c>
      <c r="GB25" s="7" t="s">
        <v>46</v>
      </c>
      <c r="GC25" s="7" t="s">
        <v>380</v>
      </c>
      <c r="GD25" s="7" t="s">
        <v>389</v>
      </c>
      <c r="GE25" s="7" t="s">
        <v>110</v>
      </c>
      <c r="GF25" s="7" t="s">
        <v>415</v>
      </c>
      <c r="GG25" s="7" t="s">
        <v>370</v>
      </c>
      <c r="GH25" s="7" t="s">
        <v>375</v>
      </c>
      <c r="GI25" s="7" t="s">
        <v>426</v>
      </c>
      <c r="GJ25" s="7" t="s">
        <v>428</v>
      </c>
      <c r="GK25" s="7" t="s">
        <v>119</v>
      </c>
      <c r="GL25" s="7" t="s">
        <v>417</v>
      </c>
      <c r="GM25" s="7" t="s">
        <v>441</v>
      </c>
      <c r="GN25" s="7" t="s">
        <v>451</v>
      </c>
      <c r="GO25" s="7" t="s">
        <v>452</v>
      </c>
      <c r="GP25" s="7" t="s">
        <v>370</v>
      </c>
      <c r="GQ25" s="7" t="s">
        <v>410</v>
      </c>
      <c r="GR25" s="7" t="s">
        <v>100</v>
      </c>
      <c r="GS25" s="7" t="s">
        <v>128</v>
      </c>
      <c r="GT25" s="7" t="s">
        <v>407</v>
      </c>
      <c r="GU25" s="7" t="s">
        <v>128</v>
      </c>
      <c r="GV25" s="7" t="s">
        <v>95</v>
      </c>
      <c r="GW25" s="7" t="s">
        <v>385</v>
      </c>
      <c r="GX25" s="7" t="s">
        <v>131</v>
      </c>
      <c r="GY25" s="7" t="s">
        <v>126</v>
      </c>
      <c r="GZ25" s="7" t="s">
        <v>99</v>
      </c>
      <c r="HA25" s="7" t="s">
        <v>131</v>
      </c>
      <c r="HB25" s="7" t="s">
        <v>160</v>
      </c>
      <c r="HC25" s="7" t="s">
        <v>153</v>
      </c>
      <c r="HD25" s="7" t="s">
        <v>176</v>
      </c>
      <c r="HE25" s="7" t="s">
        <v>398</v>
      </c>
      <c r="HF25" s="7" t="s">
        <v>46</v>
      </c>
      <c r="HG25" s="7" t="s">
        <v>125</v>
      </c>
      <c r="HH25" s="7" t="s">
        <v>443</v>
      </c>
      <c r="HI25" s="7" t="s">
        <v>104</v>
      </c>
      <c r="HJ25" s="7" t="s">
        <v>398</v>
      </c>
      <c r="HK25" s="7" t="s">
        <v>93</v>
      </c>
      <c r="HL25" s="7" t="s">
        <v>92</v>
      </c>
      <c r="HM25" s="7" t="s">
        <v>175</v>
      </c>
      <c r="HN25" s="7" t="s">
        <v>411</v>
      </c>
      <c r="HO25" s="7" t="s">
        <v>173</v>
      </c>
      <c r="HP25" s="7" t="s">
        <v>407</v>
      </c>
      <c r="HQ25" s="7" t="s">
        <v>127</v>
      </c>
      <c r="HR25" s="7" t="s">
        <v>71</v>
      </c>
      <c r="HS25" s="7" t="s">
        <v>99</v>
      </c>
      <c r="HT25" s="7" t="s">
        <v>398</v>
      </c>
      <c r="HU25" s="7" t="s">
        <v>175</v>
      </c>
      <c r="HV25" s="7" t="s">
        <v>68</v>
      </c>
      <c r="HW25" s="7" t="s">
        <v>68</v>
      </c>
      <c r="HX25" s="7" t="s">
        <v>68</v>
      </c>
      <c r="HY25" s="7" t="s">
        <v>68</v>
      </c>
      <c r="HZ25" s="7" t="s">
        <v>68</v>
      </c>
      <c r="IA25" s="7" t="s">
        <v>68</v>
      </c>
      <c r="IB25" s="7" t="s">
        <v>68</v>
      </c>
      <c r="IC25" s="7" t="s">
        <v>68</v>
      </c>
      <c r="ID25" s="7" t="s">
        <v>68</v>
      </c>
      <c r="IE25" s="8" t="s">
        <v>68</v>
      </c>
      <c r="IF25" s="7" t="s">
        <v>562</v>
      </c>
      <c r="IG25" s="7" t="s">
        <v>96</v>
      </c>
      <c r="IH25" s="7" t="s">
        <v>388</v>
      </c>
      <c r="II25" s="7" t="s">
        <v>123</v>
      </c>
      <c r="IJ25" s="7" t="s">
        <v>370</v>
      </c>
      <c r="IK25" s="7" t="s">
        <v>513</v>
      </c>
      <c r="IL25" s="7" t="s">
        <v>146</v>
      </c>
      <c r="IM25" s="7" t="s">
        <v>458</v>
      </c>
      <c r="IN25" s="7" t="s">
        <v>171</v>
      </c>
      <c r="IO25" s="7" t="s">
        <v>452</v>
      </c>
      <c r="IP25" s="7" t="s">
        <v>410</v>
      </c>
      <c r="IQ25" s="7" t="s">
        <v>128</v>
      </c>
      <c r="IR25" s="7" t="s">
        <v>157</v>
      </c>
      <c r="IS25" s="7" t="s">
        <v>435</v>
      </c>
      <c r="IT25" s="7" t="s">
        <v>504</v>
      </c>
      <c r="IU25" s="7" t="s">
        <v>96</v>
      </c>
      <c r="IV25" s="7" t="s">
        <v>450</v>
      </c>
      <c r="IW25" s="7" t="s">
        <v>388</v>
      </c>
      <c r="IX25" s="7" t="s">
        <v>149</v>
      </c>
      <c r="IY25" s="7" t="s">
        <v>173</v>
      </c>
      <c r="IZ25" s="7" t="s">
        <v>401</v>
      </c>
      <c r="JA25" s="7" t="s">
        <v>419</v>
      </c>
      <c r="JB25" s="7" t="s">
        <v>411</v>
      </c>
      <c r="JC25" s="7" t="s">
        <v>97</v>
      </c>
      <c r="JD25" s="7" t="s">
        <v>375</v>
      </c>
      <c r="JE25" s="7" t="s">
        <v>172</v>
      </c>
      <c r="JF25" s="5" t="s">
        <v>412</v>
      </c>
      <c r="JG25" s="7" t="s">
        <v>132</v>
      </c>
      <c r="JH25" s="7" t="s">
        <v>98</v>
      </c>
      <c r="JI25" s="7" t="s">
        <v>605</v>
      </c>
      <c r="JJ25" s="7" t="s">
        <v>120</v>
      </c>
      <c r="JK25" s="7" t="s">
        <v>532</v>
      </c>
      <c r="JL25" s="7" t="s">
        <v>387</v>
      </c>
      <c r="JM25" s="7" t="s">
        <v>399</v>
      </c>
      <c r="JN25" s="7" t="s">
        <v>588</v>
      </c>
      <c r="JO25" s="7" t="s">
        <v>426</v>
      </c>
      <c r="JP25" s="7" t="s">
        <v>485</v>
      </c>
      <c r="JQ25" s="7" t="s">
        <v>511</v>
      </c>
      <c r="JR25" s="7" t="s">
        <v>415</v>
      </c>
      <c r="JS25" s="7" t="s">
        <v>437</v>
      </c>
      <c r="JT25" s="7" t="s">
        <v>169</v>
      </c>
      <c r="JU25" s="7" t="s">
        <v>452</v>
      </c>
      <c r="JV25" s="7" t="s">
        <v>374</v>
      </c>
      <c r="JW25" s="7" t="s">
        <v>637</v>
      </c>
      <c r="JX25" s="7" t="s">
        <v>96</v>
      </c>
      <c r="JY25" s="7" t="s">
        <v>415</v>
      </c>
      <c r="JZ25" s="7" t="s">
        <v>165</v>
      </c>
      <c r="KA25" s="7" t="s">
        <v>144</v>
      </c>
      <c r="KB25" s="7" t="s">
        <v>373</v>
      </c>
      <c r="KC25" s="7" t="s">
        <v>570</v>
      </c>
      <c r="KD25" s="7" t="s">
        <v>167</v>
      </c>
      <c r="KE25" s="7" t="s">
        <v>117</v>
      </c>
      <c r="KF25" s="7" t="s">
        <v>804</v>
      </c>
      <c r="KG25" s="7" t="s">
        <v>588</v>
      </c>
      <c r="KH25" s="7" t="s">
        <v>420</v>
      </c>
      <c r="KI25" s="7" t="s">
        <v>172</v>
      </c>
      <c r="KJ25" s="7" t="s">
        <v>380</v>
      </c>
      <c r="KK25" s="7" t="s">
        <v>852</v>
      </c>
      <c r="KL25" s="8" t="s">
        <v>505</v>
      </c>
    </row>
    <row r="26" spans="1:298" x14ac:dyDescent="0.25">
      <c r="A26" s="64" t="str">
        <f>IF('1'!A1=1,B26,C26)</f>
        <v xml:space="preserve">     Other</v>
      </c>
      <c r="B26" s="58" t="s">
        <v>10</v>
      </c>
      <c r="C26" s="59" t="s">
        <v>29</v>
      </c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68"/>
      <c r="Y26" s="9"/>
      <c r="Z26" s="68"/>
      <c r="AA26" s="69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8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8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8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8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5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8"/>
    </row>
    <row r="27" spans="1:298" x14ac:dyDescent="0.25">
      <c r="A27" s="64" t="str">
        <f>IF('1'!A1=1,B27,C27)</f>
        <v xml:space="preserve">                  Receipts</v>
      </c>
      <c r="B27" s="58" t="s">
        <v>17</v>
      </c>
      <c r="C27" s="59" t="s">
        <v>21</v>
      </c>
      <c r="D27" s="60">
        <v>54.6</v>
      </c>
      <c r="E27" s="61" t="s">
        <v>336</v>
      </c>
      <c r="F27" s="61" t="s">
        <v>337</v>
      </c>
      <c r="G27" s="61" t="s">
        <v>338</v>
      </c>
      <c r="H27" s="61" t="s">
        <v>339</v>
      </c>
      <c r="I27" s="61" t="s">
        <v>340</v>
      </c>
      <c r="J27" s="61">
        <v>86</v>
      </c>
      <c r="K27" s="61" t="s">
        <v>341</v>
      </c>
      <c r="L27" s="61" t="s">
        <v>271</v>
      </c>
      <c r="M27" s="61" t="s">
        <v>342</v>
      </c>
      <c r="N27" s="100" t="s">
        <v>343</v>
      </c>
      <c r="O27" s="100" t="s">
        <v>344</v>
      </c>
      <c r="P27" s="100" t="s">
        <v>225</v>
      </c>
      <c r="Q27" s="100" t="s">
        <v>345</v>
      </c>
      <c r="R27" s="100" t="s">
        <v>346</v>
      </c>
      <c r="S27" s="100" t="s">
        <v>347</v>
      </c>
      <c r="T27" s="101" t="s">
        <v>369</v>
      </c>
      <c r="U27" s="101" t="s">
        <v>348</v>
      </c>
      <c r="V27" s="100">
        <v>64</v>
      </c>
      <c r="W27" s="100" t="s">
        <v>139</v>
      </c>
      <c r="X27" s="68" t="s">
        <v>205</v>
      </c>
      <c r="Y27" s="9" t="s">
        <v>349</v>
      </c>
      <c r="Z27" s="68" t="s">
        <v>350</v>
      </c>
      <c r="AA27" s="69">
        <v>36</v>
      </c>
      <c r="AB27" s="7" t="s">
        <v>351</v>
      </c>
      <c r="AC27" s="7" t="s">
        <v>231</v>
      </c>
      <c r="AD27" s="7" t="s">
        <v>245</v>
      </c>
      <c r="AE27" s="7" t="s">
        <v>83</v>
      </c>
      <c r="AF27" s="7" t="s">
        <v>587</v>
      </c>
      <c r="AG27" s="7" t="s">
        <v>221</v>
      </c>
      <c r="AH27" s="7" t="s">
        <v>204</v>
      </c>
      <c r="AI27" s="7" t="s">
        <v>246</v>
      </c>
      <c r="AJ27" s="7" t="s">
        <v>318</v>
      </c>
      <c r="AK27" s="7" t="s">
        <v>290</v>
      </c>
      <c r="AL27" s="7" t="s">
        <v>660</v>
      </c>
      <c r="AM27" s="7" t="s">
        <v>315</v>
      </c>
      <c r="AN27" s="7" t="s">
        <v>137</v>
      </c>
      <c r="AO27" s="7" t="s">
        <v>600</v>
      </c>
      <c r="AP27" s="7" t="s">
        <v>363</v>
      </c>
      <c r="AQ27" s="7" t="s">
        <v>277</v>
      </c>
      <c r="AR27" s="7" t="s">
        <v>586</v>
      </c>
      <c r="AS27" s="7" t="s">
        <v>728</v>
      </c>
      <c r="AT27" s="7" t="s">
        <v>347</v>
      </c>
      <c r="AU27" s="7" t="s">
        <v>83</v>
      </c>
      <c r="AV27" s="7" t="s">
        <v>246</v>
      </c>
      <c r="AW27" s="7" t="s">
        <v>252</v>
      </c>
      <c r="AX27" s="7" t="s">
        <v>317</v>
      </c>
      <c r="AY27" s="7" t="s">
        <v>242</v>
      </c>
      <c r="AZ27" s="7" t="s">
        <v>219</v>
      </c>
      <c r="BA27" s="7" t="s">
        <v>779</v>
      </c>
      <c r="BB27" s="7" t="s">
        <v>201</v>
      </c>
      <c r="BC27" s="7" t="s">
        <v>221</v>
      </c>
      <c r="BD27" s="7" t="s">
        <v>805</v>
      </c>
      <c r="BE27" s="7" t="s">
        <v>598</v>
      </c>
      <c r="BF27" s="7" t="s">
        <v>260</v>
      </c>
      <c r="BG27" s="7" t="s">
        <v>313</v>
      </c>
      <c r="BH27" s="7" t="s">
        <v>726</v>
      </c>
      <c r="BI27" s="7" t="s">
        <v>853</v>
      </c>
      <c r="BJ27" s="8" t="s">
        <v>219</v>
      </c>
      <c r="BK27" s="7" t="s">
        <v>447</v>
      </c>
      <c r="BL27" s="7" t="s">
        <v>448</v>
      </c>
      <c r="BM27" s="7" t="s">
        <v>155</v>
      </c>
      <c r="BN27" s="7" t="s">
        <v>504</v>
      </c>
      <c r="BO27" s="7" t="s">
        <v>529</v>
      </c>
      <c r="BP27" s="7" t="s">
        <v>492</v>
      </c>
      <c r="BQ27" s="7" t="s">
        <v>520</v>
      </c>
      <c r="BR27" s="7" t="s">
        <v>95</v>
      </c>
      <c r="BS27" s="7" t="s">
        <v>145</v>
      </c>
      <c r="BT27" s="7" t="s">
        <v>105</v>
      </c>
      <c r="BU27" s="7" t="s">
        <v>473</v>
      </c>
      <c r="BV27" s="7" t="s">
        <v>506</v>
      </c>
      <c r="BW27" s="7" t="s">
        <v>551</v>
      </c>
      <c r="BX27" s="7" t="s">
        <v>463</v>
      </c>
      <c r="BY27" s="7" t="s">
        <v>492</v>
      </c>
      <c r="BZ27" s="7" t="s">
        <v>535</v>
      </c>
      <c r="CA27" s="7" t="s">
        <v>493</v>
      </c>
      <c r="CB27" s="7" t="s">
        <v>467</v>
      </c>
      <c r="CC27" s="7" t="s">
        <v>170</v>
      </c>
      <c r="CD27" s="7" t="s">
        <v>165</v>
      </c>
      <c r="CE27" s="7" t="s">
        <v>494</v>
      </c>
      <c r="CF27" s="7" t="s">
        <v>367</v>
      </c>
      <c r="CG27" s="7" t="s">
        <v>554</v>
      </c>
      <c r="CH27" s="7" t="s">
        <v>84</v>
      </c>
      <c r="CI27" s="7" t="s">
        <v>424</v>
      </c>
      <c r="CJ27" s="7" t="s">
        <v>454</v>
      </c>
      <c r="CK27" s="7" t="s">
        <v>495</v>
      </c>
      <c r="CL27" s="7" t="s">
        <v>118</v>
      </c>
      <c r="CM27" s="7" t="s">
        <v>594</v>
      </c>
      <c r="CN27" s="7" t="s">
        <v>572</v>
      </c>
      <c r="CO27" s="7" t="s">
        <v>485</v>
      </c>
      <c r="CP27" s="7" t="s">
        <v>627</v>
      </c>
      <c r="CQ27" s="7" t="s">
        <v>641</v>
      </c>
      <c r="CR27" s="7" t="s">
        <v>384</v>
      </c>
      <c r="CS27" s="7" t="s">
        <v>666</v>
      </c>
      <c r="CT27" s="7" t="s">
        <v>672</v>
      </c>
      <c r="CU27" s="7" t="s">
        <v>519</v>
      </c>
      <c r="CV27" s="7" t="s">
        <v>587</v>
      </c>
      <c r="CW27" s="7" t="s">
        <v>706</v>
      </c>
      <c r="CX27" s="7" t="s">
        <v>716</v>
      </c>
      <c r="CY27" s="7" t="s">
        <v>331</v>
      </c>
      <c r="CZ27" s="7" t="s">
        <v>70</v>
      </c>
      <c r="DA27" s="7" t="s">
        <v>449</v>
      </c>
      <c r="DB27" s="7" t="s">
        <v>739</v>
      </c>
      <c r="DC27" s="7" t="s">
        <v>746</v>
      </c>
      <c r="DD27" s="7" t="s">
        <v>480</v>
      </c>
      <c r="DE27" s="7" t="s">
        <v>497</v>
      </c>
      <c r="DF27" s="7" t="s">
        <v>579</v>
      </c>
      <c r="DG27" s="7" t="s">
        <v>548</v>
      </c>
      <c r="DH27" s="7" t="s">
        <v>551</v>
      </c>
      <c r="DI27" s="7" t="s">
        <v>746</v>
      </c>
      <c r="DJ27" s="7" t="s">
        <v>58</v>
      </c>
      <c r="DK27" s="7" t="s">
        <v>483</v>
      </c>
      <c r="DL27" s="7" t="s">
        <v>617</v>
      </c>
      <c r="DM27" s="7" t="s">
        <v>666</v>
      </c>
      <c r="DN27" s="7" t="s">
        <v>854</v>
      </c>
      <c r="DO27" s="7" t="s">
        <v>855</v>
      </c>
      <c r="DP27" s="7" t="s">
        <v>472</v>
      </c>
      <c r="DQ27" s="8" t="s">
        <v>833</v>
      </c>
      <c r="DR27" s="7" t="s">
        <v>68</v>
      </c>
      <c r="DS27" s="7" t="s">
        <v>68</v>
      </c>
      <c r="DT27" s="7" t="s">
        <v>68</v>
      </c>
      <c r="DU27" s="7" t="s">
        <v>68</v>
      </c>
      <c r="DV27" s="7" t="s">
        <v>68</v>
      </c>
      <c r="DW27" s="7" t="s">
        <v>68</v>
      </c>
      <c r="DX27" s="7" t="s">
        <v>68</v>
      </c>
      <c r="DY27" s="7" t="s">
        <v>68</v>
      </c>
      <c r="DZ27" s="7" t="s">
        <v>68</v>
      </c>
      <c r="EA27" s="7" t="s">
        <v>68</v>
      </c>
      <c r="EB27" s="7" t="s">
        <v>68</v>
      </c>
      <c r="EC27" s="7" t="s">
        <v>68</v>
      </c>
      <c r="ED27" s="7" t="s">
        <v>68</v>
      </c>
      <c r="EE27" s="7" t="s">
        <v>68</v>
      </c>
      <c r="EF27" s="7" t="s">
        <v>68</v>
      </c>
      <c r="EG27" s="7" t="s">
        <v>68</v>
      </c>
      <c r="EH27" s="7" t="s">
        <v>68</v>
      </c>
      <c r="EI27" s="7" t="s">
        <v>68</v>
      </c>
      <c r="EJ27" s="7" t="s">
        <v>68</v>
      </c>
      <c r="EK27" s="7" t="s">
        <v>68</v>
      </c>
      <c r="EL27" s="7" t="s">
        <v>68</v>
      </c>
      <c r="EM27" s="7" t="s">
        <v>68</v>
      </c>
      <c r="EN27" s="7" t="s">
        <v>68</v>
      </c>
      <c r="EO27" s="7" t="s">
        <v>68</v>
      </c>
      <c r="EP27" s="7" t="s">
        <v>68</v>
      </c>
      <c r="EQ27" s="7" t="s">
        <v>68</v>
      </c>
      <c r="ER27" s="7" t="s">
        <v>68</v>
      </c>
      <c r="ES27" s="7" t="s">
        <v>68</v>
      </c>
      <c r="ET27" s="7" t="s">
        <v>68</v>
      </c>
      <c r="EU27" s="7" t="s">
        <v>68</v>
      </c>
      <c r="EV27" s="7" t="s">
        <v>68</v>
      </c>
      <c r="EW27" s="7" t="s">
        <v>68</v>
      </c>
      <c r="EX27" s="7" t="s">
        <v>68</v>
      </c>
      <c r="EY27" s="7" t="s">
        <v>68</v>
      </c>
      <c r="EZ27" s="7" t="s">
        <v>68</v>
      </c>
      <c r="FA27" s="7" t="s">
        <v>68</v>
      </c>
      <c r="FB27" s="7" t="s">
        <v>68</v>
      </c>
      <c r="FC27" s="7" t="s">
        <v>68</v>
      </c>
      <c r="FD27" s="7" t="s">
        <v>68</v>
      </c>
      <c r="FE27" s="7" t="s">
        <v>44</v>
      </c>
      <c r="FF27" s="7" t="s">
        <v>68</v>
      </c>
      <c r="FG27" s="7" t="s">
        <v>45</v>
      </c>
      <c r="FH27" s="7" t="s">
        <v>68</v>
      </c>
      <c r="FI27" s="7" t="s">
        <v>68</v>
      </c>
      <c r="FJ27" s="7" t="s">
        <v>68</v>
      </c>
      <c r="FK27" s="7" t="s">
        <v>68</v>
      </c>
      <c r="FL27" s="7" t="s">
        <v>44</v>
      </c>
      <c r="FM27" s="7" t="s">
        <v>134</v>
      </c>
      <c r="FN27" s="7" t="s">
        <v>68</v>
      </c>
      <c r="FO27" s="7" t="s">
        <v>68</v>
      </c>
      <c r="FP27" s="7" t="s">
        <v>51</v>
      </c>
      <c r="FQ27" s="7" t="s">
        <v>68</v>
      </c>
      <c r="FR27" s="7" t="s">
        <v>68</v>
      </c>
      <c r="FS27" s="7" t="s">
        <v>68</v>
      </c>
      <c r="FT27" s="7" t="s">
        <v>68</v>
      </c>
      <c r="FU27" s="7" t="s">
        <v>44</v>
      </c>
      <c r="FV27" s="7" t="s">
        <v>62</v>
      </c>
      <c r="FW27" s="7" t="s">
        <v>68</v>
      </c>
      <c r="FX27" s="8" t="s">
        <v>68</v>
      </c>
      <c r="FY27" s="7" t="s">
        <v>369</v>
      </c>
      <c r="FZ27" s="7" t="s">
        <v>90</v>
      </c>
      <c r="GA27" s="7" t="s">
        <v>396</v>
      </c>
      <c r="GB27" s="7" t="s">
        <v>44</v>
      </c>
      <c r="GC27" s="7" t="s">
        <v>403</v>
      </c>
      <c r="GD27" s="7" t="s">
        <v>376</v>
      </c>
      <c r="GE27" s="7" t="s">
        <v>71</v>
      </c>
      <c r="GF27" s="7" t="s">
        <v>68</v>
      </c>
      <c r="GG27" s="7" t="s">
        <v>419</v>
      </c>
      <c r="GH27" s="7" t="s">
        <v>169</v>
      </c>
      <c r="GI27" s="7" t="s">
        <v>373</v>
      </c>
      <c r="GJ27" s="7" t="s">
        <v>397</v>
      </c>
      <c r="GK27" s="7" t="s">
        <v>88</v>
      </c>
      <c r="GL27" s="7" t="s">
        <v>438</v>
      </c>
      <c r="GM27" s="7" t="s">
        <v>390</v>
      </c>
      <c r="GN27" s="7" t="s">
        <v>171</v>
      </c>
      <c r="GO27" s="7" t="s">
        <v>405</v>
      </c>
      <c r="GP27" s="7" t="s">
        <v>104</v>
      </c>
      <c r="GQ27" s="7" t="s">
        <v>389</v>
      </c>
      <c r="GR27" s="7" t="s">
        <v>407</v>
      </c>
      <c r="GS27" s="7" t="s">
        <v>44</v>
      </c>
      <c r="GT27" s="7" t="s">
        <v>125</v>
      </c>
      <c r="GU27" s="7" t="s">
        <v>127</v>
      </c>
      <c r="GV27" s="7" t="s">
        <v>96</v>
      </c>
      <c r="GW27" s="7" t="s">
        <v>167</v>
      </c>
      <c r="GX27" s="7" t="s">
        <v>87</v>
      </c>
      <c r="GY27" s="7" t="s">
        <v>128</v>
      </c>
      <c r="GZ27" s="7" t="s">
        <v>97</v>
      </c>
      <c r="HA27" s="7" t="s">
        <v>176</v>
      </c>
      <c r="HB27" s="7" t="s">
        <v>171</v>
      </c>
      <c r="HC27" s="7" t="s">
        <v>93</v>
      </c>
      <c r="HD27" s="7" t="s">
        <v>125</v>
      </c>
      <c r="HE27" s="7" t="s">
        <v>71</v>
      </c>
      <c r="HF27" s="7" t="s">
        <v>134</v>
      </c>
      <c r="HG27" s="7" t="s">
        <v>175</v>
      </c>
      <c r="HH27" s="7" t="s">
        <v>125</v>
      </c>
      <c r="HI27" s="7" t="s">
        <v>102</v>
      </c>
      <c r="HJ27" s="7" t="s">
        <v>160</v>
      </c>
      <c r="HK27" s="7" t="s">
        <v>122</v>
      </c>
      <c r="HL27" s="7" t="s">
        <v>46</v>
      </c>
      <c r="HM27" s="7" t="s">
        <v>68</v>
      </c>
      <c r="HN27" s="7" t="s">
        <v>125</v>
      </c>
      <c r="HO27" s="7" t="s">
        <v>62</v>
      </c>
      <c r="HP27" s="7" t="s">
        <v>174</v>
      </c>
      <c r="HQ27" s="7" t="s">
        <v>127</v>
      </c>
      <c r="HR27" s="7" t="s">
        <v>176</v>
      </c>
      <c r="HS27" s="7" t="s">
        <v>175</v>
      </c>
      <c r="HT27" s="7" t="s">
        <v>173</v>
      </c>
      <c r="HU27" s="7" t="s">
        <v>123</v>
      </c>
      <c r="HV27" s="7" t="s">
        <v>45</v>
      </c>
      <c r="HW27" s="7" t="s">
        <v>68</v>
      </c>
      <c r="HX27" s="7" t="s">
        <v>68</v>
      </c>
      <c r="HY27" s="7" t="s">
        <v>68</v>
      </c>
      <c r="HZ27" s="7" t="s">
        <v>68</v>
      </c>
      <c r="IA27" s="7" t="s">
        <v>68</v>
      </c>
      <c r="IB27" s="7" t="s">
        <v>68</v>
      </c>
      <c r="IC27" s="7" t="s">
        <v>68</v>
      </c>
      <c r="ID27" s="7" t="s">
        <v>68</v>
      </c>
      <c r="IE27" s="8" t="s">
        <v>68</v>
      </c>
      <c r="IF27" s="7" t="s">
        <v>388</v>
      </c>
      <c r="IG27" s="7" t="s">
        <v>51</v>
      </c>
      <c r="IH27" s="7" t="s">
        <v>123</v>
      </c>
      <c r="II27" s="7" t="s">
        <v>68</v>
      </c>
      <c r="IJ27" s="7" t="s">
        <v>76</v>
      </c>
      <c r="IK27" s="7" t="s">
        <v>51</v>
      </c>
      <c r="IL27" s="7" t="s">
        <v>51</v>
      </c>
      <c r="IM27" s="7" t="s">
        <v>68</v>
      </c>
      <c r="IN27" s="7" t="s">
        <v>51</v>
      </c>
      <c r="IO27" s="7" t="s">
        <v>68</v>
      </c>
      <c r="IP27" s="7" t="s">
        <v>126</v>
      </c>
      <c r="IQ27" s="7" t="s">
        <v>153</v>
      </c>
      <c r="IR27" s="7" t="s">
        <v>398</v>
      </c>
      <c r="IS27" s="7" t="s">
        <v>46</v>
      </c>
      <c r="IT27" s="7" t="s">
        <v>411</v>
      </c>
      <c r="IU27" s="7" t="s">
        <v>520</v>
      </c>
      <c r="IV27" s="7" t="s">
        <v>93</v>
      </c>
      <c r="IW27" s="7" t="s">
        <v>88</v>
      </c>
      <c r="IX27" s="7" t="s">
        <v>68</v>
      </c>
      <c r="IY27" s="7" t="s">
        <v>87</v>
      </c>
      <c r="IZ27" s="7" t="s">
        <v>126</v>
      </c>
      <c r="JA27" s="7" t="s">
        <v>176</v>
      </c>
      <c r="JB27" s="7" t="s">
        <v>68</v>
      </c>
      <c r="JC27" s="7">
        <v>0</v>
      </c>
      <c r="JD27" s="7" t="s">
        <v>44</v>
      </c>
      <c r="JE27" s="7" t="s">
        <v>95</v>
      </c>
      <c r="JF27" s="5" t="s">
        <v>398</v>
      </c>
      <c r="JG27" s="7" t="s">
        <v>129</v>
      </c>
      <c r="JH27" s="7" t="s">
        <v>176</v>
      </c>
      <c r="JI27" s="7" t="s">
        <v>131</v>
      </c>
      <c r="JJ27" s="7" t="s">
        <v>173</v>
      </c>
      <c r="JK27" s="7" t="s">
        <v>123</v>
      </c>
      <c r="JL27" s="7" t="s">
        <v>95</v>
      </c>
      <c r="JM27" s="7" t="s">
        <v>51</v>
      </c>
      <c r="JN27" s="7" t="s">
        <v>122</v>
      </c>
      <c r="JO27" s="7" t="s">
        <v>153</v>
      </c>
      <c r="JP27" s="7" t="s">
        <v>124</v>
      </c>
      <c r="JQ27" s="7" t="s">
        <v>46</v>
      </c>
      <c r="JR27" s="7" t="s">
        <v>175</v>
      </c>
      <c r="JS27" s="7" t="s">
        <v>152</v>
      </c>
      <c r="JT27" s="7" t="s">
        <v>123</v>
      </c>
      <c r="JU27" s="7" t="s">
        <v>152</v>
      </c>
      <c r="JV27" s="7" t="s">
        <v>127</v>
      </c>
      <c r="JW27" s="7" t="s">
        <v>124</v>
      </c>
      <c r="JX27" s="7" t="s">
        <v>160</v>
      </c>
      <c r="JY27" s="7" t="s">
        <v>75</v>
      </c>
      <c r="JZ27" s="7" t="s">
        <v>46</v>
      </c>
      <c r="KA27" s="7" t="s">
        <v>75</v>
      </c>
      <c r="KB27" s="7" t="s">
        <v>94</v>
      </c>
      <c r="KC27" s="7" t="s">
        <v>126</v>
      </c>
      <c r="KD27" s="7" t="s">
        <v>124</v>
      </c>
      <c r="KE27" s="7" t="s">
        <v>152</v>
      </c>
      <c r="KF27" s="7" t="s">
        <v>123</v>
      </c>
      <c r="KG27" s="7" t="s">
        <v>127</v>
      </c>
      <c r="KH27" s="7" t="s">
        <v>160</v>
      </c>
      <c r="KI27" s="7" t="s">
        <v>176</v>
      </c>
      <c r="KJ27" s="7" t="s">
        <v>76</v>
      </c>
      <c r="KK27" s="7" t="s">
        <v>124</v>
      </c>
      <c r="KL27" s="8" t="s">
        <v>46</v>
      </c>
    </row>
    <row r="28" spans="1:298" x14ac:dyDescent="0.25">
      <c r="A28" s="74" t="str">
        <f>IF('1'!A1=1,B28,C28)</f>
        <v xml:space="preserve">                  Payments</v>
      </c>
      <c r="B28" s="75" t="s">
        <v>14</v>
      </c>
      <c r="C28" s="76" t="s">
        <v>30</v>
      </c>
      <c r="D28" s="77">
        <v>55.4</v>
      </c>
      <c r="E28" s="78" t="s">
        <v>352</v>
      </c>
      <c r="F28" s="78" t="s">
        <v>247</v>
      </c>
      <c r="G28" s="78" t="s">
        <v>79</v>
      </c>
      <c r="H28" s="78" t="s">
        <v>353</v>
      </c>
      <c r="I28" s="78" t="s">
        <v>244</v>
      </c>
      <c r="J28" s="78" t="s">
        <v>354</v>
      </c>
      <c r="K28" s="78" t="s">
        <v>231</v>
      </c>
      <c r="L28" s="78" t="s">
        <v>135</v>
      </c>
      <c r="M28" s="78">
        <v>67</v>
      </c>
      <c r="N28" s="102" t="s">
        <v>355</v>
      </c>
      <c r="O28" s="102" t="s">
        <v>356</v>
      </c>
      <c r="P28" s="102">
        <v>58</v>
      </c>
      <c r="Q28" s="102" t="s">
        <v>332</v>
      </c>
      <c r="R28" s="102">
        <v>53</v>
      </c>
      <c r="S28" s="102" t="s">
        <v>357</v>
      </c>
      <c r="T28" s="103" t="s">
        <v>358</v>
      </c>
      <c r="U28" s="103" t="s">
        <v>173</v>
      </c>
      <c r="V28" s="102" t="s">
        <v>343</v>
      </c>
      <c r="W28" s="102" t="s">
        <v>359</v>
      </c>
      <c r="X28" s="79" t="s">
        <v>360</v>
      </c>
      <c r="Y28" s="80" t="s">
        <v>241</v>
      </c>
      <c r="Z28" s="79" t="s">
        <v>361</v>
      </c>
      <c r="AA28" s="81" t="s">
        <v>85</v>
      </c>
      <c r="AB28" s="13" t="s">
        <v>362</v>
      </c>
      <c r="AC28" s="13" t="s">
        <v>141</v>
      </c>
      <c r="AD28" s="13" t="s">
        <v>363</v>
      </c>
      <c r="AE28" s="13" t="s">
        <v>86</v>
      </c>
      <c r="AF28" s="13" t="s">
        <v>569</v>
      </c>
      <c r="AG28" s="13" t="s">
        <v>606</v>
      </c>
      <c r="AH28" s="13" t="s">
        <v>609</v>
      </c>
      <c r="AI28" s="13" t="s">
        <v>80</v>
      </c>
      <c r="AJ28" s="13" t="s">
        <v>64</v>
      </c>
      <c r="AK28" s="13" t="s">
        <v>645</v>
      </c>
      <c r="AL28" s="13" t="s">
        <v>600</v>
      </c>
      <c r="AM28" s="13" t="s">
        <v>468</v>
      </c>
      <c r="AN28" s="13" t="s">
        <v>652</v>
      </c>
      <c r="AO28" s="13" t="s">
        <v>587</v>
      </c>
      <c r="AP28" s="13" t="s">
        <v>178</v>
      </c>
      <c r="AQ28" s="13" t="s">
        <v>468</v>
      </c>
      <c r="AR28" s="13" t="s">
        <v>75</v>
      </c>
      <c r="AS28" s="13" t="s">
        <v>705</v>
      </c>
      <c r="AT28" s="13" t="s">
        <v>594</v>
      </c>
      <c r="AU28" s="13" t="s">
        <v>229</v>
      </c>
      <c r="AV28" s="13" t="s">
        <v>587</v>
      </c>
      <c r="AW28" s="13" t="s">
        <v>313</v>
      </c>
      <c r="AX28" s="13" t="s">
        <v>738</v>
      </c>
      <c r="AY28" s="13" t="s">
        <v>766</v>
      </c>
      <c r="AZ28" s="13" t="s">
        <v>57</v>
      </c>
      <c r="BA28" s="13" t="s">
        <v>198</v>
      </c>
      <c r="BB28" s="13" t="s">
        <v>218</v>
      </c>
      <c r="BC28" s="13" t="s">
        <v>79</v>
      </c>
      <c r="BD28" s="13" t="s">
        <v>806</v>
      </c>
      <c r="BE28" s="13" t="s">
        <v>810</v>
      </c>
      <c r="BF28" s="13" t="s">
        <v>769</v>
      </c>
      <c r="BG28" s="13" t="s">
        <v>662</v>
      </c>
      <c r="BH28" s="13" t="s">
        <v>312</v>
      </c>
      <c r="BI28" s="13" t="s">
        <v>674</v>
      </c>
      <c r="BJ28" s="14" t="s">
        <v>635</v>
      </c>
      <c r="BK28" s="13" t="s">
        <v>449</v>
      </c>
      <c r="BL28" s="13" t="s">
        <v>142</v>
      </c>
      <c r="BM28" s="13" t="s">
        <v>492</v>
      </c>
      <c r="BN28" s="13" t="s">
        <v>325</v>
      </c>
      <c r="BO28" s="13" t="s">
        <v>496</v>
      </c>
      <c r="BP28" s="13" t="s">
        <v>534</v>
      </c>
      <c r="BQ28" s="13" t="s">
        <v>250</v>
      </c>
      <c r="BR28" s="13" t="s">
        <v>543</v>
      </c>
      <c r="BS28" s="13" t="s">
        <v>514</v>
      </c>
      <c r="BT28" s="13" t="s">
        <v>497</v>
      </c>
      <c r="BU28" s="13" t="s">
        <v>426</v>
      </c>
      <c r="BV28" s="13" t="s">
        <v>90</v>
      </c>
      <c r="BW28" s="13" t="s">
        <v>498</v>
      </c>
      <c r="BX28" s="13" t="s">
        <v>499</v>
      </c>
      <c r="BY28" s="13" t="s">
        <v>560</v>
      </c>
      <c r="BZ28" s="13" t="s">
        <v>500</v>
      </c>
      <c r="CA28" s="13" t="s">
        <v>68</v>
      </c>
      <c r="CB28" s="13" t="s">
        <v>501</v>
      </c>
      <c r="CC28" s="13" t="s">
        <v>110</v>
      </c>
      <c r="CD28" s="13" t="s">
        <v>398</v>
      </c>
      <c r="CE28" s="13" t="s">
        <v>76</v>
      </c>
      <c r="CF28" s="13" t="s">
        <v>469</v>
      </c>
      <c r="CG28" s="13" t="s">
        <v>173</v>
      </c>
      <c r="CH28" s="13" t="s">
        <v>111</v>
      </c>
      <c r="CI28" s="13" t="s">
        <v>159</v>
      </c>
      <c r="CJ28" s="13" t="s">
        <v>583</v>
      </c>
      <c r="CK28" s="13" t="s">
        <v>583</v>
      </c>
      <c r="CL28" s="13" t="s">
        <v>119</v>
      </c>
      <c r="CM28" s="13" t="s">
        <v>595</v>
      </c>
      <c r="CN28" s="13" t="s">
        <v>508</v>
      </c>
      <c r="CO28" s="13" t="s">
        <v>610</v>
      </c>
      <c r="CP28" s="13" t="s">
        <v>628</v>
      </c>
      <c r="CQ28" s="13" t="s">
        <v>642</v>
      </c>
      <c r="CR28" s="13" t="s">
        <v>398</v>
      </c>
      <c r="CS28" s="13" t="s">
        <v>324</v>
      </c>
      <c r="CT28" s="13" t="s">
        <v>226</v>
      </c>
      <c r="CU28" s="13" t="s">
        <v>143</v>
      </c>
      <c r="CV28" s="13" t="s">
        <v>600</v>
      </c>
      <c r="CW28" s="13" t="s">
        <v>564</v>
      </c>
      <c r="CX28" s="13" t="s">
        <v>79</v>
      </c>
      <c r="CY28" s="13" t="s">
        <v>296</v>
      </c>
      <c r="CZ28" s="13" t="s">
        <v>712</v>
      </c>
      <c r="DA28" s="13" t="s">
        <v>704</v>
      </c>
      <c r="DB28" s="13" t="s">
        <v>740</v>
      </c>
      <c r="DC28" s="13" t="s">
        <v>625</v>
      </c>
      <c r="DD28" s="13" t="s">
        <v>649</v>
      </c>
      <c r="DE28" s="13" t="s">
        <v>322</v>
      </c>
      <c r="DF28" s="13" t="s">
        <v>763</v>
      </c>
      <c r="DG28" s="13" t="s">
        <v>610</v>
      </c>
      <c r="DH28" s="13" t="s">
        <v>592</v>
      </c>
      <c r="DI28" s="13" t="s">
        <v>568</v>
      </c>
      <c r="DJ28" s="13" t="s">
        <v>591</v>
      </c>
      <c r="DK28" s="13" t="s">
        <v>492</v>
      </c>
      <c r="DL28" s="13" t="s">
        <v>660</v>
      </c>
      <c r="DM28" s="13" t="s">
        <v>635</v>
      </c>
      <c r="DN28" s="13" t="s">
        <v>653</v>
      </c>
      <c r="DO28" s="13" t="s">
        <v>551</v>
      </c>
      <c r="DP28" s="13" t="s">
        <v>856</v>
      </c>
      <c r="DQ28" s="14" t="s">
        <v>834</v>
      </c>
      <c r="DR28" s="13" t="s">
        <v>68</v>
      </c>
      <c r="DS28" s="13" t="s">
        <v>45</v>
      </c>
      <c r="DT28" s="13" t="s">
        <v>45</v>
      </c>
      <c r="DU28" s="13" t="s">
        <v>122</v>
      </c>
      <c r="DV28" s="13" t="s">
        <v>403</v>
      </c>
      <c r="DW28" s="13" t="s">
        <v>68</v>
      </c>
      <c r="DX28" s="13" t="s">
        <v>68</v>
      </c>
      <c r="DY28" s="13" t="s">
        <v>68</v>
      </c>
      <c r="DZ28" s="13" t="s">
        <v>68</v>
      </c>
      <c r="EA28" s="13" t="s">
        <v>68</v>
      </c>
      <c r="EB28" s="13" t="s">
        <v>68</v>
      </c>
      <c r="EC28" s="13" t="s">
        <v>68</v>
      </c>
      <c r="ED28" s="13" t="s">
        <v>68</v>
      </c>
      <c r="EE28" s="13" t="s">
        <v>68</v>
      </c>
      <c r="EF28" s="13" t="s">
        <v>68</v>
      </c>
      <c r="EG28" s="13" t="s">
        <v>68</v>
      </c>
      <c r="EH28" s="13" t="s">
        <v>68</v>
      </c>
      <c r="EI28" s="13" t="s">
        <v>68</v>
      </c>
      <c r="EJ28" s="13" t="s">
        <v>68</v>
      </c>
      <c r="EK28" s="13" t="s">
        <v>68</v>
      </c>
      <c r="EL28" s="13" t="s">
        <v>68</v>
      </c>
      <c r="EM28" s="13" t="s">
        <v>68</v>
      </c>
      <c r="EN28" s="13" t="s">
        <v>68</v>
      </c>
      <c r="EO28" s="13" t="s">
        <v>68</v>
      </c>
      <c r="EP28" s="13" t="s">
        <v>68</v>
      </c>
      <c r="EQ28" s="13" t="s">
        <v>68</v>
      </c>
      <c r="ER28" s="13" t="s">
        <v>68</v>
      </c>
      <c r="ES28" s="13" t="s">
        <v>68</v>
      </c>
      <c r="ET28" s="13" t="s">
        <v>68</v>
      </c>
      <c r="EU28" s="13" t="s">
        <v>134</v>
      </c>
      <c r="EV28" s="13" t="s">
        <v>45</v>
      </c>
      <c r="EW28" s="13" t="s">
        <v>134</v>
      </c>
      <c r="EX28" s="13" t="s">
        <v>51</v>
      </c>
      <c r="EY28" s="13" t="s">
        <v>68</v>
      </c>
      <c r="EZ28" s="13" t="s">
        <v>68</v>
      </c>
      <c r="FA28" s="13" t="s">
        <v>87</v>
      </c>
      <c r="FB28" s="13" t="s">
        <v>68</v>
      </c>
      <c r="FC28" s="13" t="s">
        <v>68</v>
      </c>
      <c r="FD28" s="13" t="s">
        <v>68</v>
      </c>
      <c r="FE28" s="13" t="s">
        <v>76</v>
      </c>
      <c r="FF28" s="13" t="s">
        <v>68</v>
      </c>
      <c r="FG28" s="13" t="s">
        <v>68</v>
      </c>
      <c r="FH28" s="13" t="s">
        <v>44</v>
      </c>
      <c r="FI28" s="13" t="s">
        <v>68</v>
      </c>
      <c r="FJ28" s="13" t="s">
        <v>44</v>
      </c>
      <c r="FK28" s="13" t="s">
        <v>45</v>
      </c>
      <c r="FL28" s="13" t="s">
        <v>94</v>
      </c>
      <c r="FM28" s="13" t="s">
        <v>93</v>
      </c>
      <c r="FN28" s="13" t="s">
        <v>68</v>
      </c>
      <c r="FO28" s="13" t="s">
        <v>68</v>
      </c>
      <c r="FP28" s="13" t="s">
        <v>122</v>
      </c>
      <c r="FQ28" s="13" t="s">
        <v>68</v>
      </c>
      <c r="FR28" s="13" t="s">
        <v>68</v>
      </c>
      <c r="FS28" s="13" t="s">
        <v>68</v>
      </c>
      <c r="FT28" s="13" t="s">
        <v>68</v>
      </c>
      <c r="FU28" s="13" t="s">
        <v>94</v>
      </c>
      <c r="FV28" s="13" t="s">
        <v>153</v>
      </c>
      <c r="FW28" s="13" t="s">
        <v>68</v>
      </c>
      <c r="FX28" s="14" t="s">
        <v>68</v>
      </c>
      <c r="FY28" s="13" t="s">
        <v>176</v>
      </c>
      <c r="FZ28" s="13" t="s">
        <v>160</v>
      </c>
      <c r="GA28" s="13" t="s">
        <v>44</v>
      </c>
      <c r="GB28" s="13" t="s">
        <v>68</v>
      </c>
      <c r="GC28" s="13" t="s">
        <v>399</v>
      </c>
      <c r="GD28" s="13" t="s">
        <v>403</v>
      </c>
      <c r="GE28" s="13" t="s">
        <v>413</v>
      </c>
      <c r="GF28" s="13" t="s">
        <v>127</v>
      </c>
      <c r="GG28" s="13" t="s">
        <v>417</v>
      </c>
      <c r="GH28" s="13" t="s">
        <v>68</v>
      </c>
      <c r="GI28" s="13" t="s">
        <v>68</v>
      </c>
      <c r="GJ28" s="13" t="s">
        <v>68</v>
      </c>
      <c r="GK28" s="13" t="s">
        <v>68</v>
      </c>
      <c r="GL28" s="13" t="s">
        <v>100</v>
      </c>
      <c r="GM28" s="13" t="s">
        <v>172</v>
      </c>
      <c r="GN28" s="13" t="s">
        <v>68</v>
      </c>
      <c r="GO28" s="13" t="s">
        <v>453</v>
      </c>
      <c r="GP28" s="13" t="s">
        <v>175</v>
      </c>
      <c r="GQ28" s="13" t="s">
        <v>454</v>
      </c>
      <c r="GR28" s="13" t="s">
        <v>44</v>
      </c>
      <c r="GS28" s="13" t="s">
        <v>45</v>
      </c>
      <c r="GT28" s="13" t="s">
        <v>152</v>
      </c>
      <c r="GU28" s="13" t="s">
        <v>51</v>
      </c>
      <c r="GV28" s="13" t="s">
        <v>45</v>
      </c>
      <c r="GW28" s="13" t="s">
        <v>459</v>
      </c>
      <c r="GX28" s="13" t="s">
        <v>413</v>
      </c>
      <c r="GY28" s="13" t="s">
        <v>144</v>
      </c>
      <c r="GZ28" s="13" t="s">
        <v>98</v>
      </c>
      <c r="HA28" s="13" t="s">
        <v>175</v>
      </c>
      <c r="HB28" s="13" t="s">
        <v>113</v>
      </c>
      <c r="HC28" s="13" t="s">
        <v>90</v>
      </c>
      <c r="HD28" s="13" t="s">
        <v>126</v>
      </c>
      <c r="HE28" s="13" t="s">
        <v>407</v>
      </c>
      <c r="HF28" s="13" t="s">
        <v>68</v>
      </c>
      <c r="HG28" s="13" t="s">
        <v>87</v>
      </c>
      <c r="HH28" s="13" t="s">
        <v>153</v>
      </c>
      <c r="HI28" s="13" t="s">
        <v>152</v>
      </c>
      <c r="HJ28" s="13" t="s">
        <v>175</v>
      </c>
      <c r="HK28" s="13" t="s">
        <v>87</v>
      </c>
      <c r="HL28" s="13" t="s">
        <v>75</v>
      </c>
      <c r="HM28" s="13" t="s">
        <v>68</v>
      </c>
      <c r="HN28" s="13" t="s">
        <v>124</v>
      </c>
      <c r="HO28" s="13" t="s">
        <v>45</v>
      </c>
      <c r="HP28" s="13" t="s">
        <v>169</v>
      </c>
      <c r="HQ28" s="13" t="s">
        <v>51</v>
      </c>
      <c r="HR28" s="13" t="s">
        <v>62</v>
      </c>
      <c r="HS28" s="13" t="s">
        <v>128</v>
      </c>
      <c r="HT28" s="13" t="s">
        <v>149</v>
      </c>
      <c r="HU28" s="13" t="s">
        <v>416</v>
      </c>
      <c r="HV28" s="13" t="s">
        <v>44</v>
      </c>
      <c r="HW28" s="13" t="s">
        <v>68</v>
      </c>
      <c r="HX28" s="13" t="s">
        <v>68</v>
      </c>
      <c r="HY28" s="13" t="s">
        <v>68</v>
      </c>
      <c r="HZ28" s="13" t="s">
        <v>68</v>
      </c>
      <c r="IA28" s="13" t="s">
        <v>68</v>
      </c>
      <c r="IB28" s="13" t="s">
        <v>68</v>
      </c>
      <c r="IC28" s="13" t="s">
        <v>68</v>
      </c>
      <c r="ID28" s="13" t="s">
        <v>68</v>
      </c>
      <c r="IE28" s="14" t="s">
        <v>68</v>
      </c>
      <c r="IF28" s="13" t="s">
        <v>174</v>
      </c>
      <c r="IG28" s="13" t="s">
        <v>94</v>
      </c>
      <c r="IH28" s="13" t="s">
        <v>96</v>
      </c>
      <c r="II28" s="13" t="s">
        <v>152</v>
      </c>
      <c r="IJ28" s="13" t="s">
        <v>126</v>
      </c>
      <c r="IK28" s="13" t="s">
        <v>128</v>
      </c>
      <c r="IL28" s="13" t="s">
        <v>125</v>
      </c>
      <c r="IM28" s="13" t="s">
        <v>585</v>
      </c>
      <c r="IN28" s="13" t="s">
        <v>92</v>
      </c>
      <c r="IO28" s="13" t="s">
        <v>68</v>
      </c>
      <c r="IP28" s="13" t="s">
        <v>126</v>
      </c>
      <c r="IQ28" s="13" t="s">
        <v>44</v>
      </c>
      <c r="IR28" s="13" t="s">
        <v>68</v>
      </c>
      <c r="IS28" s="13" t="s">
        <v>90</v>
      </c>
      <c r="IT28" s="13" t="s">
        <v>153</v>
      </c>
      <c r="IU28" s="13" t="s">
        <v>49</v>
      </c>
      <c r="IV28" s="13" t="s">
        <v>68</v>
      </c>
      <c r="IW28" s="13" t="s">
        <v>55</v>
      </c>
      <c r="IX28" s="13" t="s">
        <v>134</v>
      </c>
      <c r="IY28" s="13" t="s">
        <v>97</v>
      </c>
      <c r="IZ28" s="13" t="s">
        <v>68</v>
      </c>
      <c r="JA28" s="13" t="s">
        <v>394</v>
      </c>
      <c r="JB28" s="13" t="s">
        <v>68</v>
      </c>
      <c r="JC28" s="13" t="s">
        <v>87</v>
      </c>
      <c r="JD28" s="13" t="s">
        <v>175</v>
      </c>
      <c r="JE28" s="13" t="s">
        <v>157</v>
      </c>
      <c r="JF28" s="22" t="s">
        <v>96</v>
      </c>
      <c r="JG28" s="13" t="s">
        <v>122</v>
      </c>
      <c r="JH28" s="13" t="s">
        <v>407</v>
      </c>
      <c r="JI28" s="13" t="s">
        <v>128</v>
      </c>
      <c r="JJ28" s="13" t="s">
        <v>382</v>
      </c>
      <c r="JK28" s="13" t="s">
        <v>131</v>
      </c>
      <c r="JL28" s="13" t="s">
        <v>100</v>
      </c>
      <c r="JM28" s="13" t="s">
        <v>51</v>
      </c>
      <c r="JN28" s="13" t="s">
        <v>124</v>
      </c>
      <c r="JO28" s="13" t="s">
        <v>94</v>
      </c>
      <c r="JP28" s="13" t="s">
        <v>123</v>
      </c>
      <c r="JQ28" s="13" t="s">
        <v>75</v>
      </c>
      <c r="JR28" s="13" t="s">
        <v>176</v>
      </c>
      <c r="JS28" s="13" t="s">
        <v>127</v>
      </c>
      <c r="JT28" s="13" t="s">
        <v>127</v>
      </c>
      <c r="JU28" s="13" t="s">
        <v>102</v>
      </c>
      <c r="JV28" s="13" t="s">
        <v>128</v>
      </c>
      <c r="JW28" s="13" t="s">
        <v>97</v>
      </c>
      <c r="JX28" s="13" t="s">
        <v>581</v>
      </c>
      <c r="JY28" s="13" t="s">
        <v>122</v>
      </c>
      <c r="JZ28" s="13" t="s">
        <v>124</v>
      </c>
      <c r="KA28" s="13" t="s">
        <v>175</v>
      </c>
      <c r="KB28" s="13" t="s">
        <v>152</v>
      </c>
      <c r="KC28" s="13" t="s">
        <v>153</v>
      </c>
      <c r="KD28" s="13" t="s">
        <v>124</v>
      </c>
      <c r="KE28" s="13" t="s">
        <v>175</v>
      </c>
      <c r="KF28" s="13" t="s">
        <v>102</v>
      </c>
      <c r="KG28" s="13" t="s">
        <v>423</v>
      </c>
      <c r="KH28" s="13" t="s">
        <v>100</v>
      </c>
      <c r="KI28" s="13" t="s">
        <v>153</v>
      </c>
      <c r="KJ28" s="13" t="s">
        <v>46</v>
      </c>
      <c r="KK28" s="13" t="s">
        <v>160</v>
      </c>
      <c r="KL28" s="14" t="s">
        <v>131</v>
      </c>
    </row>
    <row r="29" spans="1:298" x14ac:dyDescent="0.25">
      <c r="A29" s="146" t="str">
        <f>IF('1'!A1=1,B29,C29)</f>
        <v>Notes:</v>
      </c>
      <c r="B29" s="142" t="s">
        <v>780</v>
      </c>
      <c r="C29" s="143" t="s">
        <v>781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BE29" s="15"/>
      <c r="BF29" s="15"/>
      <c r="BG29" s="15"/>
      <c r="BH29" s="15"/>
      <c r="BI29" s="15"/>
      <c r="BJ29" s="15"/>
      <c r="EL29" s="83"/>
      <c r="EM29" s="83"/>
      <c r="EN29" s="83"/>
      <c r="HW29" s="15"/>
      <c r="HX29" s="15"/>
      <c r="HY29" s="15"/>
      <c r="HZ29" s="15"/>
      <c r="IA29" s="15"/>
      <c r="IB29" s="15"/>
      <c r="IC29" s="15"/>
      <c r="ID29" s="15"/>
      <c r="IE29" s="15"/>
      <c r="JF29" s="84"/>
      <c r="JI29" s="26"/>
      <c r="JJ29" s="16"/>
    </row>
    <row r="30" spans="1:298" ht="17.399999999999999" customHeight="1" x14ac:dyDescent="0.25">
      <c r="A30" s="146" t="str">
        <f>IF('1'!A1=1,B30,C30)</f>
        <v>1. Since 2014, data exclude the temporarily occupied by the russian federation territories of Ukraine.</v>
      </c>
      <c r="B30" s="144" t="s">
        <v>867</v>
      </c>
      <c r="C30" s="145" t="s">
        <v>868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BE30" s="15"/>
      <c r="BF30" s="15"/>
      <c r="BG30" s="15"/>
      <c r="BH30" s="15"/>
      <c r="BI30" s="15"/>
      <c r="BJ30" s="15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W30" s="15"/>
      <c r="HX30" s="15"/>
      <c r="HY30" s="15"/>
      <c r="HZ30" s="15"/>
      <c r="IA30" s="15"/>
      <c r="IB30" s="15"/>
      <c r="IC30" s="15"/>
      <c r="ID30" s="15"/>
      <c r="IE30" s="15"/>
      <c r="JF30" s="18"/>
      <c r="JJ30" s="16"/>
    </row>
    <row r="31" spans="1:298" ht="19.2" customHeight="1" x14ac:dyDescent="0.25">
      <c r="A31" s="146" t="str">
        <f>IF('1'!A1=1,B31,C31)</f>
        <v xml:space="preserve">2. Currency Composition of the Settlements for the BOP Current Account Transactions are based on banks (enterprises) data for financial transactions with nonresidents and since Q:III 2022 are included receipts/payments from nonresidents in Ukrainian Hryvnia </v>
      </c>
      <c r="B31" s="20" t="s">
        <v>782</v>
      </c>
      <c r="C31" s="20" t="s">
        <v>783</v>
      </c>
      <c r="BE31" s="15"/>
      <c r="BF31" s="15"/>
      <c r="BG31" s="15"/>
      <c r="BH31" s="15"/>
      <c r="BI31" s="15"/>
      <c r="BJ31" s="15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W31" s="15"/>
      <c r="HX31" s="15"/>
      <c r="HY31" s="15"/>
      <c r="HZ31" s="15"/>
      <c r="IA31" s="15"/>
      <c r="IB31" s="15"/>
      <c r="IC31" s="15"/>
      <c r="ID31" s="15"/>
      <c r="IE31" s="15"/>
      <c r="JJ31" s="16"/>
    </row>
    <row r="32" spans="1:298" x14ac:dyDescent="0.25"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15"/>
      <c r="BF32" s="15"/>
      <c r="BG32" s="15"/>
      <c r="BH32" s="15"/>
      <c r="BI32" s="15"/>
      <c r="BJ32" s="15"/>
      <c r="HW32" s="15"/>
      <c r="HX32" s="15"/>
      <c r="HY32" s="15"/>
      <c r="HZ32" s="15"/>
      <c r="IA32" s="15"/>
      <c r="IB32" s="15"/>
      <c r="IC32" s="15"/>
      <c r="ID32" s="15"/>
      <c r="IE32" s="15"/>
      <c r="JJ32" s="16"/>
    </row>
    <row r="33" spans="1:270" x14ac:dyDescent="0.25">
      <c r="A33" s="15" t="s">
        <v>12</v>
      </c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15"/>
      <c r="BF33" s="15"/>
      <c r="BG33" s="15"/>
      <c r="BH33" s="15"/>
      <c r="BI33" s="15"/>
      <c r="BJ33" s="15"/>
      <c r="HW33" s="15"/>
      <c r="HX33" s="15"/>
      <c r="HY33" s="15"/>
      <c r="HZ33" s="15"/>
      <c r="IA33" s="15"/>
      <c r="IB33" s="15"/>
      <c r="IC33" s="15"/>
      <c r="ID33" s="15"/>
      <c r="IE33" s="15"/>
      <c r="JJ33" s="16"/>
    </row>
    <row r="34" spans="1:270" x14ac:dyDescent="0.25"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15"/>
      <c r="BF34" s="15"/>
      <c r="BG34" s="15"/>
      <c r="BH34" s="15"/>
      <c r="BI34" s="15"/>
      <c r="BJ34" s="15"/>
      <c r="HW34" s="15"/>
      <c r="HX34" s="15"/>
      <c r="HY34" s="15"/>
      <c r="HZ34" s="15"/>
      <c r="IA34" s="15"/>
      <c r="IB34" s="15"/>
      <c r="IC34" s="15"/>
      <c r="ID34" s="15"/>
      <c r="IE34" s="15"/>
      <c r="JJ34" s="16"/>
    </row>
    <row r="35" spans="1:270" x14ac:dyDescent="0.25"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15"/>
      <c r="BF35" s="15"/>
      <c r="BG35" s="15"/>
      <c r="BH35" s="15"/>
      <c r="BI35" s="15"/>
      <c r="BJ35" s="15"/>
      <c r="HW35" s="15"/>
      <c r="HX35" s="15"/>
      <c r="HY35" s="15"/>
      <c r="HZ35" s="15"/>
      <c r="IA35" s="15"/>
      <c r="IB35" s="15"/>
      <c r="IC35" s="15"/>
      <c r="ID35" s="15"/>
      <c r="IE35" s="15"/>
      <c r="JJ35" s="16"/>
    </row>
    <row r="36" spans="1:270" x14ac:dyDescent="0.25"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15"/>
      <c r="BF36" s="15"/>
      <c r="BG36" s="15"/>
      <c r="BH36" s="15"/>
      <c r="BI36" s="15"/>
      <c r="BJ36" s="15"/>
      <c r="HW36" s="15"/>
      <c r="HX36" s="15"/>
      <c r="HY36" s="15"/>
      <c r="HZ36" s="15"/>
      <c r="IA36" s="15"/>
      <c r="IB36" s="15"/>
      <c r="IC36" s="15"/>
      <c r="ID36" s="15"/>
      <c r="IE36" s="15"/>
      <c r="JJ36" s="16"/>
    </row>
    <row r="37" spans="1:270" x14ac:dyDescent="0.25"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15"/>
      <c r="BF37" s="15"/>
      <c r="BG37" s="15"/>
      <c r="BH37" s="15"/>
      <c r="BI37" s="15"/>
      <c r="BJ37" s="15"/>
      <c r="HW37" s="15"/>
      <c r="HX37" s="15"/>
      <c r="HY37" s="15"/>
      <c r="HZ37" s="15"/>
      <c r="IA37" s="15"/>
      <c r="IB37" s="15"/>
      <c r="IC37" s="15"/>
      <c r="ID37" s="15"/>
      <c r="IE37" s="15"/>
      <c r="JJ37" s="16"/>
    </row>
    <row r="38" spans="1:270" x14ac:dyDescent="0.25"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15"/>
      <c r="BF38" s="15"/>
      <c r="BG38" s="15"/>
      <c r="BH38" s="15"/>
      <c r="BI38" s="15"/>
      <c r="BJ38" s="15"/>
      <c r="HW38" s="15"/>
      <c r="HX38" s="15"/>
      <c r="HY38" s="15"/>
      <c r="HZ38" s="15"/>
      <c r="IA38" s="15"/>
      <c r="IB38" s="15"/>
      <c r="IC38" s="15"/>
      <c r="ID38" s="15"/>
      <c r="IE38" s="15"/>
      <c r="JJ38" s="16"/>
    </row>
    <row r="39" spans="1:270" x14ac:dyDescent="0.25"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15"/>
      <c r="BF39" s="15"/>
      <c r="BG39" s="15"/>
      <c r="BH39" s="15"/>
      <c r="BI39" s="15"/>
      <c r="BJ39" s="15"/>
      <c r="HW39" s="15"/>
      <c r="HX39" s="15"/>
      <c r="HY39" s="15"/>
      <c r="HZ39" s="15"/>
      <c r="IA39" s="15"/>
      <c r="IB39" s="15"/>
      <c r="IC39" s="15"/>
      <c r="ID39" s="15"/>
      <c r="IE39" s="15"/>
      <c r="JJ39" s="16"/>
    </row>
    <row r="40" spans="1:270" x14ac:dyDescent="0.25"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15"/>
      <c r="BF40" s="15"/>
      <c r="BG40" s="15"/>
      <c r="BH40" s="15"/>
      <c r="BI40" s="15"/>
      <c r="BJ40" s="15"/>
      <c r="HW40" s="15"/>
      <c r="HX40" s="15"/>
      <c r="HY40" s="15"/>
      <c r="HZ40" s="15"/>
      <c r="IA40" s="15"/>
      <c r="IB40" s="15"/>
      <c r="IC40" s="15"/>
      <c r="ID40" s="15"/>
      <c r="IE40" s="15"/>
      <c r="JJ40" s="16"/>
    </row>
    <row r="41" spans="1:270" x14ac:dyDescent="0.25"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15"/>
      <c r="BF41" s="15"/>
      <c r="BG41" s="15"/>
      <c r="BH41" s="15"/>
      <c r="BI41" s="15"/>
      <c r="BJ41" s="15"/>
      <c r="HW41" s="15"/>
      <c r="HX41" s="15"/>
      <c r="HY41" s="15"/>
      <c r="HZ41" s="15"/>
      <c r="IA41" s="15"/>
      <c r="IB41" s="15"/>
      <c r="IC41" s="15"/>
      <c r="ID41" s="15"/>
      <c r="IE41" s="15"/>
      <c r="JJ41" s="16"/>
    </row>
    <row r="42" spans="1:270" x14ac:dyDescent="0.25"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15"/>
      <c r="BF42" s="15"/>
      <c r="BG42" s="15"/>
      <c r="BH42" s="15"/>
      <c r="BI42" s="15"/>
      <c r="BJ42" s="15"/>
      <c r="HW42" s="15"/>
      <c r="HX42" s="15"/>
      <c r="HY42" s="15"/>
      <c r="HZ42" s="15"/>
      <c r="IA42" s="15"/>
      <c r="IB42" s="15"/>
      <c r="IC42" s="15"/>
      <c r="ID42" s="15"/>
      <c r="IE42" s="15"/>
      <c r="JJ42" s="16"/>
    </row>
    <row r="43" spans="1:270" x14ac:dyDescent="0.25"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15"/>
      <c r="BF43" s="15"/>
      <c r="BG43" s="15"/>
      <c r="BH43" s="15"/>
      <c r="BI43" s="15"/>
      <c r="BJ43" s="15"/>
      <c r="HW43" s="15"/>
      <c r="HX43" s="15"/>
      <c r="HY43" s="15"/>
      <c r="HZ43" s="15"/>
      <c r="IA43" s="15"/>
      <c r="IB43" s="15"/>
      <c r="IC43" s="15"/>
      <c r="ID43" s="15"/>
      <c r="IE43" s="15"/>
      <c r="JJ43" s="16"/>
    </row>
    <row r="44" spans="1:270" x14ac:dyDescent="0.25"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15"/>
      <c r="BF44" s="15"/>
      <c r="BG44" s="15"/>
      <c r="BH44" s="15"/>
      <c r="BI44" s="15"/>
      <c r="BJ44" s="15"/>
      <c r="HW44" s="15"/>
      <c r="HX44" s="15"/>
      <c r="HY44" s="15"/>
      <c r="HZ44" s="15"/>
      <c r="IA44" s="15"/>
      <c r="IB44" s="15"/>
      <c r="IC44" s="15"/>
      <c r="ID44" s="15"/>
      <c r="IE44" s="15"/>
      <c r="JJ44" s="16"/>
    </row>
    <row r="45" spans="1:270" x14ac:dyDescent="0.25"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15"/>
      <c r="BF45" s="15"/>
      <c r="BG45" s="15"/>
      <c r="BH45" s="15"/>
      <c r="BI45" s="15"/>
      <c r="BJ45" s="15"/>
      <c r="HW45" s="15"/>
      <c r="HX45" s="15"/>
      <c r="HY45" s="15"/>
      <c r="HZ45" s="15"/>
      <c r="IA45" s="15"/>
      <c r="IB45" s="15"/>
      <c r="IC45" s="15"/>
      <c r="ID45" s="15"/>
      <c r="IE45" s="15"/>
      <c r="JJ45" s="16"/>
    </row>
    <row r="46" spans="1:270" x14ac:dyDescent="0.25"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15"/>
      <c r="BF46" s="15"/>
      <c r="BG46" s="15"/>
      <c r="BH46" s="15"/>
      <c r="BI46" s="15"/>
      <c r="BJ46" s="15"/>
      <c r="HW46" s="15"/>
      <c r="HX46" s="15"/>
      <c r="HY46" s="15"/>
      <c r="HZ46" s="15"/>
      <c r="IA46" s="15"/>
      <c r="IB46" s="15"/>
      <c r="IC46" s="15"/>
      <c r="ID46" s="15"/>
      <c r="IE46" s="15"/>
      <c r="JJ46" s="16"/>
    </row>
    <row r="47" spans="1:270" x14ac:dyDescent="0.25"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15"/>
      <c r="BF47" s="15"/>
      <c r="BG47" s="15"/>
      <c r="BH47" s="15"/>
      <c r="BI47" s="15"/>
      <c r="BJ47" s="15"/>
      <c r="HW47" s="15"/>
      <c r="HX47" s="15"/>
      <c r="HY47" s="15"/>
      <c r="HZ47" s="15"/>
      <c r="IA47" s="15"/>
      <c r="IB47" s="15"/>
      <c r="IC47" s="15"/>
      <c r="ID47" s="15"/>
      <c r="IE47" s="15"/>
      <c r="JJ47" s="16"/>
    </row>
    <row r="48" spans="1:270" x14ac:dyDescent="0.25"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15"/>
      <c r="BF48" s="15"/>
      <c r="BG48" s="15"/>
      <c r="BH48" s="15"/>
      <c r="BI48" s="15"/>
      <c r="BJ48" s="15"/>
      <c r="HW48" s="15"/>
      <c r="HX48" s="15"/>
      <c r="HY48" s="15"/>
      <c r="HZ48" s="15"/>
      <c r="IA48" s="15"/>
      <c r="IB48" s="15"/>
      <c r="IC48" s="15"/>
      <c r="ID48" s="15"/>
      <c r="IE48" s="15"/>
      <c r="JJ48" s="16"/>
    </row>
    <row r="49" spans="42:270" x14ac:dyDescent="0.25"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15"/>
      <c r="BF49" s="15"/>
      <c r="BG49" s="15"/>
      <c r="BH49" s="15"/>
      <c r="BI49" s="15"/>
      <c r="BJ49" s="15"/>
      <c r="HW49" s="15"/>
      <c r="HX49" s="15"/>
      <c r="HY49" s="15"/>
      <c r="HZ49" s="15"/>
      <c r="IA49" s="15"/>
      <c r="IB49" s="15"/>
      <c r="IC49" s="15"/>
      <c r="ID49" s="15"/>
      <c r="IE49" s="15"/>
      <c r="JJ49" s="16"/>
    </row>
    <row r="50" spans="42:270" x14ac:dyDescent="0.25"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15"/>
      <c r="BF50" s="15"/>
      <c r="BG50" s="15"/>
      <c r="BH50" s="15"/>
      <c r="BI50" s="15"/>
      <c r="BJ50" s="15"/>
      <c r="HW50" s="15"/>
      <c r="HX50" s="15"/>
      <c r="HY50" s="15"/>
      <c r="HZ50" s="15"/>
      <c r="IA50" s="15"/>
      <c r="IB50" s="15"/>
      <c r="IC50" s="15"/>
      <c r="ID50" s="15"/>
      <c r="IE50" s="15"/>
      <c r="JJ50" s="16"/>
    </row>
    <row r="51" spans="42:270" x14ac:dyDescent="0.25"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15"/>
      <c r="BF51" s="15"/>
      <c r="BG51" s="15"/>
      <c r="BH51" s="15"/>
      <c r="BI51" s="15"/>
      <c r="BJ51" s="15"/>
      <c r="HW51" s="15"/>
      <c r="HX51" s="15"/>
      <c r="HY51" s="15"/>
      <c r="HZ51" s="15"/>
      <c r="IA51" s="15"/>
      <c r="IB51" s="15"/>
      <c r="IC51" s="15"/>
      <c r="ID51" s="15"/>
      <c r="IE51" s="15"/>
      <c r="JJ51" s="16"/>
    </row>
    <row r="52" spans="42:270" ht="11.4" x14ac:dyDescent="0.2"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5"/>
      <c r="BF52" s="15"/>
      <c r="BG52" s="15"/>
      <c r="BH52" s="15"/>
      <c r="BI52" s="15"/>
      <c r="BJ52" s="15"/>
      <c r="HW52" s="15"/>
      <c r="HX52" s="15"/>
      <c r="HY52" s="15"/>
      <c r="HZ52" s="15"/>
      <c r="IA52" s="15"/>
      <c r="IB52" s="15"/>
      <c r="IC52" s="15"/>
      <c r="ID52" s="15"/>
      <c r="IE52" s="15"/>
      <c r="JJ52" s="16"/>
    </row>
    <row r="53" spans="42:270" ht="11.4" x14ac:dyDescent="0.2">
      <c r="BE53" s="15"/>
      <c r="BF53" s="15"/>
      <c r="BG53" s="15"/>
      <c r="BH53" s="15"/>
      <c r="BI53" s="15"/>
      <c r="BJ53" s="15"/>
      <c r="HW53" s="15"/>
      <c r="HX53" s="15"/>
      <c r="HY53" s="15"/>
      <c r="HZ53" s="15"/>
      <c r="IA53" s="15"/>
      <c r="IB53" s="15"/>
      <c r="IC53" s="15"/>
      <c r="ID53" s="15"/>
      <c r="IE53" s="15"/>
      <c r="JJ53" s="16"/>
    </row>
    <row r="54" spans="42:270" ht="11.4" x14ac:dyDescent="0.2">
      <c r="BE54" s="15"/>
      <c r="BF54" s="15"/>
      <c r="BG54" s="15"/>
      <c r="BH54" s="15"/>
      <c r="BI54" s="15"/>
      <c r="BJ54" s="15"/>
      <c r="HW54" s="15"/>
      <c r="HX54" s="15"/>
      <c r="HY54" s="15"/>
      <c r="HZ54" s="15"/>
      <c r="IA54" s="15"/>
      <c r="IB54" s="15"/>
      <c r="IC54" s="15"/>
      <c r="ID54" s="15"/>
      <c r="IE54" s="15"/>
      <c r="JJ54" s="16"/>
    </row>
  </sheetData>
  <mergeCells count="84">
    <mergeCell ref="KJ6:KL6"/>
    <mergeCell ref="AV6:AY6"/>
    <mergeCell ref="FB6:FE6"/>
    <mergeCell ref="AF6:AI6"/>
    <mergeCell ref="AJ6:AM6"/>
    <mergeCell ref="AN6:AQ6"/>
    <mergeCell ref="AR6:AU6"/>
    <mergeCell ref="AZ6:BC6"/>
    <mergeCell ref="DK6:DN6"/>
    <mergeCell ref="DR6:DU6"/>
    <mergeCell ref="DV6:DY6"/>
    <mergeCell ref="CQ6:CT6"/>
    <mergeCell ref="JH6:JK6"/>
    <mergeCell ref="JL6:JO6"/>
    <mergeCell ref="A5:A7"/>
    <mergeCell ref="X6:AA6"/>
    <mergeCell ref="B5:B7"/>
    <mergeCell ref="C5:C7"/>
    <mergeCell ref="AB6:AE6"/>
    <mergeCell ref="T6:W6"/>
    <mergeCell ref="P6:S6"/>
    <mergeCell ref="L6:O6"/>
    <mergeCell ref="H6:K6"/>
    <mergeCell ref="D6:G6"/>
    <mergeCell ref="D5:BJ5"/>
    <mergeCell ref="DO6:DQ6"/>
    <mergeCell ref="BK5:DQ5"/>
    <mergeCell ref="DR5:FX5"/>
    <mergeCell ref="CU6:CX6"/>
    <mergeCell ref="CY6:DB6"/>
    <mergeCell ref="DC6:DF6"/>
    <mergeCell ref="DZ6:EC6"/>
    <mergeCell ref="BW6:BZ6"/>
    <mergeCell ref="CA6:CD6"/>
    <mergeCell ref="CE6:CH6"/>
    <mergeCell ref="CI6:CL6"/>
    <mergeCell ref="CM6:CP6"/>
    <mergeCell ref="EO4:JC4"/>
    <mergeCell ref="FY5:IE5"/>
    <mergeCell ref="IF5:KL5"/>
    <mergeCell ref="BD6:BG6"/>
    <mergeCell ref="BH6:BI6"/>
    <mergeCell ref="BK6:BN6"/>
    <mergeCell ref="BO6:BR6"/>
    <mergeCell ref="BS6:BV6"/>
    <mergeCell ref="DG6:DJ6"/>
    <mergeCell ref="FF6:FI6"/>
    <mergeCell ref="FJ6:FM6"/>
    <mergeCell ref="FN6:FQ6"/>
    <mergeCell ref="FR6:FU6"/>
    <mergeCell ref="ET6:EW6"/>
    <mergeCell ref="EX6:FA6"/>
    <mergeCell ref="ED6:EG6"/>
    <mergeCell ref="EH6:EK6"/>
    <mergeCell ref="EL6:EO6"/>
    <mergeCell ref="EP6:ES6"/>
    <mergeCell ref="FY6:GB6"/>
    <mergeCell ref="GC6:GF6"/>
    <mergeCell ref="FV6:FX6"/>
    <mergeCell ref="GG6:GJ6"/>
    <mergeCell ref="GK6:GN6"/>
    <mergeCell ref="GO6:GR6"/>
    <mergeCell ref="GS6:GV6"/>
    <mergeCell ref="GW6:GZ6"/>
    <mergeCell ref="HA6:HD6"/>
    <mergeCell ref="HE6:HH6"/>
    <mergeCell ref="HI6:HL6"/>
    <mergeCell ref="HM6:HP6"/>
    <mergeCell ref="HQ6:HT6"/>
    <mergeCell ref="HU6:HX6"/>
    <mergeCell ref="HY6:IB6"/>
    <mergeCell ref="IC6:ID6"/>
    <mergeCell ref="JT6:JW6"/>
    <mergeCell ref="JX6:KA6"/>
    <mergeCell ref="KB6:KD6"/>
    <mergeCell ref="KF6:KI6"/>
    <mergeCell ref="JP6:JS6"/>
    <mergeCell ref="IR6:IU6"/>
    <mergeCell ref="IF6:II6"/>
    <mergeCell ref="IN6:IQ6"/>
    <mergeCell ref="IJ6:IM6"/>
    <mergeCell ref="IV6:IY6"/>
    <mergeCell ref="IZ6:JC6"/>
    <mergeCell ref="JD6:JG6"/>
  </mergeCells>
  <phoneticPr fontId="1" type="noConversion"/>
  <hyperlinks>
    <hyperlink ref="A1" location="'1'!A1" display="до змісту"/>
  </hyperlinks>
  <printOptions horizontalCentered="1" verticalCentered="1"/>
  <pageMargins left="7.874015748031496E-2" right="7.874015748031496E-2" top="0.74803149606299213" bottom="0.74803149606299213" header="0.31496062992125984" footer="0.31496062992125984"/>
  <pageSetup paperSize="9" scale="3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79" zoomScaleNormal="79" workbookViewId="0">
      <selection activeCell="B15" sqref="B15:C15"/>
    </sheetView>
  </sheetViews>
  <sheetFormatPr defaultColWidth="9.109375" defaultRowHeight="13.2" outlineLevelCol="1" x14ac:dyDescent="0.25"/>
  <cols>
    <col min="1" max="1" width="40.6640625" style="104" customWidth="1"/>
    <col min="2" max="2" width="33.109375" style="104" hidden="1" customWidth="1" outlineLevel="1"/>
    <col min="3" max="3" width="39.44140625" style="104" hidden="1" customWidth="1" outlineLevel="1"/>
    <col min="4" max="4" width="7.6640625" style="104" customWidth="1" collapsed="1"/>
    <col min="5" max="11" width="7.6640625" style="104" customWidth="1"/>
    <col min="12" max="16384" width="9.109375" style="104"/>
  </cols>
  <sheetData>
    <row r="1" spans="1:12" x14ac:dyDescent="0.25">
      <c r="A1" s="116" t="str">
        <f>IF('1'!A1=1,"до змісту","to title")</f>
        <v>to title</v>
      </c>
      <c r="B1" s="116"/>
      <c r="C1" s="116"/>
    </row>
    <row r="2" spans="1:12" x14ac:dyDescent="0.25">
      <c r="A2" s="114" t="str">
        <f>IF('1'!A1=1,"1.3 Валютно-географічна структура розподілу зовнішньої торгівлі товарами та послугами","1.3 Currency and Geographical Composition of the Goods and Services Payments ")</f>
        <v xml:space="preserve">1.3 Currency and Geographical Composition of the Goods and Services Payments </v>
      </c>
      <c r="B2" s="114"/>
      <c r="C2" s="114"/>
    </row>
    <row r="3" spans="1:12" s="105" customFormat="1" x14ac:dyDescent="0.25">
      <c r="A3" s="105" t="str">
        <f>IF('1'!A1=1,"у % до загального обсягу","% of total")</f>
        <v>% of total</v>
      </c>
    </row>
    <row r="4" spans="1:12" x14ac:dyDescent="0.25">
      <c r="G4" s="253"/>
      <c r="H4" s="253"/>
      <c r="I4" s="253"/>
      <c r="J4" s="254"/>
      <c r="K4" s="254"/>
    </row>
    <row r="5" spans="1:12" ht="34.799999999999997" customHeight="1" x14ac:dyDescent="0.25">
      <c r="A5" s="255" t="str">
        <f>IF('1'!A1=1,B5,C5)</f>
        <v>Countries</v>
      </c>
      <c r="B5" s="257" t="s">
        <v>11</v>
      </c>
      <c r="C5" s="257" t="s">
        <v>35</v>
      </c>
      <c r="D5" s="259" t="str">
        <f>IF('1'!A1=1,"Долар США","US Dollar")</f>
        <v>US Dollar</v>
      </c>
      <c r="E5" s="260"/>
      <c r="F5" s="259" t="str">
        <f>IF('1'!A1=1,"Євро","Euro")</f>
        <v>Euro</v>
      </c>
      <c r="G5" s="260"/>
      <c r="H5" s="188" t="str">
        <f>IF('1'!A1=1,"Українська гривня","Ukrainian Hryvnia")</f>
        <v>Ukrainian Hryvnia</v>
      </c>
      <c r="I5" s="192"/>
      <c r="J5" s="259" t="str">
        <f>IF('1'!A1=1,"Інші валюти","Other Currencies")</f>
        <v>Other Currencies</v>
      </c>
      <c r="K5" s="260"/>
    </row>
    <row r="6" spans="1:12" ht="28.95" customHeight="1" x14ac:dyDescent="0.25">
      <c r="A6" s="256"/>
      <c r="B6" s="258"/>
      <c r="C6" s="258"/>
      <c r="D6" s="106" t="s">
        <v>813</v>
      </c>
      <c r="E6" s="106" t="s">
        <v>857</v>
      </c>
      <c r="F6" s="106" t="s">
        <v>813</v>
      </c>
      <c r="G6" s="106" t="s">
        <v>857</v>
      </c>
      <c r="H6" s="106" t="s">
        <v>813</v>
      </c>
      <c r="I6" s="106" t="s">
        <v>857</v>
      </c>
      <c r="J6" s="106" t="s">
        <v>813</v>
      </c>
      <c r="K6" s="106" t="s">
        <v>857</v>
      </c>
    </row>
    <row r="7" spans="1:12" s="121" customFormat="1" x14ac:dyDescent="0.25">
      <c r="A7" s="117" t="str">
        <f>IF('1'!$A$1=1,B7,C7)</f>
        <v>EXPORTS OF GOODS AND SERVICES (total)</v>
      </c>
      <c r="B7" s="118" t="s">
        <v>683</v>
      </c>
      <c r="C7" s="119" t="s">
        <v>686</v>
      </c>
      <c r="D7" s="179" t="s">
        <v>660</v>
      </c>
      <c r="E7" s="120" t="s">
        <v>259</v>
      </c>
      <c r="F7" s="120" t="s">
        <v>604</v>
      </c>
      <c r="G7" s="120" t="s">
        <v>481</v>
      </c>
      <c r="H7" s="173" t="s">
        <v>125</v>
      </c>
      <c r="I7" s="173" t="s">
        <v>94</v>
      </c>
      <c r="J7" s="120" t="s">
        <v>126</v>
      </c>
      <c r="K7" s="174" t="s">
        <v>46</v>
      </c>
      <c r="L7" s="108"/>
    </row>
    <row r="8" spans="1:12" s="121" customFormat="1" x14ac:dyDescent="0.25">
      <c r="A8" s="122" t="str">
        <f>IF('1'!$A$1=1,B8,C8)</f>
        <v xml:space="preserve">   Europe</v>
      </c>
      <c r="B8" s="123" t="s">
        <v>678</v>
      </c>
      <c r="C8" s="124" t="s">
        <v>687</v>
      </c>
      <c r="D8" s="180" t="s">
        <v>729</v>
      </c>
      <c r="E8" s="5" t="s">
        <v>276</v>
      </c>
      <c r="F8" s="5" t="s">
        <v>752</v>
      </c>
      <c r="G8" s="5" t="s">
        <v>716</v>
      </c>
      <c r="H8" s="7" t="s">
        <v>176</v>
      </c>
      <c r="I8" s="7" t="s">
        <v>123</v>
      </c>
      <c r="J8" s="5" t="s">
        <v>94</v>
      </c>
      <c r="K8" s="175" t="s">
        <v>124</v>
      </c>
    </row>
    <row r="9" spans="1:12" s="105" customFormat="1" x14ac:dyDescent="0.25">
      <c r="A9" s="122" t="str">
        <f>IF('1'!$A$1=1,B9,C9)</f>
        <v xml:space="preserve">   Asia</v>
      </c>
      <c r="B9" s="123" t="s">
        <v>679</v>
      </c>
      <c r="C9" s="124" t="s">
        <v>688</v>
      </c>
      <c r="D9" s="180" t="s">
        <v>305</v>
      </c>
      <c r="E9" s="5" t="s">
        <v>293</v>
      </c>
      <c r="F9" s="5" t="s">
        <v>110</v>
      </c>
      <c r="G9" s="5" t="s">
        <v>396</v>
      </c>
      <c r="H9" s="5" t="s">
        <v>68</v>
      </c>
      <c r="I9" s="5" t="s">
        <v>68</v>
      </c>
      <c r="J9" s="5" t="s">
        <v>44</v>
      </c>
      <c r="K9" s="175" t="s">
        <v>44</v>
      </c>
    </row>
    <row r="10" spans="1:12" s="114" customFormat="1" x14ac:dyDescent="0.25">
      <c r="A10" s="122" t="str">
        <f>IF('1'!$A$1=1,B10,C10)</f>
        <v xml:space="preserve">   America</v>
      </c>
      <c r="B10" s="123" t="s">
        <v>681</v>
      </c>
      <c r="C10" s="124" t="s">
        <v>689</v>
      </c>
      <c r="D10" s="6" t="s">
        <v>816</v>
      </c>
      <c r="E10" s="7" t="s">
        <v>817</v>
      </c>
      <c r="F10" s="7" t="s">
        <v>456</v>
      </c>
      <c r="G10" s="7" t="s">
        <v>128</v>
      </c>
      <c r="H10" s="7" t="s">
        <v>68</v>
      </c>
      <c r="I10" s="7" t="s">
        <v>68</v>
      </c>
      <c r="J10" s="7" t="s">
        <v>45</v>
      </c>
      <c r="K10" s="8" t="s">
        <v>87</v>
      </c>
    </row>
    <row r="11" spans="1:12" s="114" customFormat="1" ht="15" customHeight="1" x14ac:dyDescent="0.25">
      <c r="A11" s="157" t="str">
        <f>IF('1'!$A$1=1,B11,C11)</f>
        <v xml:space="preserve">  including USA</v>
      </c>
      <c r="B11" s="125" t="s">
        <v>790</v>
      </c>
      <c r="C11" s="126" t="s">
        <v>791</v>
      </c>
      <c r="D11" s="6" t="s">
        <v>817</v>
      </c>
      <c r="E11" s="7" t="s">
        <v>858</v>
      </c>
      <c r="F11" s="7" t="s">
        <v>104</v>
      </c>
      <c r="G11" s="7" t="s">
        <v>585</v>
      </c>
      <c r="H11" s="5" t="s">
        <v>68</v>
      </c>
      <c r="I11" s="5" t="s">
        <v>68</v>
      </c>
      <c r="J11" s="7" t="s">
        <v>68</v>
      </c>
      <c r="K11" s="8" t="s">
        <v>51</v>
      </c>
    </row>
    <row r="12" spans="1:12" s="121" customFormat="1" x14ac:dyDescent="0.25">
      <c r="A12" s="161" t="str">
        <f>IF('1'!$A$1=1,B12,C12)</f>
        <v>Africa</v>
      </c>
      <c r="B12" s="123" t="s">
        <v>680</v>
      </c>
      <c r="C12" s="158" t="s">
        <v>793</v>
      </c>
      <c r="D12" s="180" t="s">
        <v>308</v>
      </c>
      <c r="E12" s="5" t="s">
        <v>859</v>
      </c>
      <c r="F12" s="5" t="s">
        <v>88</v>
      </c>
      <c r="G12" s="5" t="s">
        <v>386</v>
      </c>
      <c r="H12" s="7" t="s">
        <v>68</v>
      </c>
      <c r="I12" s="7" t="s">
        <v>68</v>
      </c>
      <c r="J12" s="5" t="s">
        <v>68</v>
      </c>
      <c r="K12" s="175" t="s">
        <v>68</v>
      </c>
    </row>
    <row r="13" spans="1:12" s="114" customFormat="1" x14ac:dyDescent="0.25">
      <c r="A13" s="161" t="str">
        <f>IF('1'!$A$1=1,B13,C13)</f>
        <v>Australia and Oceania</v>
      </c>
      <c r="B13" s="123" t="s">
        <v>682</v>
      </c>
      <c r="C13" s="158" t="s">
        <v>792</v>
      </c>
      <c r="D13" s="6" t="s">
        <v>214</v>
      </c>
      <c r="E13" s="7" t="s">
        <v>860</v>
      </c>
      <c r="F13" s="7" t="s">
        <v>713</v>
      </c>
      <c r="G13" s="7" t="s">
        <v>423</v>
      </c>
      <c r="H13" s="7" t="s">
        <v>68</v>
      </c>
      <c r="I13" s="7" t="s">
        <v>68</v>
      </c>
      <c r="J13" s="7" t="s">
        <v>134</v>
      </c>
      <c r="K13" s="8" t="s">
        <v>134</v>
      </c>
    </row>
    <row r="14" spans="1:12" s="114" customFormat="1" x14ac:dyDescent="0.25">
      <c r="A14" s="127" t="str">
        <f>IF('1'!$A$1=1,B14,C14)</f>
        <v>Reference:</v>
      </c>
      <c r="B14" s="123" t="s">
        <v>784</v>
      </c>
      <c r="C14" s="124" t="s">
        <v>787</v>
      </c>
      <c r="D14" s="6"/>
      <c r="E14" s="7"/>
      <c r="F14" s="7"/>
      <c r="G14" s="7"/>
      <c r="H14" s="7"/>
      <c r="I14" s="7"/>
      <c r="J14" s="7"/>
      <c r="K14" s="8"/>
    </row>
    <row r="15" spans="1:12" x14ac:dyDescent="0.25">
      <c r="A15" s="149" t="str">
        <f>IF('1'!$A$1=1,B15,C15)</f>
        <v>EU countries</v>
      </c>
      <c r="B15" s="128" t="s">
        <v>785</v>
      </c>
      <c r="C15" s="147" t="s">
        <v>788</v>
      </c>
      <c r="D15" s="6" t="s">
        <v>763</v>
      </c>
      <c r="E15" s="7" t="s">
        <v>333</v>
      </c>
      <c r="F15" s="7" t="s">
        <v>56</v>
      </c>
      <c r="G15" s="7" t="s">
        <v>866</v>
      </c>
      <c r="H15" s="7" t="s">
        <v>68</v>
      </c>
      <c r="I15" s="7" t="s">
        <v>412</v>
      </c>
      <c r="J15" s="7" t="s">
        <v>94</v>
      </c>
      <c r="K15" s="8" t="s">
        <v>124</v>
      </c>
      <c r="L15" s="113"/>
    </row>
    <row r="16" spans="1:12" x14ac:dyDescent="0.25">
      <c r="A16" s="150" t="str">
        <f>IF('1'!$A$1=1,B16,C16)</f>
        <v>CIS countries</v>
      </c>
      <c r="B16" s="148" t="s">
        <v>786</v>
      </c>
      <c r="C16" s="148" t="s">
        <v>789</v>
      </c>
      <c r="D16" s="181" t="s">
        <v>324</v>
      </c>
      <c r="E16" s="22" t="s">
        <v>337</v>
      </c>
      <c r="F16" s="22" t="s">
        <v>315</v>
      </c>
      <c r="G16" s="22" t="s">
        <v>623</v>
      </c>
      <c r="H16" s="22" t="s">
        <v>68</v>
      </c>
      <c r="I16" s="22" t="s">
        <v>68</v>
      </c>
      <c r="J16" s="22" t="s">
        <v>44</v>
      </c>
      <c r="K16" s="176" t="s">
        <v>45</v>
      </c>
      <c r="L16" s="113"/>
    </row>
    <row r="17" spans="1:12" s="114" customFormat="1" x14ac:dyDescent="0.25">
      <c r="A17" s="117" t="str">
        <f>IF('1'!$A$1=1,B17,C17)</f>
        <v>IMPORTS OF GOODS AND SERVICES (total)</v>
      </c>
      <c r="B17" s="155" t="s">
        <v>684</v>
      </c>
      <c r="C17" s="119" t="s">
        <v>690</v>
      </c>
      <c r="D17" s="179" t="s">
        <v>606</v>
      </c>
      <c r="E17" s="120" t="s">
        <v>602</v>
      </c>
      <c r="F17" s="120" t="s">
        <v>717</v>
      </c>
      <c r="G17" s="120" t="s">
        <v>702</v>
      </c>
      <c r="H17" s="120" t="s">
        <v>68</v>
      </c>
      <c r="I17" s="120" t="s">
        <v>68</v>
      </c>
      <c r="J17" s="120" t="s">
        <v>153</v>
      </c>
      <c r="K17" s="174" t="s">
        <v>127</v>
      </c>
    </row>
    <row r="18" spans="1:12" x14ac:dyDescent="0.25">
      <c r="A18" s="122" t="str">
        <f>IF('1'!$A$1=1,B18,C18)</f>
        <v xml:space="preserve">   Europe</v>
      </c>
      <c r="B18" s="151" t="s">
        <v>678</v>
      </c>
      <c r="C18" s="124" t="s">
        <v>687</v>
      </c>
      <c r="D18" s="180" t="s">
        <v>481</v>
      </c>
      <c r="E18" s="5" t="s">
        <v>751</v>
      </c>
      <c r="F18" s="5" t="s">
        <v>262</v>
      </c>
      <c r="G18" s="5" t="s">
        <v>258</v>
      </c>
      <c r="H18" s="7" t="s">
        <v>68</v>
      </c>
      <c r="I18" s="7" t="s">
        <v>68</v>
      </c>
      <c r="J18" s="5" t="s">
        <v>176</v>
      </c>
      <c r="K18" s="175" t="s">
        <v>160</v>
      </c>
    </row>
    <row r="19" spans="1:12" x14ac:dyDescent="0.25">
      <c r="A19" s="122" t="str">
        <f>IF('1'!$A$1=1,B19,C19)</f>
        <v xml:space="preserve">   Asia</v>
      </c>
      <c r="B19" s="151" t="s">
        <v>679</v>
      </c>
      <c r="C19" s="124" t="s">
        <v>688</v>
      </c>
      <c r="D19" s="180" t="s">
        <v>286</v>
      </c>
      <c r="E19" s="5" t="s">
        <v>295</v>
      </c>
      <c r="F19" s="5" t="s">
        <v>119</v>
      </c>
      <c r="G19" s="5" t="s">
        <v>414</v>
      </c>
      <c r="H19" s="5" t="s">
        <v>68</v>
      </c>
      <c r="I19" s="5" t="s">
        <v>68</v>
      </c>
      <c r="J19" s="5" t="s">
        <v>126</v>
      </c>
      <c r="K19" s="175" t="s">
        <v>153</v>
      </c>
    </row>
    <row r="20" spans="1:12" x14ac:dyDescent="0.25">
      <c r="A20" s="122" t="str">
        <f>IF('1'!$A$1=1,B20,C20)</f>
        <v xml:space="preserve">   America</v>
      </c>
      <c r="B20" s="151" t="s">
        <v>681</v>
      </c>
      <c r="C20" s="124" t="s">
        <v>689</v>
      </c>
      <c r="D20" s="6" t="s">
        <v>138</v>
      </c>
      <c r="E20" s="7" t="s">
        <v>293</v>
      </c>
      <c r="F20" s="7" t="s">
        <v>545</v>
      </c>
      <c r="G20" s="7" t="s">
        <v>109</v>
      </c>
      <c r="H20" s="7" t="s">
        <v>68</v>
      </c>
      <c r="I20" s="7" t="s">
        <v>68</v>
      </c>
      <c r="J20" s="5" t="s">
        <v>68</v>
      </c>
      <c r="K20" s="175" t="s">
        <v>87</v>
      </c>
    </row>
    <row r="21" spans="1:12" x14ac:dyDescent="0.25">
      <c r="A21" s="157" t="str">
        <f>IF('1'!$A$1=1,B21,C21)</f>
        <v xml:space="preserve">  including USA</v>
      </c>
      <c r="B21" s="153" t="s">
        <v>790</v>
      </c>
      <c r="C21" s="159" t="s">
        <v>791</v>
      </c>
      <c r="D21" s="6" t="s">
        <v>818</v>
      </c>
      <c r="E21" s="7" t="s">
        <v>861</v>
      </c>
      <c r="F21" s="7" t="s">
        <v>371</v>
      </c>
      <c r="G21" s="7" t="s">
        <v>404</v>
      </c>
      <c r="H21" s="5" t="s">
        <v>68</v>
      </c>
      <c r="I21" s="5" t="s">
        <v>68</v>
      </c>
      <c r="J21" s="5" t="s">
        <v>68</v>
      </c>
      <c r="K21" s="175" t="s">
        <v>87</v>
      </c>
    </row>
    <row r="22" spans="1:12" x14ac:dyDescent="0.25">
      <c r="A22" s="161" t="str">
        <f>IF('1'!$A$1=1,B22,C22)</f>
        <v>Africa</v>
      </c>
      <c r="B22" s="151" t="s">
        <v>680</v>
      </c>
      <c r="C22" s="158" t="s">
        <v>793</v>
      </c>
      <c r="D22" s="180" t="s">
        <v>358</v>
      </c>
      <c r="E22" s="5" t="s">
        <v>339</v>
      </c>
      <c r="F22" s="5" t="s">
        <v>130</v>
      </c>
      <c r="G22" s="5" t="s">
        <v>389</v>
      </c>
      <c r="H22" s="7" t="s">
        <v>68</v>
      </c>
      <c r="I22" s="7" t="s">
        <v>68</v>
      </c>
      <c r="J22" s="5" t="s">
        <v>417</v>
      </c>
      <c r="K22" s="175" t="s">
        <v>520</v>
      </c>
      <c r="L22" s="129"/>
    </row>
    <row r="23" spans="1:12" x14ac:dyDescent="0.25">
      <c r="A23" s="161" t="str">
        <f>IF('1'!$A$1=1,B23,C23)</f>
        <v>Australia and Oceania</v>
      </c>
      <c r="B23" s="151" t="s">
        <v>682</v>
      </c>
      <c r="C23" s="158" t="s">
        <v>792</v>
      </c>
      <c r="D23" s="6" t="s">
        <v>819</v>
      </c>
      <c r="E23" s="7" t="s">
        <v>862</v>
      </c>
      <c r="F23" s="7" t="s">
        <v>151</v>
      </c>
      <c r="G23" s="7" t="s">
        <v>381</v>
      </c>
      <c r="H23" s="7" t="s">
        <v>68</v>
      </c>
      <c r="I23" s="7" t="s">
        <v>68</v>
      </c>
      <c r="J23" s="5" t="s">
        <v>412</v>
      </c>
      <c r="K23" s="175" t="s">
        <v>46</v>
      </c>
    </row>
    <row r="24" spans="1:12" ht="14.4" customHeight="1" x14ac:dyDescent="0.25">
      <c r="A24" s="127" t="str">
        <f>IF('1'!$A$1=1,B24,C24)</f>
        <v>Reference:</v>
      </c>
      <c r="B24" s="151" t="s">
        <v>784</v>
      </c>
      <c r="C24" s="124" t="s">
        <v>787</v>
      </c>
      <c r="D24" s="6"/>
      <c r="E24" s="7"/>
      <c r="F24" s="7"/>
      <c r="G24" s="7"/>
      <c r="H24" s="7"/>
      <c r="I24" s="7"/>
      <c r="J24" s="5"/>
      <c r="K24" s="175"/>
    </row>
    <row r="25" spans="1:12" x14ac:dyDescent="0.25">
      <c r="A25" s="149" t="str">
        <f>IF('1'!$A$1=1,B25,C25)</f>
        <v>EU countries</v>
      </c>
      <c r="B25" s="154" t="s">
        <v>785</v>
      </c>
      <c r="C25" s="126" t="s">
        <v>788</v>
      </c>
      <c r="D25" s="6" t="s">
        <v>542</v>
      </c>
      <c r="E25" s="7" t="s">
        <v>863</v>
      </c>
      <c r="F25" s="7" t="s">
        <v>657</v>
      </c>
      <c r="G25" s="7" t="s">
        <v>187</v>
      </c>
      <c r="H25" s="7" t="s">
        <v>68</v>
      </c>
      <c r="I25" s="7" t="s">
        <v>68</v>
      </c>
      <c r="J25" s="5" t="s">
        <v>125</v>
      </c>
      <c r="K25" s="175" t="s">
        <v>94</v>
      </c>
    </row>
    <row r="26" spans="1:12" s="113" customFormat="1" x14ac:dyDescent="0.25">
      <c r="A26" s="150" t="str">
        <f>IF('1'!$A$1=1,B26,C26)</f>
        <v>CIS countries</v>
      </c>
      <c r="B26" s="148" t="s">
        <v>786</v>
      </c>
      <c r="C26" s="148" t="s">
        <v>789</v>
      </c>
      <c r="D26" s="181" t="s">
        <v>820</v>
      </c>
      <c r="E26" s="22" t="s">
        <v>264</v>
      </c>
      <c r="F26" s="22" t="s">
        <v>445</v>
      </c>
      <c r="G26" s="22" t="s">
        <v>492</v>
      </c>
      <c r="H26" s="22" t="s">
        <v>68</v>
      </c>
      <c r="I26" s="22" t="s">
        <v>68</v>
      </c>
      <c r="J26" s="22" t="s">
        <v>46</v>
      </c>
      <c r="K26" s="176" t="s">
        <v>76</v>
      </c>
    </row>
    <row r="27" spans="1:12" x14ac:dyDescent="0.25">
      <c r="A27" s="117" t="str">
        <f>IF('1'!$A$1=1,B27,C27)</f>
        <v>EXTERNAL TRADE TURNOVER (total)</v>
      </c>
      <c r="B27" s="152" t="s">
        <v>685</v>
      </c>
      <c r="C27" s="118" t="s">
        <v>691</v>
      </c>
      <c r="D27" s="179" t="s">
        <v>623</v>
      </c>
      <c r="E27" s="120" t="s">
        <v>227</v>
      </c>
      <c r="F27" s="120" t="s">
        <v>826</v>
      </c>
      <c r="G27" s="120" t="s">
        <v>865</v>
      </c>
      <c r="H27" s="120" t="s">
        <v>68</v>
      </c>
      <c r="I27" s="120" t="s">
        <v>62</v>
      </c>
      <c r="J27" s="120" t="s">
        <v>152</v>
      </c>
      <c r="K27" s="174" t="s">
        <v>124</v>
      </c>
    </row>
    <row r="28" spans="1:12" x14ac:dyDescent="0.25">
      <c r="A28" s="122" t="str">
        <f>IF('1'!$A$1=1,B28,C28)</f>
        <v xml:space="preserve">   Europe</v>
      </c>
      <c r="B28" s="151" t="s">
        <v>678</v>
      </c>
      <c r="C28" s="123" t="s">
        <v>687</v>
      </c>
      <c r="D28" s="180" t="s">
        <v>812</v>
      </c>
      <c r="E28" s="5" t="s">
        <v>59</v>
      </c>
      <c r="F28" s="5" t="s">
        <v>491</v>
      </c>
      <c r="G28" s="5" t="s">
        <v>730</v>
      </c>
      <c r="H28" s="7" t="s">
        <v>75</v>
      </c>
      <c r="I28" s="7" t="s">
        <v>55</v>
      </c>
      <c r="J28" s="5" t="s">
        <v>123</v>
      </c>
      <c r="K28" s="175" t="s">
        <v>125</v>
      </c>
    </row>
    <row r="29" spans="1:12" x14ac:dyDescent="0.25">
      <c r="A29" s="122" t="str">
        <f>IF('1'!$A$1=1,B29,C29)</f>
        <v xml:space="preserve">   Asia</v>
      </c>
      <c r="B29" s="151" t="s">
        <v>679</v>
      </c>
      <c r="C29" s="123" t="s">
        <v>688</v>
      </c>
      <c r="D29" s="180" t="s">
        <v>821</v>
      </c>
      <c r="E29" s="5" t="s">
        <v>797</v>
      </c>
      <c r="F29" s="5" t="s">
        <v>54</v>
      </c>
      <c r="G29" s="5" t="s">
        <v>545</v>
      </c>
      <c r="H29" s="5" t="s">
        <v>68</v>
      </c>
      <c r="I29" s="5" t="s">
        <v>68</v>
      </c>
      <c r="J29" s="5" t="s">
        <v>75</v>
      </c>
      <c r="K29" s="175" t="s">
        <v>122</v>
      </c>
    </row>
    <row r="30" spans="1:12" x14ac:dyDescent="0.25">
      <c r="A30" s="122" t="str">
        <f>IF('1'!$A$1=1,B30,C30)</f>
        <v xml:space="preserve">   America</v>
      </c>
      <c r="B30" s="151" t="s">
        <v>681</v>
      </c>
      <c r="C30" s="123" t="s">
        <v>689</v>
      </c>
      <c r="D30" s="6" t="s">
        <v>822</v>
      </c>
      <c r="E30" s="7" t="s">
        <v>323</v>
      </c>
      <c r="F30" s="7" t="s">
        <v>504</v>
      </c>
      <c r="G30" s="7" t="s">
        <v>504</v>
      </c>
      <c r="H30" s="7" t="s">
        <v>68</v>
      </c>
      <c r="I30" s="7" t="s">
        <v>68</v>
      </c>
      <c r="J30" s="5" t="s">
        <v>68</v>
      </c>
      <c r="K30" s="175" t="s">
        <v>51</v>
      </c>
    </row>
    <row r="31" spans="1:12" x14ac:dyDescent="0.25">
      <c r="A31" s="157" t="str">
        <f>IF('1'!$A$1=1,B31,C31)</f>
        <v xml:space="preserve">  including USA</v>
      </c>
      <c r="B31" s="153" t="s">
        <v>790</v>
      </c>
      <c r="C31" s="125" t="s">
        <v>791</v>
      </c>
      <c r="D31" s="6" t="s">
        <v>822</v>
      </c>
      <c r="E31" s="7" t="s">
        <v>338</v>
      </c>
      <c r="F31" s="7" t="s">
        <v>504</v>
      </c>
      <c r="G31" s="7" t="s">
        <v>164</v>
      </c>
      <c r="H31" s="5" t="s">
        <v>68</v>
      </c>
      <c r="I31" s="5" t="s">
        <v>68</v>
      </c>
      <c r="J31" s="5" t="s">
        <v>68</v>
      </c>
      <c r="K31" s="175" t="s">
        <v>51</v>
      </c>
    </row>
    <row r="32" spans="1:12" x14ac:dyDescent="0.25">
      <c r="A32" s="161" t="str">
        <f>IF('1'!$A$1=1,B32,C32)</f>
        <v>Africa</v>
      </c>
      <c r="B32" s="151" t="s">
        <v>680</v>
      </c>
      <c r="C32" s="160" t="s">
        <v>793</v>
      </c>
      <c r="D32" s="180" t="s">
        <v>823</v>
      </c>
      <c r="E32" s="5" t="s">
        <v>295</v>
      </c>
      <c r="F32" s="5" t="s">
        <v>130</v>
      </c>
      <c r="G32" s="5" t="s">
        <v>165</v>
      </c>
      <c r="H32" s="7" t="s">
        <v>68</v>
      </c>
      <c r="I32" s="7" t="s">
        <v>68</v>
      </c>
      <c r="J32" s="5" t="s">
        <v>432</v>
      </c>
      <c r="K32" s="175" t="s">
        <v>96</v>
      </c>
    </row>
    <row r="33" spans="1:12" x14ac:dyDescent="0.25">
      <c r="A33" s="161" t="str">
        <f>IF('1'!$A$1=1,B33,C33)</f>
        <v>Australia and Oceania</v>
      </c>
      <c r="B33" s="151" t="s">
        <v>682</v>
      </c>
      <c r="C33" s="160" t="s">
        <v>792</v>
      </c>
      <c r="D33" s="6" t="s">
        <v>824</v>
      </c>
      <c r="E33" s="7" t="s">
        <v>864</v>
      </c>
      <c r="F33" s="7" t="s">
        <v>827</v>
      </c>
      <c r="G33" s="7" t="s">
        <v>130</v>
      </c>
      <c r="H33" s="7" t="s">
        <v>68</v>
      </c>
      <c r="I33" s="7" t="s">
        <v>68</v>
      </c>
      <c r="J33" s="5" t="s">
        <v>124</v>
      </c>
      <c r="K33" s="175" t="s">
        <v>76</v>
      </c>
    </row>
    <row r="34" spans="1:12" x14ac:dyDescent="0.25">
      <c r="A34" s="127" t="str">
        <f>IF('1'!$A$1=1,B34,C34)</f>
        <v>Reference:</v>
      </c>
      <c r="B34" s="151" t="s">
        <v>784</v>
      </c>
      <c r="C34" s="123" t="s">
        <v>787</v>
      </c>
      <c r="D34" s="6"/>
      <c r="E34" s="7"/>
      <c r="F34" s="7"/>
      <c r="G34" s="7"/>
      <c r="H34" s="7"/>
      <c r="I34" s="7"/>
      <c r="J34" s="5"/>
      <c r="K34" s="175"/>
    </row>
    <row r="35" spans="1:12" x14ac:dyDescent="0.25">
      <c r="A35" s="149" t="str">
        <f>IF('1'!$A$1=1,B35,C35)</f>
        <v>EU countries</v>
      </c>
      <c r="B35" s="154" t="s">
        <v>785</v>
      </c>
      <c r="C35" s="128" t="s">
        <v>788</v>
      </c>
      <c r="D35" s="6" t="s">
        <v>825</v>
      </c>
      <c r="E35" s="7" t="s">
        <v>107</v>
      </c>
      <c r="F35" s="7" t="s">
        <v>257</v>
      </c>
      <c r="G35" s="7" t="s">
        <v>743</v>
      </c>
      <c r="H35" s="7" t="s">
        <v>68</v>
      </c>
      <c r="I35" s="7" t="s">
        <v>46</v>
      </c>
      <c r="J35" s="5" t="s">
        <v>125</v>
      </c>
      <c r="K35" s="175" t="s">
        <v>122</v>
      </c>
      <c r="L35" s="113"/>
    </row>
    <row r="36" spans="1:12" s="113" customFormat="1" x14ac:dyDescent="0.25">
      <c r="A36" s="183" t="str">
        <f>IF('1'!$A$1=1,B36,C36)</f>
        <v>CIS countries</v>
      </c>
      <c r="B36" s="148" t="s">
        <v>786</v>
      </c>
      <c r="C36" s="148" t="s">
        <v>789</v>
      </c>
      <c r="D36" s="22" t="s">
        <v>765</v>
      </c>
      <c r="E36" s="22" t="s">
        <v>594</v>
      </c>
      <c r="F36" s="22" t="s">
        <v>814</v>
      </c>
      <c r="G36" s="22" t="s">
        <v>314</v>
      </c>
      <c r="H36" s="22" t="s">
        <v>68</v>
      </c>
      <c r="I36" s="22" t="s">
        <v>68</v>
      </c>
      <c r="J36" s="22" t="s">
        <v>87</v>
      </c>
      <c r="K36" s="176" t="s">
        <v>51</v>
      </c>
    </row>
    <row r="37" spans="1:12" x14ac:dyDescent="0.25">
      <c r="A37" s="104" t="str">
        <f>IF('1'!$A$1=1,B37,C37)</f>
        <v>Note:</v>
      </c>
      <c r="B37" s="156" t="s">
        <v>870</v>
      </c>
      <c r="C37" s="156" t="s">
        <v>871</v>
      </c>
    </row>
    <row r="38" spans="1:12" x14ac:dyDescent="0.25">
      <c r="A38" s="104" t="str">
        <f>IF('1'!$A$1=1,B38,C38)</f>
        <v>Since 2014, data exclude the temporarily occupied by the russian federation territories of Ukraine.</v>
      </c>
      <c r="B38" s="170" t="s">
        <v>869</v>
      </c>
      <c r="C38" s="156" t="s">
        <v>872</v>
      </c>
    </row>
  </sheetData>
  <mergeCells count="8">
    <mergeCell ref="G4:K4"/>
    <mergeCell ref="A5:A6"/>
    <mergeCell ref="B5:B6"/>
    <mergeCell ref="C5:C6"/>
    <mergeCell ref="D5:E5"/>
    <mergeCell ref="H5:I5"/>
    <mergeCell ref="F5:G5"/>
    <mergeCell ref="J5:K5"/>
  </mergeCells>
  <hyperlinks>
    <hyperlink ref="A1" location="'1'!A1" display="до змісту"/>
  </hyperlink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2"/>
  <sheetViews>
    <sheetView showGridLines="0" topLeftCell="A3" workbookViewId="0"/>
  </sheetViews>
  <sheetFormatPr defaultRowHeight="13.2" x14ac:dyDescent="0.25"/>
  <sheetData>
    <row r="1" spans="1:2" ht="409.6" hidden="1" customHeight="1" x14ac:dyDescent="0.25">
      <c r="A1" t="s">
        <v>0</v>
      </c>
      <c r="B1" t="s">
        <v>1</v>
      </c>
    </row>
    <row r="2" spans="1:2" ht="409.6" hidden="1" customHeight="1" x14ac:dyDescent="0.25">
      <c r="A2" t="s"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Марина Михайлівна</dc:creator>
  <cp:lastModifiedBy>Охріменко Людмила Василівна</cp:lastModifiedBy>
  <cp:lastPrinted>2024-12-30T12:47:35Z</cp:lastPrinted>
  <dcterms:created xsi:type="dcterms:W3CDTF">2016-05-30T09:07:37Z</dcterms:created>
  <dcterms:modified xsi:type="dcterms:W3CDTF">2024-12-30T12:48:52Z</dcterms:modified>
</cp:coreProperties>
</file>