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3!!!!\!007651\САЙТ_4КВ_23_ДОЛ_ЄВРО_ГРН\окончат для сайта!!!!!\USD_ДЛЯ САЙТА БРАТЬ!!!!\РІК\"/>
    </mc:Choice>
  </mc:AlternateContent>
  <bookViews>
    <workbookView xWindow="0" yWindow="0" windowWidth="23040" windowHeight="8760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'1.1'!$A$2:$V$30</definedName>
    <definedName name="_xlnm.Print_Area" localSheetId="2">'1.2'!$A$2:$BU$27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B9" i="6" l="1"/>
  <c r="A2" i="7" l="1"/>
  <c r="H5" i="8" l="1"/>
  <c r="J5" i="8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1" i="7"/>
  <c r="A3" i="7"/>
  <c r="A5" i="7"/>
  <c r="BH5" i="7"/>
  <c r="AT5" i="7"/>
  <c r="AF5" i="7"/>
  <c r="R5" i="7"/>
  <c r="D5" i="7"/>
  <c r="F5" i="3" l="1"/>
  <c r="A16" i="8" l="1"/>
  <c r="A15" i="8"/>
  <c r="A38" i="8" l="1"/>
  <c r="A37" i="8"/>
  <c r="A36" i="8" l="1"/>
  <c r="A35" i="8"/>
  <c r="A34" i="8"/>
  <c r="A26" i="8"/>
  <c r="A25" i="8"/>
  <c r="A24" i="8"/>
  <c r="A14" i="8"/>
  <c r="A30" i="3" l="1"/>
  <c r="A29" i="3"/>
  <c r="A28" i="3"/>
  <c r="A3" i="8" l="1"/>
  <c r="A3" i="3"/>
  <c r="B4" i="6" l="1"/>
  <c r="F5" i="8" l="1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J5" i="3" l="1"/>
  <c r="A5" i="3"/>
  <c r="H5" i="3"/>
  <c r="D5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2" i="3"/>
  <c r="A1" i="3"/>
  <c r="B3" i="6"/>
  <c r="B2" i="6"/>
  <c r="B1" i="6"/>
</calcChain>
</file>

<file path=xl/sharedStrings.xml><?xml version="1.0" encoding="utf-8"?>
<sst xmlns="http://schemas.openxmlformats.org/spreadsheetml/2006/main" count="1553" uniqueCount="551">
  <si>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</si>
  <si>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</si>
  <si>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</si>
  <si>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</si>
  <si>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</si>
  <si>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</si>
  <si>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</si>
  <si>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</si>
  <si>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</si>
  <si>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</si>
  <si>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</si>
  <si>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</si>
  <si>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</si>
  <si>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</si>
  <si>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</si>
  <si>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</si>
  <si>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</si>
  <si>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</si>
  <si>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</si>
  <si>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</si>
  <si>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</si>
  <si>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</si>
  <si>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</si>
  <si>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</si>
  <si>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</si>
  <si>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</si>
  <si>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</si>
  <si>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</si>
  <si>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</si>
  <si>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</si>
  <si>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</si>
  <si>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</si>
  <si>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</si>
  <si>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</si>
  <si>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</si>
  <si>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</si>
  <si>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>73.0</t>
  </si>
  <si>
    <t>0.2</t>
  </si>
  <si>
    <t>0.1</t>
  </si>
  <si>
    <t>1.0</t>
  </si>
  <si>
    <t>63.0</t>
  </si>
  <si>
    <t>4.0</t>
  </si>
  <si>
    <t>40.1</t>
  </si>
  <si>
    <t>0.3</t>
  </si>
  <si>
    <t>75.9</t>
  </si>
  <si>
    <t>17.0</t>
  </si>
  <si>
    <t>0.8</t>
  </si>
  <si>
    <t>52.9</t>
  </si>
  <si>
    <t>74.3</t>
  </si>
  <si>
    <t>0.5</t>
  </si>
  <si>
    <t>51.4</t>
  </si>
  <si>
    <t>70.9</t>
  </si>
  <si>
    <t>72.8</t>
  </si>
  <si>
    <t>0.0</t>
  </si>
  <si>
    <t>3.0</t>
  </si>
  <si>
    <t>69.3</t>
  </si>
  <si>
    <t>0.9</t>
  </si>
  <si>
    <t>0.7</t>
  </si>
  <si>
    <t>37.2</t>
  </si>
  <si>
    <t>40.3</t>
  </si>
  <si>
    <t>27.0</t>
  </si>
  <si>
    <t>69.1</t>
  </si>
  <si>
    <t>0.4</t>
  </si>
  <si>
    <t>8.3</t>
  </si>
  <si>
    <t>4.3</t>
  </si>
  <si>
    <t>4.5</t>
  </si>
  <si>
    <t>2.9</t>
  </si>
  <si>
    <t>1.4</t>
  </si>
  <si>
    <t>2.2</t>
  </si>
  <si>
    <t>5.5</t>
  </si>
  <si>
    <t>3.2</t>
  </si>
  <si>
    <t>3.5</t>
  </si>
  <si>
    <t>6.6</t>
  </si>
  <si>
    <t>3.8</t>
  </si>
  <si>
    <t>7.7</t>
  </si>
  <si>
    <t>30.8</t>
  </si>
  <si>
    <t>14.5</t>
  </si>
  <si>
    <t>13.1</t>
  </si>
  <si>
    <t>14.2</t>
  </si>
  <si>
    <t>15.6</t>
  </si>
  <si>
    <t>12.4</t>
  </si>
  <si>
    <t>21.6</t>
  </si>
  <si>
    <t>20.8</t>
  </si>
  <si>
    <t>18.2</t>
  </si>
  <si>
    <t>14.3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</si>
  <si>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</si>
  <si>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</si>
  <si>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</si>
  <si>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</si>
  <si>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</si>
  <si>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</si>
  <si>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</si>
  <si>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</si>
  <si>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</si>
  <si>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</si>
  <si>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</si>
  <si>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</si>
  <si>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</si>
  <si>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87.3</t>
  </si>
  <si>
    <t>38.6</t>
  </si>
  <si>
    <t>60.4</t>
  </si>
  <si>
    <t>37.0</t>
  </si>
  <si>
    <t>24.6</t>
  </si>
  <si>
    <t>14.9</t>
  </si>
  <si>
    <t>7.6</t>
  </si>
  <si>
    <t>7.3</t>
  </si>
  <si>
    <t>11.9</t>
  </si>
  <si>
    <t>1.5</t>
  </si>
  <si>
    <t>1.8</t>
  </si>
  <si>
    <t>74.6</t>
  </si>
  <si>
    <t>39.2</t>
  </si>
  <si>
    <t>5.0</t>
  </si>
  <si>
    <t>58.6</t>
  </si>
  <si>
    <t>2.0</t>
  </si>
  <si>
    <t>7.4</t>
  </si>
  <si>
    <t>8.6</t>
  </si>
  <si>
    <t>3.7</t>
  </si>
  <si>
    <t>9.7</t>
  </si>
  <si>
    <t>23.5</t>
  </si>
  <si>
    <t>6.1</t>
  </si>
  <si>
    <t>2.4</t>
  </si>
  <si>
    <t>2.7</t>
  </si>
  <si>
    <t>2.1</t>
  </si>
  <si>
    <t>2.3</t>
  </si>
  <si>
    <t>69.9</t>
  </si>
  <si>
    <t>73.9</t>
  </si>
  <si>
    <t>71.3</t>
  </si>
  <si>
    <t>70.5</t>
  </si>
  <si>
    <t>73.3</t>
  </si>
  <si>
    <t>72.2</t>
  </si>
  <si>
    <t>69.6</t>
  </si>
  <si>
    <t>70.4</t>
  </si>
  <si>
    <t>73.8</t>
  </si>
  <si>
    <t>72.7</t>
  </si>
  <si>
    <t>72.1</t>
  </si>
  <si>
    <t>68.6</t>
  </si>
  <si>
    <t>67.4</t>
  </si>
  <si>
    <t>65.9</t>
  </si>
  <si>
    <t>66.6</t>
  </si>
  <si>
    <t>65.8</t>
  </si>
  <si>
    <t>59.7</t>
  </si>
  <si>
    <t>57.6</t>
  </si>
  <si>
    <t>69.7</t>
  </si>
  <si>
    <t>74.2</t>
  </si>
  <si>
    <t>73.2</t>
  </si>
  <si>
    <t>71.7</t>
  </si>
  <si>
    <t>71.8</t>
  </si>
  <si>
    <t>67.6</t>
  </si>
  <si>
    <t>60.2</t>
  </si>
  <si>
    <t>62.9</t>
  </si>
  <si>
    <t>58.9</t>
  </si>
  <si>
    <t>74.4</t>
  </si>
  <si>
    <t>71.2</t>
  </si>
  <si>
    <t>62.8</t>
  </si>
  <si>
    <t>65.3</t>
  </si>
  <si>
    <t>66.3</t>
  </si>
  <si>
    <t>55.2</t>
  </si>
  <si>
    <t>49.8</t>
  </si>
  <si>
    <t>64.6</t>
  </si>
  <si>
    <t>74.8</t>
  </si>
  <si>
    <t>66.8</t>
  </si>
  <si>
    <t>64.5</t>
  </si>
  <si>
    <t>62.7</t>
  </si>
  <si>
    <t>75.1</t>
  </si>
  <si>
    <t>76.6</t>
  </si>
  <si>
    <t>68.8</t>
  </si>
  <si>
    <t>56.2</t>
  </si>
  <si>
    <t>69.5</t>
  </si>
  <si>
    <t>83.5</t>
  </si>
  <si>
    <t>79.4</t>
  </si>
  <si>
    <t>78.9</t>
  </si>
  <si>
    <t>86.5</t>
  </si>
  <si>
    <t>83.3</t>
  </si>
  <si>
    <t>85.7</t>
  </si>
  <si>
    <t>62.5</t>
  </si>
  <si>
    <t>63.7</t>
  </si>
  <si>
    <t>46.7</t>
  </si>
  <si>
    <t>52.4</t>
  </si>
  <si>
    <t>46.5</t>
  </si>
  <si>
    <t>48.7</t>
  </si>
  <si>
    <t>43.1</t>
  </si>
  <si>
    <t>43.2</t>
  </si>
  <si>
    <t>42.9</t>
  </si>
  <si>
    <t>85.5</t>
  </si>
  <si>
    <t>64.8</t>
  </si>
  <si>
    <t>72.5</t>
  </si>
  <si>
    <t>66.2</t>
  </si>
  <si>
    <t>59.5</t>
  </si>
  <si>
    <t>34.9</t>
  </si>
  <si>
    <t>45.3</t>
  </si>
  <si>
    <t>53.7</t>
  </si>
  <si>
    <t>57.4</t>
  </si>
  <si>
    <t>30.1</t>
  </si>
  <si>
    <t>27.4</t>
  </si>
  <si>
    <t>23.6</t>
  </si>
  <si>
    <t>26.3</t>
  </si>
  <si>
    <t>5.6</t>
  </si>
  <si>
    <t>12.0</t>
  </si>
  <si>
    <t>13.0</t>
  </si>
  <si>
    <t>16.0</t>
  </si>
  <si>
    <t>6.0</t>
  </si>
  <si>
    <t>7.0</t>
  </si>
  <si>
    <t>8.0</t>
  </si>
  <si>
    <t>11.4</t>
  </si>
  <si>
    <t>5.1</t>
  </si>
  <si>
    <t>4.7</t>
  </si>
  <si>
    <t>13.9</t>
  </si>
  <si>
    <t>6.4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</si>
  <si>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</si>
  <si>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</si>
  <si>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</si>
  <si>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</si>
  <si>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</si>
  <si>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</si>
  <si>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</si>
  <si>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</si>
  <si>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</si>
  <si>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</si>
  <si>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</si>
  <si>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</si>
  <si>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13.4</t>
  </si>
  <si>
    <t>3.9</t>
  </si>
  <si>
    <t>5.4</t>
  </si>
  <si>
    <t>13.6</t>
  </si>
  <si>
    <t>5.7</t>
  </si>
  <si>
    <t>4.4</t>
  </si>
  <si>
    <t>3.1</t>
  </si>
  <si>
    <t>3.3</t>
  </si>
  <si>
    <t>14.6</t>
  </si>
  <si>
    <t>12.6</t>
  </si>
  <si>
    <t>8.2</t>
  </si>
  <si>
    <t>12.2</t>
  </si>
  <si>
    <t>15.7</t>
  </si>
  <si>
    <t>7.2</t>
  </si>
  <si>
    <t>16.4</t>
  </si>
  <si>
    <t>14.4</t>
  </si>
  <si>
    <t>15.3</t>
  </si>
  <si>
    <t>22.1</t>
  </si>
  <si>
    <t>8.8</t>
  </si>
  <si>
    <t>8.9</t>
  </si>
  <si>
    <t>7.9</t>
  </si>
  <si>
    <t>7.8</t>
  </si>
  <si>
    <t>17.7</t>
  </si>
  <si>
    <t>10.1</t>
  </si>
  <si>
    <t>12.8</t>
  </si>
  <si>
    <t>16.7</t>
  </si>
  <si>
    <t>15.8</t>
  </si>
  <si>
    <t>5.3</t>
  </si>
  <si>
    <t>18.3</t>
  </si>
  <si>
    <t>4.1</t>
  </si>
  <si>
    <t>23.1</t>
  </si>
  <si>
    <t>23.3</t>
  </si>
  <si>
    <t>8.7</t>
  </si>
  <si>
    <t>4.9</t>
  </si>
  <si>
    <t>9.4</t>
  </si>
  <si>
    <t>6.3</t>
  </si>
  <si>
    <t>15.5</t>
  </si>
  <si>
    <t>20.0</t>
  </si>
  <si>
    <t>31.6</t>
  </si>
  <si>
    <t>39.9</t>
  </si>
  <si>
    <t>29.0</t>
  </si>
  <si>
    <t>26.0</t>
  </si>
  <si>
    <t>28.0</t>
  </si>
  <si>
    <t>32.5</t>
  </si>
  <si>
    <t>34.7</t>
  </si>
  <si>
    <t>47.9</t>
  </si>
  <si>
    <t>45.1</t>
  </si>
  <si>
    <t>59.1</t>
  </si>
  <si>
    <t>53.3</t>
  </si>
  <si>
    <t>56.4</t>
  </si>
  <si>
    <t>31.0</t>
  </si>
  <si>
    <t>33.0</t>
  </si>
  <si>
    <t>42.0</t>
  </si>
  <si>
    <t>49.0</t>
  </si>
  <si>
    <t>16.3</t>
  </si>
  <si>
    <t>21.7</t>
  </si>
  <si>
    <t>26.5</t>
  </si>
  <si>
    <t>22.6</t>
  </si>
  <si>
    <t>28.1</t>
  </si>
  <si>
    <t>10.9</t>
  </si>
  <si>
    <t>10.7</t>
  </si>
  <si>
    <t>20.5</t>
  </si>
  <si>
    <t>16.9</t>
  </si>
  <si>
    <t>21.8</t>
  </si>
  <si>
    <t>14.1</t>
  </si>
  <si>
    <t>20.3</t>
  </si>
  <si>
    <t>28.7</t>
  </si>
  <si>
    <t>25.1</t>
  </si>
  <si>
    <t>22.8</t>
  </si>
  <si>
    <t>20.1</t>
  </si>
  <si>
    <t>30.3</t>
  </si>
  <si>
    <t>22.3</t>
  </si>
  <si>
    <t>18.1</t>
  </si>
  <si>
    <t>26.9</t>
  </si>
  <si>
    <t>28.6</t>
  </si>
  <si>
    <t>29.6</t>
  </si>
  <si>
    <t>23.9</t>
  </si>
  <si>
    <t>20.7</t>
  </si>
  <si>
    <t>28.5</t>
  </si>
  <si>
    <t>24.9</t>
  </si>
  <si>
    <t>31.8</t>
  </si>
  <si>
    <t>29.9</t>
  </si>
  <si>
    <t>20.2</t>
  </si>
  <si>
    <t>18.7</t>
  </si>
  <si>
    <t>27.8</t>
  </si>
  <si>
    <t>2.8</t>
  </si>
  <si>
    <t>53.8</t>
  </si>
  <si>
    <t>18.5</t>
  </si>
  <si>
    <t>35.8</t>
  </si>
  <si>
    <t>32.3</t>
  </si>
  <si>
    <t>50.0</t>
  </si>
  <si>
    <t>70.1</t>
  </si>
  <si>
    <t>44.4</t>
  </si>
  <si>
    <t>55.1</t>
  </si>
  <si>
    <t>8.5</t>
  </si>
  <si>
    <t>82.6</t>
  </si>
  <si>
    <t>55.7</t>
  </si>
  <si>
    <t>40.8</t>
  </si>
  <si>
    <t>41.7</t>
  </si>
  <si>
    <t>24.3</t>
  </si>
  <si>
    <t>38.2</t>
  </si>
  <si>
    <t>56.6</t>
  </si>
  <si>
    <t>73.5</t>
  </si>
  <si>
    <t>57.5</t>
  </si>
  <si>
    <t>19.5</t>
  </si>
  <si>
    <t>44.5</t>
  </si>
  <si>
    <t>73.1</t>
  </si>
  <si>
    <t>50.1</t>
  </si>
  <si>
    <t>18.0</t>
  </si>
  <si>
    <t>35.7</t>
  </si>
  <si>
    <t>53.2</t>
  </si>
  <si>
    <t>72.0</t>
  </si>
  <si>
    <t>52.6</t>
  </si>
  <si>
    <t>54.2</t>
  </si>
  <si>
    <t>50.6</t>
  </si>
  <si>
    <t>49.5</t>
  </si>
  <si>
    <t>59.9</t>
  </si>
  <si>
    <t>38.7</t>
  </si>
  <si>
    <t>51.5</t>
  </si>
  <si>
    <t>36.8</t>
  </si>
  <si>
    <t>72.3</t>
  </si>
  <si>
    <t>79.6</t>
  </si>
  <si>
    <t>25.7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</si>
  <si>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</si>
  <si>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</si>
  <si>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</si>
  <si>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</si>
  <si>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</si>
  <si>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</si>
  <si>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</si>
  <si>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</si>
  <si>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</si>
  <si>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</si>
  <si>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</si>
  <si>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</si>
  <si>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</si>
  <si>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</si>
  <si>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61.0</t>
  </si>
  <si>
    <t>44.7</t>
  </si>
  <si>
    <t>26.4</t>
  </si>
  <si>
    <t>49.1</t>
  </si>
  <si>
    <t>23.0</t>
  </si>
  <si>
    <t>46.3</t>
  </si>
  <si>
    <t>39.3</t>
  </si>
  <si>
    <t>58.8</t>
  </si>
  <si>
    <t>45.7</t>
  </si>
  <si>
    <t>26.7</t>
  </si>
  <si>
    <t>37.9</t>
  </si>
  <si>
    <t>47.1</t>
  </si>
  <si>
    <t>64.3</t>
  </si>
  <si>
    <t>57.9</t>
  </si>
  <si>
    <t>27.2</t>
  </si>
  <si>
    <t>48.6</t>
  </si>
  <si>
    <t>70.6</t>
  </si>
  <si>
    <t>56.0</t>
  </si>
  <si>
    <t>32.0</t>
  </si>
  <si>
    <t>12.9</t>
  </si>
  <si>
    <t>51.7</t>
  </si>
  <si>
    <t>66.7</t>
  </si>
  <si>
    <t>47.6</t>
  </si>
  <si>
    <t>59.6</t>
  </si>
  <si>
    <t>32.8</t>
  </si>
  <si>
    <t>46.6</t>
  </si>
  <si>
    <t>48.3</t>
  </si>
  <si>
    <t>42.5</t>
  </si>
  <si>
    <t>37.1</t>
  </si>
  <si>
    <t>47.2</t>
  </si>
  <si>
    <t>45.0</t>
  </si>
  <si>
    <t>47.0</t>
  </si>
  <si>
    <t>27.1</t>
  </si>
  <si>
    <t>54.9</t>
  </si>
  <si>
    <t>82.9</t>
  </si>
  <si>
    <t>16.2</t>
  </si>
  <si>
    <t>57.8</t>
  </si>
  <si>
    <t>43.8</t>
  </si>
  <si>
    <t>57.0</t>
  </si>
  <si>
    <t>60.5</t>
  </si>
  <si>
    <t>51.8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</si>
  <si>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</si>
  <si>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</si>
  <si>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</si>
  <si>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</si>
  <si>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</si>
  <si>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</si>
  <si>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</si>
  <si>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</si>
  <si>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</si>
  <si>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</si>
  <si>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</si>
  <si>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</si>
  <si>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Australia and Oceania</t>
  </si>
  <si>
    <t>Africa</t>
  </si>
  <si>
    <t>37.3</t>
  </si>
  <si>
    <t>94.6</t>
  </si>
  <si>
    <t xml:space="preserve"> 2022       </t>
  </si>
  <si>
    <t>35.2</t>
  </si>
  <si>
    <t>78.4</t>
  </si>
  <si>
    <t>41.9</t>
  </si>
  <si>
    <t>42.7</t>
  </si>
  <si>
    <t>63.2</t>
  </si>
  <si>
    <t>37.7</t>
  </si>
  <si>
    <t>18.4</t>
  </si>
  <si>
    <t>84.2</t>
  </si>
  <si>
    <t>95.8</t>
  </si>
  <si>
    <t>92.9</t>
  </si>
  <si>
    <t>84.9</t>
  </si>
  <si>
    <t>81.7</t>
  </si>
  <si>
    <t>81.5</t>
  </si>
  <si>
    <t>84.7</t>
  </si>
  <si>
    <t>85.0</t>
  </si>
  <si>
    <t>89.7</t>
  </si>
  <si>
    <t>55.9</t>
  </si>
  <si>
    <t>43.6</t>
  </si>
  <si>
    <t>1.2 Dynamics of the Currency Composition of Settlements for the BOP Current Account Transactions</t>
  </si>
  <si>
    <t>Долар США</t>
  </si>
  <si>
    <t>Російський рубль</t>
  </si>
  <si>
    <t>Євро</t>
  </si>
  <si>
    <t>Українська гривня</t>
  </si>
  <si>
    <t>Інші валюти</t>
  </si>
  <si>
    <t>2010</t>
  </si>
  <si>
    <t>2011</t>
  </si>
  <si>
    <t>2012</t>
  </si>
  <si>
    <t>2013</t>
  </si>
  <si>
    <t>2017</t>
  </si>
  <si>
    <t>2018</t>
  </si>
  <si>
    <t>2019</t>
  </si>
  <si>
    <t>2020</t>
  </si>
  <si>
    <t>US Dollar</t>
  </si>
  <si>
    <t>Russian Ruble</t>
  </si>
  <si>
    <t>Euro</t>
  </si>
  <si>
    <t>Ukrainian Hryvnia</t>
  </si>
  <si>
    <t>Other Currencies</t>
  </si>
  <si>
    <t>28.3</t>
  </si>
  <si>
    <t>65.5</t>
  </si>
  <si>
    <t>55.0</t>
  </si>
  <si>
    <t>53.4</t>
  </si>
  <si>
    <t>42.8</t>
  </si>
  <si>
    <t>74.0</t>
  </si>
  <si>
    <t>67.8</t>
  </si>
  <si>
    <t>22.4</t>
  </si>
  <si>
    <t>23.2</t>
  </si>
  <si>
    <t>27.7</t>
  </si>
  <si>
    <t>67.5</t>
  </si>
  <si>
    <t>28.8</t>
  </si>
  <si>
    <t>27.6</t>
  </si>
  <si>
    <t>41.2</t>
  </si>
  <si>
    <t>45.9</t>
  </si>
  <si>
    <t>9.8</t>
  </si>
  <si>
    <t>65.4</t>
  </si>
  <si>
    <t>28.2</t>
  </si>
  <si>
    <t>41.5</t>
  </si>
  <si>
    <t>45.8</t>
  </si>
  <si>
    <t>60.9</t>
  </si>
  <si>
    <t>58.0</t>
  </si>
  <si>
    <t>31.7</t>
  </si>
  <si>
    <t>80.9</t>
  </si>
  <si>
    <t>86.2</t>
  </si>
  <si>
    <t>80.5</t>
  </si>
  <si>
    <t>15.1</t>
  </si>
  <si>
    <t>87.9</t>
  </si>
  <si>
    <t>89.9</t>
  </si>
  <si>
    <t>87.6</t>
  </si>
  <si>
    <t>81.1</t>
  </si>
  <si>
    <t>77.8</t>
  </si>
  <si>
    <t>77.9</t>
  </si>
  <si>
    <t>68.3</t>
  </si>
  <si>
    <t>32.9</t>
  </si>
  <si>
    <t>45.5</t>
  </si>
  <si>
    <t>35.0</t>
  </si>
  <si>
    <t>37.8</t>
  </si>
  <si>
    <t>76.0</t>
  </si>
  <si>
    <t>56.3</t>
  </si>
  <si>
    <t>96.2</t>
  </si>
  <si>
    <t>40.0</t>
  </si>
  <si>
    <t>2022</t>
  </si>
  <si>
    <t xml:space="preserve"> 2023       </t>
  </si>
  <si>
    <t>49.9</t>
  </si>
  <si>
    <t>60.6</t>
  </si>
  <si>
    <t>30.7</t>
  </si>
  <si>
    <t>88.2</t>
  </si>
  <si>
    <t>12.1</t>
  </si>
  <si>
    <t>62.3</t>
  </si>
  <si>
    <t>47.8</t>
  </si>
  <si>
    <t>30.5</t>
  </si>
  <si>
    <t>44.9</t>
  </si>
  <si>
    <t>45.6</t>
  </si>
  <si>
    <t>37.6</t>
  </si>
  <si>
    <t>35.5</t>
  </si>
  <si>
    <t>38.0</t>
  </si>
  <si>
    <t>19.4</t>
  </si>
  <si>
    <t>10.2</t>
  </si>
  <si>
    <t>68.1</t>
  </si>
  <si>
    <t>48.8</t>
  </si>
  <si>
    <t>52.5</t>
  </si>
  <si>
    <t>19.8</t>
  </si>
  <si>
    <t>2023</t>
  </si>
  <si>
    <t xml:space="preserve"> 2023      </t>
  </si>
  <si>
    <t>91.1</t>
  </si>
  <si>
    <t>38.3</t>
  </si>
  <si>
    <t>46.8</t>
  </si>
  <si>
    <t>34.4</t>
  </si>
  <si>
    <t>84.0</t>
  </si>
  <si>
    <t>86.3</t>
  </si>
  <si>
    <t>79.0</t>
  </si>
  <si>
    <t>55.4</t>
  </si>
  <si>
    <t>40.5</t>
  </si>
  <si>
    <t>84.8</t>
  </si>
  <si>
    <t>89.1</t>
  </si>
  <si>
    <t>89.2</t>
  </si>
  <si>
    <t>82.8</t>
  </si>
  <si>
    <t>91.9</t>
  </si>
  <si>
    <t>13.2</t>
  </si>
  <si>
    <t>60.3</t>
  </si>
  <si>
    <t>53.0</t>
  </si>
  <si>
    <t>46.2</t>
  </si>
  <si>
    <t>68.4</t>
  </si>
  <si>
    <t>42.2</t>
  </si>
  <si>
    <t>10.6</t>
  </si>
  <si>
    <t>65.6</t>
  </si>
  <si>
    <t>43.9</t>
  </si>
  <si>
    <t>97.3</t>
  </si>
  <si>
    <t>95.3</t>
  </si>
  <si>
    <t>10.3</t>
  </si>
  <si>
    <t>10.0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</si>
  <si>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</si>
  <si>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</si>
  <si>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>1.  З 2014 року дані подаються без урахування тимчасово окупованої російською федерацією території України.</t>
  </si>
  <si>
    <t>Примітка:</t>
  </si>
  <si>
    <t>Note:</t>
  </si>
  <si>
    <t>Дата останнього оновлення: 29.03.2024</t>
  </si>
  <si>
    <t>Last updated on: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</si>
</sst>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48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30"/>
      <name val="Arial"/>
      <family val="2"/>
      <charset val="204"/>
    </font>
    <font>
      <sz val="9"/>
      <color indexed="9"/>
      <name val="Arial"/>
      <family val="2"/>
      <charset val="204"/>
    </font>
    <font>
      <sz val="9"/>
      <color theme="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0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indexed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6" fillId="0" borderId="0"/>
    <xf numFmtId="0" fontId="22" fillId="0" borderId="0"/>
    <xf numFmtId="0" fontId="22" fillId="0" borderId="0"/>
    <xf numFmtId="0" fontId="2" fillId="0" borderId="0"/>
    <xf numFmtId="0" fontId="9" fillId="0" borderId="0"/>
  </cellStyleXfs>
  <cellXfs count="250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49" fontId="6" fillId="3" borderId="0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17" fillId="2" borderId="0" xfId="0" applyFont="1" applyFill="1"/>
    <xf numFmtId="49" fontId="9" fillId="3" borderId="5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0" fontId="9" fillId="2" borderId="0" xfId="0" applyFont="1" applyFill="1"/>
    <xf numFmtId="2" fontId="9" fillId="2" borderId="0" xfId="0" applyNumberFormat="1" applyFont="1" applyFill="1"/>
    <xf numFmtId="0" fontId="9" fillId="3" borderId="0" xfId="0" applyFont="1" applyFill="1"/>
    <xf numFmtId="49" fontId="6" fillId="3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1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0" fillId="2" borderId="6" xfId="0" applyNumberFormat="1" applyFont="1" applyFill="1" applyBorder="1" applyAlignment="1"/>
    <xf numFmtId="164" fontId="10" fillId="3" borderId="3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9" fontId="11" fillId="3" borderId="9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3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14" fillId="2" borderId="8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center"/>
    </xf>
    <xf numFmtId="0" fontId="8" fillId="2" borderId="0" xfId="2" applyFont="1" applyFill="1"/>
    <xf numFmtId="0" fontId="6" fillId="2" borderId="0" xfId="0" applyFont="1" applyFill="1" applyAlignment="1"/>
    <xf numFmtId="49" fontId="9" fillId="3" borderId="6" xfId="0" applyNumberFormat="1" applyFont="1" applyFill="1" applyBorder="1"/>
    <xf numFmtId="49" fontId="9" fillId="3" borderId="7" xfId="0" applyNumberFormat="1" applyFont="1" applyFill="1" applyBorder="1"/>
    <xf numFmtId="49" fontId="9" fillId="3" borderId="12" xfId="0" applyNumberFormat="1" applyFont="1" applyFill="1" applyBorder="1"/>
    <xf numFmtId="164" fontId="11" fillId="3" borderId="3" xfId="0" applyNumberFormat="1" applyFont="1" applyFill="1" applyBorder="1" applyAlignment="1">
      <alignment horizontal="left"/>
    </xf>
    <xf numFmtId="164" fontId="9" fillId="2" borderId="8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5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0" fontId="6" fillId="3" borderId="0" xfId="0" applyFont="1" applyFill="1"/>
    <xf numFmtId="0" fontId="8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4" fillId="3" borderId="0" xfId="0" applyNumberFormat="1" applyFont="1" applyFill="1"/>
    <xf numFmtId="0" fontId="6" fillId="3" borderId="0" xfId="0" applyFont="1" applyFill="1" applyBorder="1"/>
    <xf numFmtId="0" fontId="7" fillId="3" borderId="0" xfId="0" applyFont="1" applyFill="1"/>
    <xf numFmtId="0" fontId="5" fillId="3" borderId="0" xfId="1" applyFont="1" applyFill="1"/>
    <xf numFmtId="164" fontId="11" fillId="3" borderId="1" xfId="0" applyNumberFormat="1" applyFont="1" applyFill="1" applyBorder="1"/>
    <xf numFmtId="164" fontId="10" fillId="3" borderId="1" xfId="0" applyNumberFormat="1" applyFont="1" applyFill="1" applyBorder="1"/>
    <xf numFmtId="164" fontId="10" fillId="3" borderId="6" xfId="0" applyNumberFormat="1" applyFont="1" applyFill="1" applyBorder="1"/>
    <xf numFmtId="49" fontId="7" fillId="3" borderId="7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3" xfId="0" applyFont="1" applyFill="1" applyBorder="1" applyAlignment="1"/>
    <xf numFmtId="0" fontId="10" fillId="3" borderId="3" xfId="0" applyFont="1" applyFill="1" applyBorder="1" applyAlignment="1"/>
    <xf numFmtId="0" fontId="10" fillId="3" borderId="2" xfId="0" applyFont="1" applyFill="1" applyBorder="1" applyAlignment="1"/>
    <xf numFmtId="0" fontId="14" fillId="3" borderId="3" xfId="0" applyFont="1" applyFill="1" applyBorder="1" applyAlignment="1"/>
    <xf numFmtId="0" fontId="14" fillId="3" borderId="2" xfId="0" applyFont="1" applyFill="1" applyBorder="1" applyAlignment="1"/>
    <xf numFmtId="0" fontId="8" fillId="3" borderId="3" xfId="0" applyFont="1" applyFill="1" applyBorder="1" applyAlignment="1"/>
    <xf numFmtId="0" fontId="13" fillId="3" borderId="3" xfId="0" applyFont="1" applyFill="1" applyBorder="1" applyAlignment="1"/>
    <xf numFmtId="0" fontId="22" fillId="3" borderId="0" xfId="4" applyFill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164" fontId="9" fillId="3" borderId="9" xfId="5" applyNumberFormat="1" applyFont="1" applyFill="1" applyBorder="1" applyAlignment="1">
      <alignment horizontal="center"/>
    </xf>
    <xf numFmtId="49" fontId="9" fillId="3" borderId="9" xfId="5" applyNumberFormat="1" applyFont="1" applyFill="1" applyBorder="1" applyAlignment="1">
      <alignment horizontal="center"/>
    </xf>
    <xf numFmtId="0" fontId="29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165" fontId="13" fillId="3" borderId="2" xfId="3" applyNumberFormat="1" applyFont="1" applyFill="1" applyBorder="1" applyAlignment="1">
      <alignment horizontal="left" indent="1"/>
    </xf>
    <xf numFmtId="0" fontId="10" fillId="3" borderId="5" xfId="0" applyFont="1" applyFill="1" applyBorder="1" applyAlignment="1"/>
    <xf numFmtId="0" fontId="8" fillId="3" borderId="3" xfId="0" applyFont="1" applyFill="1" applyBorder="1" applyAlignment="1">
      <alignment horizontal="left" indent="2"/>
    </xf>
    <xf numFmtId="0" fontId="8" fillId="3" borderId="8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2" xfId="0" applyNumberFormat="1" applyFont="1" applyFill="1" applyBorder="1"/>
    <xf numFmtId="0" fontId="30" fillId="3" borderId="0" xfId="0" applyFont="1" applyFill="1"/>
    <xf numFmtId="0" fontId="6" fillId="3" borderId="3" xfId="0" applyFont="1" applyFill="1" applyBorder="1" applyAlignment="1">
      <alignment horizontal="left" indent="1"/>
    </xf>
    <xf numFmtId="0" fontId="10" fillId="3" borderId="2" xfId="0" applyFont="1" applyFill="1" applyBorder="1" applyAlignment="1">
      <alignment horizontal="left" indent="1"/>
    </xf>
    <xf numFmtId="0" fontId="14" fillId="3" borderId="2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/>
    </xf>
    <xf numFmtId="49" fontId="7" fillId="3" borderId="12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1" fillId="2" borderId="0" xfId="1" applyFont="1" applyFill="1"/>
    <xf numFmtId="0" fontId="20" fillId="2" borderId="0" xfId="7" applyFont="1" applyFill="1"/>
    <xf numFmtId="0" fontId="32" fillId="2" borderId="0" xfId="7" applyFont="1" applyFill="1"/>
    <xf numFmtId="0" fontId="33" fillId="2" borderId="0" xfId="7" applyFont="1" applyFill="1" applyBorder="1"/>
    <xf numFmtId="0" fontId="20" fillId="2" borderId="0" xfId="7" applyFont="1" applyFill="1" applyBorder="1"/>
    <xf numFmtId="0" fontId="17" fillId="0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7" applyFont="1" applyFill="1"/>
    <xf numFmtId="0" fontId="34" fillId="2" borderId="0" xfId="1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35" fillId="2" borderId="0" xfId="1" applyFont="1" applyFill="1" applyBorder="1" applyAlignment="1">
      <alignment horizontal="left"/>
    </xf>
    <xf numFmtId="0" fontId="17" fillId="2" borderId="0" xfId="0" applyFont="1" applyFill="1" applyBorder="1"/>
    <xf numFmtId="0" fontId="17" fillId="2" borderId="0" xfId="1" applyFont="1" applyFill="1" applyBorder="1"/>
    <xf numFmtId="164" fontId="17" fillId="2" borderId="0" xfId="0" applyNumberFormat="1" applyFont="1" applyFill="1" applyBorder="1"/>
    <xf numFmtId="0" fontId="34" fillId="2" borderId="0" xfId="0" applyFont="1" applyFill="1"/>
    <xf numFmtId="0" fontId="34" fillId="2" borderId="0" xfId="7" applyFont="1" applyFill="1"/>
    <xf numFmtId="0" fontId="19" fillId="2" borderId="0" xfId="7" applyFont="1" applyFill="1" applyAlignment="1">
      <alignment horizontal="left"/>
    </xf>
    <xf numFmtId="0" fontId="17" fillId="2" borderId="0" xfId="7" applyFont="1" applyFill="1" applyAlignment="1">
      <alignment horizontal="center"/>
    </xf>
    <xf numFmtId="0" fontId="18" fillId="2" borderId="0" xfId="7" applyFont="1" applyFill="1"/>
    <xf numFmtId="0" fontId="18" fillId="2" borderId="0" xfId="7" applyFont="1" applyFill="1" applyAlignment="1"/>
    <xf numFmtId="0" fontId="36" fillId="2" borderId="0" xfId="7" applyFont="1" applyFill="1"/>
    <xf numFmtId="0" fontId="37" fillId="2" borderId="0" xfId="7" applyFont="1" applyFill="1" applyBorder="1"/>
    <xf numFmtId="0" fontId="18" fillId="2" borderId="0" xfId="7" applyFont="1" applyFill="1" applyBorder="1"/>
    <xf numFmtId="0" fontId="38" fillId="2" borderId="0" xfId="7" applyFont="1" applyFill="1" applyAlignment="1">
      <alignment horizontal="center"/>
    </xf>
    <xf numFmtId="0" fontId="21" fillId="2" borderId="0" xfId="7" applyFont="1" applyFill="1" applyAlignment="1">
      <alignment horizontal="center"/>
    </xf>
    <xf numFmtId="49" fontId="16" fillId="2" borderId="3" xfId="7" applyNumberFormat="1" applyFont="1" applyFill="1" applyBorder="1" applyAlignment="1">
      <alignment horizontal="center" vertical="center"/>
    </xf>
    <xf numFmtId="49" fontId="7" fillId="2" borderId="9" xfId="7" applyNumberFormat="1" applyFont="1" applyFill="1" applyBorder="1" applyAlignment="1">
      <alignment horizontal="center" vertical="center" wrapText="1"/>
    </xf>
    <xf numFmtId="49" fontId="11" fillId="2" borderId="2" xfId="7" applyNumberFormat="1" applyFont="1" applyFill="1" applyBorder="1" applyAlignment="1">
      <alignment horizontal="center" vertical="center" wrapText="1"/>
    </xf>
    <xf numFmtId="49" fontId="11" fillId="2" borderId="3" xfId="7" applyNumberFormat="1" applyFont="1" applyFill="1" applyBorder="1" applyAlignment="1">
      <alignment horizontal="center" vertical="center" wrapText="1"/>
    </xf>
    <xf numFmtId="49" fontId="7" fillId="2" borderId="2" xfId="7" applyNumberFormat="1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40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164" fontId="7" fillId="2" borderId="1" xfId="7" applyNumberFormat="1" applyFont="1" applyFill="1" applyBorder="1" applyAlignment="1"/>
    <xf numFmtId="164" fontId="10" fillId="2" borderId="1" xfId="7" applyNumberFormat="1" applyFont="1" applyFill="1" applyBorder="1" applyAlignment="1"/>
    <xf numFmtId="164" fontId="10" fillId="2" borderId="6" xfId="7" applyNumberFormat="1" applyFont="1" applyFill="1" applyBorder="1" applyAlignment="1"/>
    <xf numFmtId="49" fontId="7" fillId="2" borderId="6" xfId="7" applyNumberFormat="1" applyFont="1" applyFill="1" applyBorder="1" applyAlignment="1">
      <alignment horizontal="center" wrapText="1"/>
    </xf>
    <xf numFmtId="49" fontId="7" fillId="2" borderId="7" xfId="7" applyNumberFormat="1" applyFont="1" applyFill="1" applyBorder="1" applyAlignment="1">
      <alignment horizontal="center" wrapText="1"/>
    </xf>
    <xf numFmtId="0" fontId="20" fillId="2" borderId="7" xfId="7" applyFont="1" applyFill="1" applyBorder="1"/>
    <xf numFmtId="0" fontId="20" fillId="2" borderId="6" xfId="7" applyFont="1" applyFill="1" applyBorder="1"/>
    <xf numFmtId="0" fontId="32" fillId="2" borderId="7" xfId="7" applyFont="1" applyFill="1" applyBorder="1"/>
    <xf numFmtId="164" fontId="7" fillId="2" borderId="3" xfId="7" applyNumberFormat="1" applyFont="1" applyFill="1" applyBorder="1" applyAlignment="1">
      <alignment horizontal="left"/>
    </xf>
    <xf numFmtId="164" fontId="10" fillId="2" borderId="3" xfId="7" applyNumberFormat="1" applyFont="1" applyFill="1" applyBorder="1" applyAlignment="1">
      <alignment horizontal="left"/>
    </xf>
    <xf numFmtId="164" fontId="10" fillId="2" borderId="2" xfId="7" applyNumberFormat="1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41" fillId="2" borderId="0" xfId="7" applyFont="1" applyFill="1"/>
    <xf numFmtId="0" fontId="42" fillId="2" borderId="0" xfId="7" applyFont="1" applyFill="1" applyBorder="1"/>
    <xf numFmtId="0" fontId="21" fillId="2" borderId="0" xfId="7" applyFont="1" applyFill="1" applyBorder="1"/>
    <xf numFmtId="0" fontId="21" fillId="2" borderId="0" xfId="7" applyFont="1" applyFill="1"/>
    <xf numFmtId="164" fontId="6" fillId="2" borderId="3" xfId="7" applyNumberFormat="1" applyFont="1" applyFill="1" applyBorder="1" applyAlignment="1">
      <alignment horizontal="left"/>
    </xf>
    <xf numFmtId="164" fontId="14" fillId="2" borderId="3" xfId="7" applyNumberFormat="1" applyFont="1" applyFill="1" applyBorder="1" applyAlignment="1">
      <alignment horizontal="left"/>
    </xf>
    <xf numFmtId="164" fontId="14" fillId="2" borderId="2" xfId="7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49" fontId="6" fillId="2" borderId="2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right"/>
    </xf>
    <xf numFmtId="164" fontId="14" fillId="2" borderId="2" xfId="7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164" fontId="6" fillId="2" borderId="8" xfId="7" applyNumberFormat="1" applyFont="1" applyFill="1" applyBorder="1" applyAlignment="1">
      <alignment horizontal="left"/>
    </xf>
    <xf numFmtId="164" fontId="14" fillId="2" borderId="8" xfId="7" applyNumberFormat="1" applyFont="1" applyFill="1" applyBorder="1" applyAlignment="1">
      <alignment horizontal="left"/>
    </xf>
    <xf numFmtId="164" fontId="14" fillId="2" borderId="4" xfId="7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  <xf numFmtId="164" fontId="20" fillId="2" borderId="0" xfId="7" applyNumberFormat="1" applyFont="1" applyFill="1" applyBorder="1" applyAlignment="1"/>
    <xf numFmtId="0" fontId="23" fillId="2" borderId="0" xfId="7" applyFont="1" applyFill="1" applyBorder="1"/>
    <xf numFmtId="164" fontId="43" fillId="2" borderId="0" xfId="7" applyNumberFormat="1" applyFont="1" applyFill="1" applyBorder="1" applyAlignment="1">
      <alignment horizontal="center"/>
    </xf>
    <xf numFmtId="164" fontId="20" fillId="2" borderId="0" xfId="7" applyNumberFormat="1" applyFont="1" applyFill="1" applyBorder="1" applyAlignment="1">
      <alignment horizontal="left" wrapText="1"/>
    </xf>
    <xf numFmtId="0" fontId="20" fillId="2" borderId="0" xfId="7" applyFont="1" applyFill="1" applyBorder="1" applyAlignment="1">
      <alignment horizontal="left"/>
    </xf>
    <xf numFmtId="164" fontId="20" fillId="2" borderId="0" xfId="7" applyNumberFormat="1" applyFont="1" applyFill="1" applyBorder="1" applyAlignment="1">
      <alignment horizontal="center"/>
    </xf>
    <xf numFmtId="0" fontId="20" fillId="2" borderId="0" xfId="7" applyFont="1" applyFill="1" applyAlignment="1">
      <alignment horizontal="left"/>
    </xf>
    <xf numFmtId="49" fontId="9" fillId="3" borderId="0" xfId="0" applyNumberFormat="1" applyFont="1" applyFill="1" applyBorder="1"/>
    <xf numFmtId="0" fontId="32" fillId="2" borderId="12" xfId="7" applyFont="1" applyFill="1" applyBorder="1"/>
    <xf numFmtId="49" fontId="11" fillId="3" borderId="2" xfId="0" applyNumberFormat="1" applyFont="1" applyFill="1" applyBorder="1" applyAlignment="1">
      <alignment horizontal="center"/>
    </xf>
    <xf numFmtId="164" fontId="9" fillId="3" borderId="2" xfId="5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164" fontId="9" fillId="3" borderId="0" xfId="0" applyNumberFormat="1" applyFont="1" applyFill="1"/>
    <xf numFmtId="164" fontId="9" fillId="2" borderId="0" xfId="0" applyNumberFormat="1" applyFont="1" applyFill="1"/>
    <xf numFmtId="0" fontId="32" fillId="2" borderId="0" xfId="7" applyFont="1" applyFill="1" applyBorder="1"/>
    <xf numFmtId="49" fontId="7" fillId="3" borderId="6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right"/>
    </xf>
    <xf numFmtId="164" fontId="16" fillId="3" borderId="7" xfId="0" applyNumberFormat="1" applyFont="1" applyFill="1" applyBorder="1"/>
    <xf numFmtId="49" fontId="16" fillId="3" borderId="7" xfId="0" applyNumberFormat="1" applyFont="1" applyFill="1" applyBorder="1" applyAlignment="1">
      <alignment horizontal="center"/>
    </xf>
    <xf numFmtId="49" fontId="16" fillId="3" borderId="12" xfId="0" applyNumberFormat="1" applyFont="1" applyFill="1" applyBorder="1" applyAlignment="1">
      <alignment horizontal="center"/>
    </xf>
    <xf numFmtId="0" fontId="16" fillId="3" borderId="0" xfId="0" applyFont="1" applyFill="1" applyBorder="1" applyAlignment="1"/>
    <xf numFmtId="49" fontId="4" fillId="3" borderId="0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/>
    <xf numFmtId="0" fontId="16" fillId="3" borderId="0" xfId="0" applyFont="1" applyFill="1" applyBorder="1" applyAlignment="1">
      <alignment horizontal="left" indent="1"/>
    </xf>
    <xf numFmtId="0" fontId="44" fillId="3" borderId="0" xfId="0" applyFont="1" applyFill="1" applyBorder="1" applyAlignment="1"/>
    <xf numFmtId="0" fontId="16" fillId="3" borderId="5" xfId="0" applyFont="1" applyFill="1" applyBorder="1" applyAlignment="1"/>
    <xf numFmtId="49" fontId="4" fillId="3" borderId="5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164" fontId="16" fillId="3" borderId="1" xfId="0" applyNumberFormat="1" applyFont="1" applyFill="1" applyBorder="1"/>
    <xf numFmtId="0" fontId="16" fillId="3" borderId="3" xfId="0" applyFont="1" applyFill="1" applyBorder="1" applyAlignment="1"/>
    <xf numFmtId="0" fontId="4" fillId="3" borderId="3" xfId="0" applyFont="1" applyFill="1" applyBorder="1" applyAlignment="1">
      <alignment horizontal="left" indent="1"/>
    </xf>
    <xf numFmtId="0" fontId="16" fillId="3" borderId="3" xfId="0" applyFont="1" applyFill="1" applyBorder="1" applyAlignment="1">
      <alignment horizontal="left"/>
    </xf>
    <xf numFmtId="0" fontId="44" fillId="3" borderId="3" xfId="0" applyFont="1" applyFill="1" applyBorder="1" applyAlignment="1"/>
    <xf numFmtId="0" fontId="44" fillId="3" borderId="3" xfId="0" applyFont="1" applyFill="1" applyBorder="1" applyAlignment="1">
      <alignment horizontal="left" indent="2"/>
    </xf>
    <xf numFmtId="0" fontId="44" fillId="3" borderId="8" xfId="0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0" xfId="7" applyFont="1" applyFill="1" applyBorder="1" applyAlignment="1">
      <alignment horizontal="right"/>
    </xf>
    <xf numFmtId="0" fontId="20" fillId="2" borderId="0" xfId="7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>
      <alignment horizontal="center" vertical="center"/>
    </xf>
    <xf numFmtId="164" fontId="7" fillId="2" borderId="3" xfId="7" applyNumberFormat="1" applyFont="1" applyFill="1" applyBorder="1" applyAlignment="1">
      <alignment horizontal="center" vertical="center"/>
    </xf>
    <xf numFmtId="164" fontId="10" fillId="2" borderId="1" xfId="7" applyNumberFormat="1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0" fillId="2" borderId="6" xfId="7" applyNumberFormat="1" applyFont="1" applyFill="1" applyBorder="1" applyAlignment="1">
      <alignment horizontal="center" vertical="center"/>
    </xf>
    <xf numFmtId="164" fontId="10" fillId="2" borderId="2" xfId="7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22" fillId="5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Вал_стр_кв" xfId="7"/>
    <cellStyle name="Обычный_ЄС 9 міс.З_Т. 2015ДЛЯ ЗАПИТІВ річна. квартальн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97692</xdr:colOff>
      <xdr:row>30</xdr:row>
      <xdr:rowOff>22180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19190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97692</xdr:colOff>
      <xdr:row>30</xdr:row>
      <xdr:rowOff>22180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10</xdr:col>
      <xdr:colOff>85725</xdr:colOff>
      <xdr:row>30</xdr:row>
      <xdr:rowOff>20645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H12" sqref="H12"/>
    </sheetView>
  </sheetViews>
  <sheetFormatPr defaultColWidth="9.109375" defaultRowHeight="13.2" x14ac:dyDescent="0.25"/>
  <cols>
    <col min="1" max="1" width="7.109375" style="13" customWidth="1"/>
    <col min="2" max="16384" width="9.109375" style="13"/>
  </cols>
  <sheetData>
    <row r="1" spans="1:6" s="3" customFormat="1" x14ac:dyDescent="0.25">
      <c r="A1" s="13">
        <v>1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Валютна структрура розрахунків за статтями поточного рахунку</v>
      </c>
    </row>
    <row r="2" spans="1:6" s="2" customFormat="1" x14ac:dyDescent="0.25">
      <c r="A2" s="13"/>
      <c r="B2" s="48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C2" s="49"/>
      <c r="D2" s="49"/>
    </row>
    <row r="3" spans="1:6" s="2" customFormat="1" x14ac:dyDescent="0.25">
      <c r="A3" s="50" t="s">
        <v>18</v>
      </c>
      <c r="B3" s="48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C3" s="49"/>
      <c r="D3" s="49"/>
      <c r="E3" s="49"/>
      <c r="F3" s="49"/>
    </row>
    <row r="4" spans="1:6" s="2" customFormat="1" x14ac:dyDescent="0.25">
      <c r="A4" s="51" t="s">
        <v>19</v>
      </c>
      <c r="B4" s="48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Валютно-географічна структура розподілу зовнішньої торгівлі товарами та послугами</v>
      </c>
    </row>
    <row r="9" spans="1:6" x14ac:dyDescent="0.25">
      <c r="B9" s="249" t="str">
        <f>IF('1'!$A$1=1,C44,C45)</f>
        <v>Дата останнього оновлення: 29.03.2024</v>
      </c>
    </row>
    <row r="44" spans="3:6" x14ac:dyDescent="0.25">
      <c r="C44" s="246" t="s">
        <v>549</v>
      </c>
      <c r="D44" s="247"/>
      <c r="E44" s="247"/>
      <c r="F44" s="247"/>
    </row>
    <row r="45" spans="3:6" x14ac:dyDescent="0.25">
      <c r="C45" s="246" t="s">
        <v>550</v>
      </c>
      <c r="D45" s="247"/>
      <c r="E45" s="247"/>
      <c r="F45" s="247"/>
    </row>
    <row r="46" spans="3:6" ht="14.4" x14ac:dyDescent="0.25">
      <c r="C46" s="248"/>
      <c r="D46"/>
      <c r="E46"/>
      <c r="F46"/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70" zoomScaleNormal="70" workbookViewId="0">
      <selection activeCell="H12" sqref="H12"/>
    </sheetView>
  </sheetViews>
  <sheetFormatPr defaultColWidth="9.109375" defaultRowHeight="13.2" outlineLevelCol="1" x14ac:dyDescent="0.25"/>
  <cols>
    <col min="1" max="1" width="29.5546875" style="13" customWidth="1"/>
    <col min="2" max="2" width="23.33203125" style="13" hidden="1" customWidth="1" outlineLevel="1"/>
    <col min="3" max="3" width="18.6640625" style="13" hidden="1" customWidth="1" outlineLevel="1"/>
    <col min="4" max="4" width="8.6640625" style="15" customWidth="1" collapsed="1"/>
    <col min="5" max="9" width="8.6640625" style="15" customWidth="1"/>
    <col min="10" max="11" width="8.6640625" style="13" customWidth="1"/>
    <col min="12" max="16384" width="9.109375" style="13"/>
  </cols>
  <sheetData>
    <row r="1" spans="1:13" x14ac:dyDescent="0.25">
      <c r="A1" s="1" t="str">
        <f>IF('1'!A1=1,"до змісту","to title")</f>
        <v>до змісту</v>
      </c>
      <c r="B1" s="39"/>
    </row>
    <row r="2" spans="1:13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B2" s="3"/>
      <c r="C2" s="3"/>
      <c r="D2" s="58"/>
      <c r="E2" s="58"/>
      <c r="F2" s="52"/>
      <c r="G2" s="52"/>
      <c r="H2" s="52"/>
      <c r="I2" s="52"/>
    </row>
    <row r="3" spans="1:13" s="4" customFormat="1" ht="16.5" customHeight="1" x14ac:dyDescent="0.25">
      <c r="A3" s="46" t="str">
        <f>IF('1'!A1=1,"у % до загального обсягу","% of total")</f>
        <v>у % до загального обсягу</v>
      </c>
      <c r="B3" s="46"/>
      <c r="C3" s="46"/>
      <c r="D3" s="56"/>
      <c r="E3" s="56"/>
      <c r="F3" s="56"/>
      <c r="G3" s="56"/>
      <c r="H3" s="56"/>
      <c r="I3" s="56"/>
      <c r="J3" s="47"/>
      <c r="K3" s="47"/>
    </row>
    <row r="4" spans="1:13" ht="9" customHeight="1" x14ac:dyDescent="0.25">
      <c r="A4" s="17"/>
      <c r="B4" s="17"/>
      <c r="C4" s="17"/>
      <c r="D4" s="57"/>
      <c r="E4" s="57"/>
      <c r="F4" s="57"/>
      <c r="G4" s="57"/>
      <c r="H4" s="57"/>
      <c r="I4" s="212"/>
      <c r="J4" s="213"/>
      <c r="K4" s="213"/>
      <c r="L4" s="40"/>
    </row>
    <row r="5" spans="1:13" s="2" customFormat="1" ht="24.6" customHeight="1" x14ac:dyDescent="0.25">
      <c r="A5" s="214" t="str">
        <f>IF('1'!A1=1,B5,C5)</f>
        <v>Статті платіжного балансу</v>
      </c>
      <c r="B5" s="223" t="s">
        <v>3</v>
      </c>
      <c r="C5" s="223" t="s">
        <v>34</v>
      </c>
      <c r="D5" s="216" t="str">
        <f>IF('1'!A1=1,"Долар США","US Dollar")</f>
        <v>Долар США</v>
      </c>
      <c r="E5" s="217"/>
      <c r="F5" s="218" t="str">
        <f>IF('1'!A1=1,"Євро","Euro")</f>
        <v>Євро</v>
      </c>
      <c r="G5" s="219"/>
      <c r="H5" s="216" t="str">
        <f>IF('1'!A1=1,"Українська гривня","Ukrainian Hryvnia")</f>
        <v>Українська гривня</v>
      </c>
      <c r="I5" s="220"/>
      <c r="J5" s="221" t="str">
        <f>IF('1'!A1=1,"Інші валюти","Other Currencies")</f>
        <v>Інші валюти</v>
      </c>
      <c r="K5" s="222"/>
    </row>
    <row r="6" spans="1:13" s="2" customFormat="1" ht="27.75" customHeight="1" x14ac:dyDescent="0.25">
      <c r="A6" s="215"/>
      <c r="B6" s="224"/>
      <c r="C6" s="224"/>
      <c r="D6" s="54" t="s">
        <v>414</v>
      </c>
      <c r="E6" s="54" t="s">
        <v>495</v>
      </c>
      <c r="F6" s="54" t="s">
        <v>414</v>
      </c>
      <c r="G6" s="54" t="s">
        <v>495</v>
      </c>
      <c r="H6" s="54" t="s">
        <v>414</v>
      </c>
      <c r="I6" s="54" t="s">
        <v>495</v>
      </c>
      <c r="J6" s="54" t="s">
        <v>414</v>
      </c>
      <c r="K6" s="54" t="s">
        <v>495</v>
      </c>
      <c r="L6" s="97"/>
    </row>
    <row r="7" spans="1:13" x14ac:dyDescent="0.25">
      <c r="A7" s="18" t="str">
        <f>IF('1'!A1=1,B7,C7)</f>
        <v>Поточний рахунок</v>
      </c>
      <c r="B7" s="19" t="s">
        <v>4</v>
      </c>
      <c r="C7" s="20" t="s">
        <v>20</v>
      </c>
      <c r="D7" s="41"/>
      <c r="E7" s="42"/>
      <c r="F7" s="42"/>
      <c r="G7" s="42"/>
      <c r="H7" s="42"/>
      <c r="I7" s="42"/>
      <c r="J7" s="42"/>
      <c r="K7" s="43"/>
    </row>
    <row r="8" spans="1:13" s="15" customFormat="1" x14ac:dyDescent="0.25">
      <c r="A8" s="44" t="str">
        <f>IF('1'!A1=1,B8,C8)</f>
        <v xml:space="preserve">                        надходження</v>
      </c>
      <c r="B8" s="21" t="s">
        <v>16</v>
      </c>
      <c r="C8" s="22" t="s">
        <v>32</v>
      </c>
      <c r="D8" s="179" t="s">
        <v>419</v>
      </c>
      <c r="E8" s="23" t="s">
        <v>160</v>
      </c>
      <c r="F8" s="23" t="s">
        <v>300</v>
      </c>
      <c r="G8" s="23" t="s">
        <v>503</v>
      </c>
      <c r="H8" s="23" t="s">
        <v>68</v>
      </c>
      <c r="I8" s="23" t="s">
        <v>67</v>
      </c>
      <c r="J8" s="23" t="s">
        <v>305</v>
      </c>
      <c r="K8" s="24" t="s">
        <v>87</v>
      </c>
      <c r="M8" s="182"/>
    </row>
    <row r="9" spans="1:13" s="15" customFormat="1" x14ac:dyDescent="0.25">
      <c r="A9" s="44" t="str">
        <f>IF('1'!A1=1,B9,C9)</f>
        <v xml:space="preserve">                        виплати</v>
      </c>
      <c r="B9" s="21" t="s">
        <v>15</v>
      </c>
      <c r="C9" s="22" t="s">
        <v>22</v>
      </c>
      <c r="D9" s="179" t="s">
        <v>397</v>
      </c>
      <c r="E9" s="23" t="s">
        <v>397</v>
      </c>
      <c r="F9" s="23" t="s">
        <v>312</v>
      </c>
      <c r="G9" s="23" t="s">
        <v>504</v>
      </c>
      <c r="H9" s="23" t="s">
        <v>86</v>
      </c>
      <c r="I9" s="23" t="s">
        <v>49</v>
      </c>
      <c r="J9" s="23" t="s">
        <v>86</v>
      </c>
      <c r="K9" s="24" t="s">
        <v>305</v>
      </c>
      <c r="M9" s="182"/>
    </row>
    <row r="10" spans="1:13" x14ac:dyDescent="0.25">
      <c r="A10" s="25" t="str">
        <f>IF('1'!A1=1,B10,C10)</f>
        <v xml:space="preserve">   Товари та послуги</v>
      </c>
      <c r="B10" s="26" t="s">
        <v>5</v>
      </c>
      <c r="C10" s="27" t="s">
        <v>23</v>
      </c>
      <c r="D10" s="6"/>
      <c r="E10" s="7"/>
      <c r="F10" s="7"/>
      <c r="G10" s="7"/>
      <c r="H10" s="7"/>
      <c r="I10" s="7"/>
      <c r="J10" s="7"/>
      <c r="K10" s="8"/>
      <c r="M10" s="183"/>
    </row>
    <row r="11" spans="1:13" x14ac:dyDescent="0.25">
      <c r="A11" s="25" t="str">
        <f>IF('1'!A1=1,B11,C11)</f>
        <v xml:space="preserve">                        надходження</v>
      </c>
      <c r="B11" s="26" t="s">
        <v>16</v>
      </c>
      <c r="C11" s="27" t="s">
        <v>33</v>
      </c>
      <c r="D11" s="180" t="s">
        <v>323</v>
      </c>
      <c r="E11" s="75" t="s">
        <v>336</v>
      </c>
      <c r="F11" s="75" t="s">
        <v>420</v>
      </c>
      <c r="G11" s="75" t="s">
        <v>101</v>
      </c>
      <c r="H11" s="76" t="s">
        <v>226</v>
      </c>
      <c r="I11" s="76" t="s">
        <v>122</v>
      </c>
      <c r="J11" s="76" t="s">
        <v>90</v>
      </c>
      <c r="K11" s="78" t="s">
        <v>39</v>
      </c>
      <c r="M11" s="183"/>
    </row>
    <row r="12" spans="1:13" x14ac:dyDescent="0.25">
      <c r="A12" s="25" t="str">
        <f>IF('1'!A1=1,B12,C12)</f>
        <v xml:space="preserve">                        виплати</v>
      </c>
      <c r="B12" s="26" t="s">
        <v>15</v>
      </c>
      <c r="C12" s="27" t="s">
        <v>24</v>
      </c>
      <c r="D12" s="180" t="s">
        <v>377</v>
      </c>
      <c r="E12" s="75" t="s">
        <v>513</v>
      </c>
      <c r="F12" s="75" t="s">
        <v>189</v>
      </c>
      <c r="G12" s="75" t="s">
        <v>505</v>
      </c>
      <c r="H12" s="76" t="s">
        <v>107</v>
      </c>
      <c r="I12" s="76" t="s">
        <v>43</v>
      </c>
      <c r="J12" s="76" t="s">
        <v>107</v>
      </c>
      <c r="K12" s="78" t="s">
        <v>88</v>
      </c>
      <c r="M12" s="183"/>
    </row>
    <row r="13" spans="1:13" x14ac:dyDescent="0.25">
      <c r="A13" s="30" t="str">
        <f>IF('1'!A1=1,B13,C13)</f>
        <v xml:space="preserve">          Товари </v>
      </c>
      <c r="B13" s="26" t="s">
        <v>6</v>
      </c>
      <c r="C13" s="31" t="s">
        <v>25</v>
      </c>
      <c r="D13" s="180"/>
      <c r="E13" s="75"/>
      <c r="F13" s="75"/>
      <c r="G13" s="75"/>
      <c r="H13" s="75"/>
      <c r="I13" s="75"/>
      <c r="J13" s="75"/>
      <c r="K13" s="77"/>
      <c r="M13" s="183"/>
    </row>
    <row r="14" spans="1:13" ht="21" customHeight="1" x14ac:dyDescent="0.25">
      <c r="A14" s="25" t="str">
        <f>IF('1'!A1=1,B14,C14)</f>
        <v xml:space="preserve">                        надходження</v>
      </c>
      <c r="B14" s="26" t="s">
        <v>16</v>
      </c>
      <c r="C14" s="27" t="s">
        <v>33</v>
      </c>
      <c r="D14" s="180" t="s">
        <v>390</v>
      </c>
      <c r="E14" s="75" t="s">
        <v>112</v>
      </c>
      <c r="F14" s="75" t="s">
        <v>337</v>
      </c>
      <c r="G14" s="75" t="s">
        <v>506</v>
      </c>
      <c r="H14" s="76" t="s">
        <v>247</v>
      </c>
      <c r="I14" s="76" t="s">
        <v>226</v>
      </c>
      <c r="J14" s="76" t="s">
        <v>85</v>
      </c>
      <c r="K14" s="78" t="s">
        <v>57</v>
      </c>
      <c r="M14" s="183"/>
    </row>
    <row r="15" spans="1:13" x14ac:dyDescent="0.25">
      <c r="A15" s="25" t="str">
        <f>IF('1'!A1=1,B15,C15)</f>
        <v xml:space="preserve">                        виплати</v>
      </c>
      <c r="B15" s="26" t="s">
        <v>15</v>
      </c>
      <c r="C15" s="27" t="s">
        <v>24</v>
      </c>
      <c r="D15" s="180" t="s">
        <v>176</v>
      </c>
      <c r="E15" s="75" t="s">
        <v>496</v>
      </c>
      <c r="F15" s="75" t="s">
        <v>360</v>
      </c>
      <c r="G15" s="75" t="s">
        <v>265</v>
      </c>
      <c r="H15" s="76" t="s">
        <v>120</v>
      </c>
      <c r="I15" s="76" t="s">
        <v>62</v>
      </c>
      <c r="J15" s="76" t="s">
        <v>108</v>
      </c>
      <c r="K15" s="78" t="s">
        <v>108</v>
      </c>
      <c r="M15" s="183"/>
    </row>
    <row r="16" spans="1:13" x14ac:dyDescent="0.25">
      <c r="A16" s="30" t="str">
        <f>IF('1'!A1=1,B16,C16)</f>
        <v xml:space="preserve">          Послуги</v>
      </c>
      <c r="B16" s="26" t="s">
        <v>7</v>
      </c>
      <c r="C16" s="31" t="s">
        <v>26</v>
      </c>
      <c r="D16" s="6"/>
      <c r="E16" s="7"/>
      <c r="F16" s="7"/>
      <c r="G16" s="7"/>
      <c r="H16" s="7"/>
      <c r="I16" s="7"/>
      <c r="J16" s="7"/>
      <c r="K16" s="8"/>
      <c r="M16" s="183"/>
    </row>
    <row r="17" spans="1:13" ht="18.600000000000001" customHeight="1" x14ac:dyDescent="0.25">
      <c r="A17" s="25" t="str">
        <f>IF('1'!A1=1,B17,C17)</f>
        <v xml:space="preserve">                        надходження</v>
      </c>
      <c r="B17" s="26" t="s">
        <v>16</v>
      </c>
      <c r="C17" s="27" t="s">
        <v>33</v>
      </c>
      <c r="D17" s="6" t="s">
        <v>153</v>
      </c>
      <c r="E17" s="7" t="s">
        <v>153</v>
      </c>
      <c r="F17" s="7" t="s">
        <v>329</v>
      </c>
      <c r="G17" s="7" t="s">
        <v>507</v>
      </c>
      <c r="H17" s="7" t="s">
        <v>53</v>
      </c>
      <c r="I17" s="7" t="s">
        <v>53</v>
      </c>
      <c r="J17" s="7" t="s">
        <v>67</v>
      </c>
      <c r="K17" s="8" t="s">
        <v>90</v>
      </c>
      <c r="L17" s="14"/>
      <c r="M17" s="183"/>
    </row>
    <row r="18" spans="1:13" ht="19.2" customHeight="1" x14ac:dyDescent="0.25">
      <c r="A18" s="25" t="str">
        <f>IF('1'!A1=1,B18,C18)</f>
        <v xml:space="preserve">                        виплати</v>
      </c>
      <c r="B18" s="26" t="s">
        <v>15</v>
      </c>
      <c r="C18" s="27" t="s">
        <v>24</v>
      </c>
      <c r="D18" s="6" t="s">
        <v>174</v>
      </c>
      <c r="E18" s="7" t="s">
        <v>497</v>
      </c>
      <c r="F18" s="7" t="s">
        <v>339</v>
      </c>
      <c r="G18" s="7" t="s">
        <v>508</v>
      </c>
      <c r="H18" s="7" t="s">
        <v>53</v>
      </c>
      <c r="I18" s="7" t="s">
        <v>53</v>
      </c>
      <c r="J18" s="7" t="s">
        <v>57</v>
      </c>
      <c r="K18" s="8" t="s">
        <v>67</v>
      </c>
      <c r="L18" s="14"/>
      <c r="M18" s="183"/>
    </row>
    <row r="19" spans="1:13" ht="18" customHeight="1" x14ac:dyDescent="0.25">
      <c r="A19" s="30" t="str">
        <f>IF('1'!A1=1,B19,C19)</f>
        <v xml:space="preserve">   Первинні доходи</v>
      </c>
      <c r="B19" s="26" t="s">
        <v>8</v>
      </c>
      <c r="C19" s="27" t="s">
        <v>27</v>
      </c>
      <c r="D19" s="6"/>
      <c r="E19" s="7"/>
      <c r="F19" s="7"/>
      <c r="G19" s="7"/>
      <c r="H19" s="7"/>
      <c r="I19" s="7"/>
      <c r="J19" s="7"/>
      <c r="K19" s="8"/>
      <c r="L19" s="14"/>
      <c r="M19" s="183"/>
    </row>
    <row r="20" spans="1:13" x14ac:dyDescent="0.25">
      <c r="A20" s="25" t="str">
        <f>IF('1'!A1=1,B20,C20)</f>
        <v xml:space="preserve">                        надходження</v>
      </c>
      <c r="B20" s="26" t="s">
        <v>16</v>
      </c>
      <c r="C20" s="27" t="s">
        <v>33</v>
      </c>
      <c r="D20" s="6" t="s">
        <v>341</v>
      </c>
      <c r="E20" s="7" t="s">
        <v>391</v>
      </c>
      <c r="F20" s="7" t="s">
        <v>324</v>
      </c>
      <c r="G20" s="7" t="s">
        <v>478</v>
      </c>
      <c r="H20" s="7" t="s">
        <v>53</v>
      </c>
      <c r="I20" s="7" t="s">
        <v>37</v>
      </c>
      <c r="J20" s="7" t="s">
        <v>56</v>
      </c>
      <c r="K20" s="8" t="s">
        <v>108</v>
      </c>
      <c r="L20" s="14"/>
    </row>
    <row r="21" spans="1:13" x14ac:dyDescent="0.25">
      <c r="A21" s="25" t="str">
        <f>IF('1'!A1=1,B21,C21)</f>
        <v xml:space="preserve">                        виплати</v>
      </c>
      <c r="B21" s="26" t="s">
        <v>15</v>
      </c>
      <c r="C21" s="27" t="s">
        <v>24</v>
      </c>
      <c r="D21" s="6" t="s">
        <v>156</v>
      </c>
      <c r="E21" s="7" t="s">
        <v>498</v>
      </c>
      <c r="F21" s="7" t="s">
        <v>421</v>
      </c>
      <c r="G21" s="7" t="s">
        <v>509</v>
      </c>
      <c r="H21" s="7" t="s">
        <v>203</v>
      </c>
      <c r="I21" s="7" t="s">
        <v>240</v>
      </c>
      <c r="J21" s="7" t="s">
        <v>103</v>
      </c>
      <c r="K21" s="8" t="s">
        <v>272</v>
      </c>
      <c r="L21" s="14"/>
    </row>
    <row r="22" spans="1:13" x14ac:dyDescent="0.25">
      <c r="A22" s="30" t="str">
        <f>IF('1'!A1=1,B22,C22)</f>
        <v xml:space="preserve">   Вторинні доходи</v>
      </c>
      <c r="B22" s="26" t="s">
        <v>9</v>
      </c>
      <c r="C22" s="27" t="s">
        <v>28</v>
      </c>
      <c r="D22" s="6"/>
      <c r="E22" s="7"/>
      <c r="F22" s="7"/>
      <c r="G22" s="7"/>
      <c r="H22" s="7"/>
      <c r="I22" s="7"/>
      <c r="J22" s="7"/>
      <c r="K22" s="8"/>
      <c r="L22" s="14"/>
    </row>
    <row r="23" spans="1:13" x14ac:dyDescent="0.25">
      <c r="A23" s="25" t="str">
        <f>IF('1'!A1=1,B23,C23)</f>
        <v xml:space="preserve">                        надходження</v>
      </c>
      <c r="B23" s="26" t="s">
        <v>16</v>
      </c>
      <c r="C23" s="27" t="s">
        <v>33</v>
      </c>
      <c r="D23" s="6" t="s">
        <v>48</v>
      </c>
      <c r="E23" s="7" t="s">
        <v>499</v>
      </c>
      <c r="F23" s="7" t="s">
        <v>248</v>
      </c>
      <c r="G23" s="7" t="s">
        <v>510</v>
      </c>
      <c r="H23" s="7" t="s">
        <v>53</v>
      </c>
      <c r="I23" s="7" t="s">
        <v>53</v>
      </c>
      <c r="J23" s="7" t="s">
        <v>90</v>
      </c>
      <c r="K23" s="8" t="s">
        <v>88</v>
      </c>
      <c r="L23" s="14"/>
    </row>
    <row r="24" spans="1:13" x14ac:dyDescent="0.25">
      <c r="A24" s="25" t="str">
        <f>IF('1'!A1=1,B24,C24)</f>
        <v xml:space="preserve">                        виплати</v>
      </c>
      <c r="B24" s="26" t="s">
        <v>15</v>
      </c>
      <c r="C24" s="27" t="s">
        <v>24</v>
      </c>
      <c r="D24" s="6" t="s">
        <v>286</v>
      </c>
      <c r="E24" s="7" t="s">
        <v>500</v>
      </c>
      <c r="F24" s="7" t="s">
        <v>316</v>
      </c>
      <c r="G24" s="7" t="s">
        <v>511</v>
      </c>
      <c r="H24" s="7" t="s">
        <v>53</v>
      </c>
      <c r="I24" s="7" t="s">
        <v>53</v>
      </c>
      <c r="J24" s="7" t="s">
        <v>79</v>
      </c>
      <c r="K24" s="8" t="s">
        <v>514</v>
      </c>
      <c r="L24" s="14"/>
    </row>
    <row r="25" spans="1:13" x14ac:dyDescent="0.25">
      <c r="A25" s="30" t="str">
        <f>IF('1'!A1=1,B25,C25)</f>
        <v xml:space="preserve">   Інші </v>
      </c>
      <c r="B25" s="26" t="s">
        <v>10</v>
      </c>
      <c r="C25" s="27" t="s">
        <v>29</v>
      </c>
      <c r="D25" s="6"/>
      <c r="E25" s="7"/>
      <c r="F25" s="7"/>
      <c r="G25" s="7"/>
      <c r="H25" s="7"/>
      <c r="I25" s="7"/>
      <c r="J25" s="7"/>
      <c r="K25" s="8"/>
      <c r="L25" s="14"/>
    </row>
    <row r="26" spans="1:13" x14ac:dyDescent="0.25">
      <c r="A26" s="25" t="str">
        <f>IF('1'!A1=1,B26,C26)</f>
        <v xml:space="preserve">                        надходження</v>
      </c>
      <c r="B26" s="26" t="s">
        <v>16</v>
      </c>
      <c r="C26" s="27" t="s">
        <v>33</v>
      </c>
      <c r="D26" s="6" t="s">
        <v>155</v>
      </c>
      <c r="E26" s="7" t="s">
        <v>501</v>
      </c>
      <c r="F26" s="7" t="s">
        <v>375</v>
      </c>
      <c r="G26" s="7" t="s">
        <v>329</v>
      </c>
      <c r="H26" s="7" t="s">
        <v>38</v>
      </c>
      <c r="I26" s="7" t="s">
        <v>38</v>
      </c>
      <c r="J26" s="7" t="s">
        <v>90</v>
      </c>
      <c r="K26" s="8" t="s">
        <v>86</v>
      </c>
      <c r="L26" s="14"/>
    </row>
    <row r="27" spans="1:13" x14ac:dyDescent="0.25">
      <c r="A27" s="45" t="str">
        <f>IF('1'!A1=1,B27,C27)</f>
        <v xml:space="preserve">                        виплати</v>
      </c>
      <c r="B27" s="36" t="s">
        <v>15</v>
      </c>
      <c r="C27" s="37" t="s">
        <v>24</v>
      </c>
      <c r="D27" s="181" t="s">
        <v>364</v>
      </c>
      <c r="E27" s="11" t="s">
        <v>502</v>
      </c>
      <c r="F27" s="11" t="s">
        <v>101</v>
      </c>
      <c r="G27" s="11" t="s">
        <v>512</v>
      </c>
      <c r="H27" s="11" t="s">
        <v>62</v>
      </c>
      <c r="I27" s="11" t="s">
        <v>62</v>
      </c>
      <c r="J27" s="11" t="s">
        <v>116</v>
      </c>
      <c r="K27" s="12" t="s">
        <v>54</v>
      </c>
      <c r="L27" s="14"/>
    </row>
    <row r="28" spans="1:13" x14ac:dyDescent="0.25">
      <c r="A28" s="80" t="str">
        <f>IF('1'!A1=1,B28,C28)</f>
        <v>Примітки:</v>
      </c>
      <c r="B28" s="79" t="s">
        <v>398</v>
      </c>
      <c r="C28" s="79" t="s">
        <v>399</v>
      </c>
      <c r="J28" s="15"/>
      <c r="K28" s="15"/>
    </row>
    <row r="29" spans="1:13" x14ac:dyDescent="0.25">
      <c r="A29" s="80" t="str">
        <f>IF('1'!A1=1,B29,C29)</f>
        <v>1. З 2014 року дані подаються без урахування тимчасово окупованої російською федерацією території України.</v>
      </c>
      <c r="B29" s="79" t="s">
        <v>544</v>
      </c>
      <c r="C29" s="79" t="s">
        <v>545</v>
      </c>
    </row>
    <row r="30" spans="1:13" x14ac:dyDescent="0.25">
      <c r="A30" s="80" t="str">
        <f>IF('1'!A1=1,B30,C30)</f>
        <v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v>
      </c>
      <c r="B30" s="79" t="s">
        <v>400</v>
      </c>
      <c r="C30" s="79" t="s">
        <v>401</v>
      </c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3"/>
  <sheetViews>
    <sheetView zoomScale="83" zoomScaleNormal="83" workbookViewId="0">
      <selection activeCell="H12" sqref="H12"/>
    </sheetView>
  </sheetViews>
  <sheetFormatPr defaultColWidth="8.88671875" defaultRowHeight="11.4" outlineLevelCol="1" x14ac:dyDescent="0.2"/>
  <cols>
    <col min="1" max="1" width="28.77734375" style="101" customWidth="1"/>
    <col min="2" max="3" width="24.88671875" style="101" hidden="1" customWidth="1" outlineLevel="1"/>
    <col min="4" max="4" width="6.33203125" style="101" hidden="1" customWidth="1" collapsed="1"/>
    <col min="5" max="10" width="6.33203125" style="101" hidden="1" customWidth="1"/>
    <col min="11" max="17" width="6.33203125" style="101" customWidth="1"/>
    <col min="18" max="24" width="6.33203125" style="101" hidden="1" customWidth="1"/>
    <col min="25" max="31" width="6.33203125" style="101" customWidth="1"/>
    <col min="32" max="38" width="6.33203125" style="101" hidden="1" customWidth="1"/>
    <col min="39" max="45" width="6.33203125" style="101" customWidth="1"/>
    <col min="46" max="52" width="6.33203125" style="101" hidden="1" customWidth="1"/>
    <col min="53" max="59" width="6.33203125" style="101" customWidth="1"/>
    <col min="60" max="66" width="6.33203125" style="101" hidden="1" customWidth="1"/>
    <col min="67" max="67" width="6.44140625" style="101" customWidth="1"/>
    <col min="68" max="68" width="6.77734375" style="101" customWidth="1"/>
    <col min="69" max="69" width="6.6640625" style="101" customWidth="1"/>
    <col min="70" max="70" width="7.109375" style="101" customWidth="1"/>
    <col min="71" max="71" width="7.44140625" style="101" customWidth="1"/>
    <col min="72" max="72" width="7" style="101" customWidth="1"/>
    <col min="73" max="73" width="6.88671875" style="101" customWidth="1"/>
    <col min="74" max="84" width="8.88671875" style="102"/>
    <col min="85" max="88" width="8.88671875" style="103"/>
    <col min="89" max="98" width="8.88671875" style="104"/>
    <col min="99" max="99" width="8.88671875" style="101"/>
    <col min="100" max="109" width="8.88671875" style="102"/>
    <col min="110" max="16384" width="8.88671875" style="101"/>
  </cols>
  <sheetData>
    <row r="1" spans="1:109" ht="13.2" x14ac:dyDescent="0.25">
      <c r="A1" s="100" t="str">
        <f>IF('1'!$A$1=1,"до змісту","to title")</f>
        <v>до змісту</v>
      </c>
      <c r="B1" s="1"/>
      <c r="C1" s="1"/>
      <c r="D1" s="1"/>
      <c r="E1" s="1"/>
      <c r="F1" s="1"/>
      <c r="G1" s="1"/>
      <c r="H1" s="1"/>
    </row>
    <row r="2" spans="1:109" s="107" customFormat="1" ht="13.8" x14ac:dyDescent="0.25">
      <c r="A2" s="10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B2" s="105"/>
      <c r="C2" s="105"/>
      <c r="D2" s="105"/>
      <c r="E2" s="105"/>
      <c r="F2" s="105"/>
      <c r="G2" s="105"/>
      <c r="H2" s="105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BV2" s="108"/>
      <c r="BW2" s="108"/>
      <c r="BX2" s="108"/>
      <c r="BY2" s="108"/>
      <c r="BZ2" s="109"/>
      <c r="CA2" s="109"/>
      <c r="CB2" s="109"/>
      <c r="CC2" s="109"/>
      <c r="CD2" s="109"/>
      <c r="CE2" s="109"/>
      <c r="CF2" s="109"/>
      <c r="CG2" s="110"/>
      <c r="CH2" s="111"/>
      <c r="CI2" s="112"/>
      <c r="CJ2" s="111"/>
      <c r="CK2" s="113"/>
      <c r="CL2" s="113"/>
      <c r="CM2" s="113"/>
      <c r="CN2" s="114" t="s">
        <v>433</v>
      </c>
      <c r="CO2" s="115"/>
      <c r="CP2" s="115"/>
      <c r="CQ2" s="113"/>
      <c r="CR2" s="113"/>
      <c r="CS2" s="113"/>
      <c r="CT2" s="113"/>
      <c r="CU2" s="10"/>
      <c r="CV2" s="116"/>
      <c r="CW2" s="116"/>
      <c r="CX2" s="116"/>
      <c r="CY2" s="117"/>
      <c r="CZ2" s="117"/>
      <c r="DA2" s="117"/>
      <c r="DB2" s="117"/>
      <c r="DC2" s="117"/>
      <c r="DD2" s="117"/>
      <c r="DE2" s="117"/>
    </row>
    <row r="3" spans="1:109" s="120" customFormat="1" ht="14.4" x14ac:dyDescent="0.3">
      <c r="A3" s="118" t="str">
        <f>IF('1'!$A$1=1,"у % до загального обсягу","in % of total")</f>
        <v>у % до загального обсягу</v>
      </c>
      <c r="B3" s="118"/>
      <c r="C3" s="118"/>
      <c r="D3" s="118"/>
      <c r="E3" s="118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P3" s="121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3"/>
      <c r="CH3" s="123"/>
      <c r="CI3" s="123"/>
      <c r="CJ3" s="123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V3" s="122"/>
      <c r="CW3" s="122"/>
      <c r="CX3" s="122"/>
      <c r="CY3" s="122"/>
      <c r="CZ3" s="122"/>
      <c r="DA3" s="122"/>
      <c r="DB3" s="122"/>
      <c r="DC3" s="122"/>
      <c r="DD3" s="122"/>
      <c r="DE3" s="122"/>
    </row>
    <row r="4" spans="1:109" ht="12" x14ac:dyDescent="0.25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6"/>
      <c r="BN4" s="226"/>
    </row>
    <row r="5" spans="1:109" ht="15.6" customHeight="1" x14ac:dyDescent="0.2">
      <c r="A5" s="229" t="str">
        <f>IF('1'!$A$1=1,B5,C5)</f>
        <v>Статті платіжного балансу</v>
      </c>
      <c r="B5" s="231" t="s">
        <v>3</v>
      </c>
      <c r="C5" s="233" t="s">
        <v>35</v>
      </c>
      <c r="D5" s="221" t="str">
        <f>IF('1'!$A$1=1,CG5,CG6)</f>
        <v>Долар США</v>
      </c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7"/>
      <c r="R5" s="221" t="str">
        <f>IF('1'!$A$1=1,CI5,CI6)</f>
        <v>Російський рубль</v>
      </c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7"/>
      <c r="AF5" s="221" t="str">
        <f>IF('1'!$A$1=1,CK5,CK6)</f>
        <v>Євро</v>
      </c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7"/>
      <c r="AT5" s="221" t="str">
        <f>IF('1'!$A$1=1,CM5,CM6)</f>
        <v>Українська гривня</v>
      </c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7"/>
      <c r="BH5" s="221" t="str">
        <f>IF('1'!$A$1=1,CO5,CO6)</f>
        <v>Інші валюти</v>
      </c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7"/>
      <c r="CG5" s="235" t="s">
        <v>434</v>
      </c>
      <c r="CH5" s="235"/>
      <c r="CI5" s="235" t="s">
        <v>435</v>
      </c>
      <c r="CJ5" s="235"/>
      <c r="CK5" s="227" t="s">
        <v>436</v>
      </c>
      <c r="CL5" s="228"/>
      <c r="CM5" s="227" t="s">
        <v>437</v>
      </c>
      <c r="CN5" s="228"/>
      <c r="CO5" s="227" t="s">
        <v>438</v>
      </c>
      <c r="CP5" s="228"/>
    </row>
    <row r="6" spans="1:109" ht="12.9" customHeight="1" x14ac:dyDescent="0.25">
      <c r="A6" s="230"/>
      <c r="B6" s="232"/>
      <c r="C6" s="234"/>
      <c r="D6" s="127" t="s">
        <v>439</v>
      </c>
      <c r="E6" s="127" t="s">
        <v>440</v>
      </c>
      <c r="F6" s="127" t="s">
        <v>441</v>
      </c>
      <c r="G6" s="127" t="s">
        <v>442</v>
      </c>
      <c r="H6" s="127">
        <v>2014</v>
      </c>
      <c r="I6" s="128">
        <v>2015</v>
      </c>
      <c r="J6" s="129" t="s">
        <v>13</v>
      </c>
      <c r="K6" s="129" t="s">
        <v>443</v>
      </c>
      <c r="L6" s="130" t="s">
        <v>444</v>
      </c>
      <c r="M6" s="130" t="s">
        <v>445</v>
      </c>
      <c r="N6" s="130" t="s">
        <v>446</v>
      </c>
      <c r="O6" s="130">
        <v>2021</v>
      </c>
      <c r="P6" s="130" t="s">
        <v>494</v>
      </c>
      <c r="Q6" s="130" t="s">
        <v>515</v>
      </c>
      <c r="R6" s="127" t="s">
        <v>439</v>
      </c>
      <c r="S6" s="127" t="s">
        <v>440</v>
      </c>
      <c r="T6" s="127" t="s">
        <v>441</v>
      </c>
      <c r="U6" s="127" t="s">
        <v>442</v>
      </c>
      <c r="V6" s="127">
        <v>2014</v>
      </c>
      <c r="W6" s="131">
        <v>2015</v>
      </c>
      <c r="X6" s="129" t="s">
        <v>13</v>
      </c>
      <c r="Y6" s="129" t="s">
        <v>443</v>
      </c>
      <c r="Z6" s="130" t="s">
        <v>444</v>
      </c>
      <c r="AA6" s="129" t="s">
        <v>445</v>
      </c>
      <c r="AB6" s="129" t="s">
        <v>446</v>
      </c>
      <c r="AC6" s="130">
        <v>2021</v>
      </c>
      <c r="AD6" s="130" t="s">
        <v>494</v>
      </c>
      <c r="AE6" s="130" t="s">
        <v>515</v>
      </c>
      <c r="AF6" s="127" t="s">
        <v>439</v>
      </c>
      <c r="AG6" s="127" t="s">
        <v>440</v>
      </c>
      <c r="AH6" s="127" t="s">
        <v>441</v>
      </c>
      <c r="AI6" s="127" t="s">
        <v>442</v>
      </c>
      <c r="AJ6" s="127">
        <v>2014</v>
      </c>
      <c r="AK6" s="131">
        <v>2015</v>
      </c>
      <c r="AL6" s="129" t="s">
        <v>13</v>
      </c>
      <c r="AM6" s="129" t="s">
        <v>443</v>
      </c>
      <c r="AN6" s="129" t="s">
        <v>444</v>
      </c>
      <c r="AO6" s="129" t="s">
        <v>445</v>
      </c>
      <c r="AP6" s="129" t="s">
        <v>446</v>
      </c>
      <c r="AQ6" s="130">
        <v>2021</v>
      </c>
      <c r="AR6" s="130" t="s">
        <v>494</v>
      </c>
      <c r="AS6" s="130" t="s">
        <v>515</v>
      </c>
      <c r="AT6" s="127" t="s">
        <v>439</v>
      </c>
      <c r="AU6" s="127" t="s">
        <v>440</v>
      </c>
      <c r="AV6" s="127" t="s">
        <v>441</v>
      </c>
      <c r="AW6" s="127" t="s">
        <v>442</v>
      </c>
      <c r="AX6" s="127">
        <v>2014</v>
      </c>
      <c r="AY6" s="131">
        <v>2015</v>
      </c>
      <c r="AZ6" s="129" t="s">
        <v>13</v>
      </c>
      <c r="BA6" s="129" t="s">
        <v>443</v>
      </c>
      <c r="BB6" s="129" t="s">
        <v>444</v>
      </c>
      <c r="BC6" s="129" t="s">
        <v>445</v>
      </c>
      <c r="BD6" s="129" t="s">
        <v>446</v>
      </c>
      <c r="BE6" s="130">
        <v>2021</v>
      </c>
      <c r="BF6" s="130" t="s">
        <v>494</v>
      </c>
      <c r="BG6" s="130" t="s">
        <v>515</v>
      </c>
      <c r="BH6" s="127" t="s">
        <v>439</v>
      </c>
      <c r="BI6" s="127" t="s">
        <v>440</v>
      </c>
      <c r="BJ6" s="127" t="s">
        <v>441</v>
      </c>
      <c r="BK6" s="127" t="s">
        <v>442</v>
      </c>
      <c r="BL6" s="127">
        <v>2014</v>
      </c>
      <c r="BM6" s="131">
        <v>2015</v>
      </c>
      <c r="BN6" s="130" t="s">
        <v>13</v>
      </c>
      <c r="BO6" s="130" t="s">
        <v>443</v>
      </c>
      <c r="BP6" s="130">
        <v>2018</v>
      </c>
      <c r="BQ6" s="129" t="s">
        <v>445</v>
      </c>
      <c r="BR6" s="130">
        <v>2020</v>
      </c>
      <c r="BS6" s="130">
        <v>2021</v>
      </c>
      <c r="BT6" s="130" t="s">
        <v>494</v>
      </c>
      <c r="BU6" s="130" t="s">
        <v>515</v>
      </c>
      <c r="CG6" s="132" t="s">
        <v>447</v>
      </c>
      <c r="CH6" s="133"/>
      <c r="CI6" s="132" t="s">
        <v>448</v>
      </c>
      <c r="CJ6" s="132"/>
      <c r="CK6" s="134" t="s">
        <v>449</v>
      </c>
      <c r="CL6" s="135"/>
      <c r="CM6" s="134" t="s">
        <v>450</v>
      </c>
      <c r="CN6" s="135"/>
      <c r="CO6" s="134" t="s">
        <v>451</v>
      </c>
      <c r="CP6" s="135"/>
    </row>
    <row r="7" spans="1:109" ht="13.2" x14ac:dyDescent="0.25">
      <c r="A7" s="136" t="str">
        <f>IF('1'!$A$1=1,B7,C7)</f>
        <v>Поточний рахунок</v>
      </c>
      <c r="B7" s="137" t="s">
        <v>4</v>
      </c>
      <c r="C7" s="138" t="s">
        <v>20</v>
      </c>
      <c r="D7" s="139"/>
      <c r="E7" s="140"/>
      <c r="F7" s="140"/>
      <c r="G7" s="140"/>
      <c r="H7" s="140"/>
      <c r="I7" s="140"/>
      <c r="J7" s="141"/>
      <c r="K7" s="142"/>
      <c r="L7" s="141"/>
      <c r="M7" s="141"/>
      <c r="N7" s="141"/>
      <c r="O7" s="141"/>
      <c r="P7" s="141"/>
      <c r="Q7" s="141"/>
      <c r="R7" s="140"/>
      <c r="S7" s="140"/>
      <c r="T7" s="140"/>
      <c r="U7" s="140"/>
      <c r="V7" s="140"/>
      <c r="W7" s="140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3"/>
      <c r="AZ7" s="143"/>
      <c r="BA7" s="143"/>
      <c r="BB7" s="143"/>
      <c r="BC7" s="143"/>
      <c r="BD7" s="143"/>
      <c r="BE7" s="141"/>
      <c r="BF7" s="141"/>
      <c r="BG7" s="141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1"/>
      <c r="BT7" s="143"/>
      <c r="BU7" s="178"/>
      <c r="CV7" s="101"/>
      <c r="CW7" s="101"/>
      <c r="CX7" s="101"/>
      <c r="CY7" s="101"/>
      <c r="CZ7" s="101"/>
      <c r="DA7" s="101"/>
      <c r="DB7" s="101"/>
      <c r="DC7" s="101"/>
      <c r="DD7" s="101"/>
      <c r="DE7" s="101"/>
    </row>
    <row r="8" spans="1:109" s="154" customFormat="1" ht="13.2" x14ac:dyDescent="0.25">
      <c r="A8" s="144" t="str">
        <f>IF('1'!$A$1=1,B8,C8)</f>
        <v xml:space="preserve">                        надходження</v>
      </c>
      <c r="B8" s="145" t="s">
        <v>16</v>
      </c>
      <c r="C8" s="146" t="s">
        <v>32</v>
      </c>
      <c r="D8" s="147" t="s">
        <v>128</v>
      </c>
      <c r="E8" s="148" t="s">
        <v>340</v>
      </c>
      <c r="F8" s="148" t="s">
        <v>132</v>
      </c>
      <c r="G8" s="148" t="s">
        <v>130</v>
      </c>
      <c r="H8" s="148" t="s">
        <v>51</v>
      </c>
      <c r="I8" s="148" t="s">
        <v>185</v>
      </c>
      <c r="J8" s="148" t="s">
        <v>326</v>
      </c>
      <c r="K8" s="147" t="s">
        <v>128</v>
      </c>
      <c r="L8" s="149" t="s">
        <v>126</v>
      </c>
      <c r="M8" s="149" t="s">
        <v>134</v>
      </c>
      <c r="N8" s="149" t="s">
        <v>147</v>
      </c>
      <c r="O8" s="23" t="s">
        <v>139</v>
      </c>
      <c r="P8" s="23" t="s">
        <v>419</v>
      </c>
      <c r="Q8" s="23" t="s">
        <v>160</v>
      </c>
      <c r="R8" s="148" t="s">
        <v>80</v>
      </c>
      <c r="S8" s="148" t="s">
        <v>376</v>
      </c>
      <c r="T8" s="148" t="s">
        <v>208</v>
      </c>
      <c r="U8" s="148" t="s">
        <v>282</v>
      </c>
      <c r="V8" s="148" t="s">
        <v>220</v>
      </c>
      <c r="W8" s="148" t="s">
        <v>230</v>
      </c>
      <c r="X8" s="148" t="s">
        <v>217</v>
      </c>
      <c r="Y8" s="148" t="s">
        <v>222</v>
      </c>
      <c r="Z8" s="149" t="s">
        <v>219</v>
      </c>
      <c r="AA8" s="149" t="s">
        <v>221</v>
      </c>
      <c r="AB8" s="149" t="s">
        <v>70</v>
      </c>
      <c r="AC8" s="23" t="s">
        <v>54</v>
      </c>
      <c r="AD8" s="149" t="s">
        <v>37</v>
      </c>
      <c r="AE8" s="149" t="s">
        <v>53</v>
      </c>
      <c r="AF8" s="150" t="s">
        <v>211</v>
      </c>
      <c r="AG8" s="150" t="s">
        <v>284</v>
      </c>
      <c r="AH8" s="150" t="s">
        <v>197</v>
      </c>
      <c r="AI8" s="150" t="s">
        <v>244</v>
      </c>
      <c r="AJ8" s="150" t="s">
        <v>95</v>
      </c>
      <c r="AK8" s="148" t="s">
        <v>199</v>
      </c>
      <c r="AL8" s="148" t="s">
        <v>292</v>
      </c>
      <c r="AM8" s="148" t="s">
        <v>302</v>
      </c>
      <c r="AN8" s="149" t="s">
        <v>288</v>
      </c>
      <c r="AO8" s="149" t="s">
        <v>361</v>
      </c>
      <c r="AP8" s="149" t="s">
        <v>452</v>
      </c>
      <c r="AQ8" s="23" t="s">
        <v>290</v>
      </c>
      <c r="AR8" s="23" t="s">
        <v>300</v>
      </c>
      <c r="AS8" s="23" t="s">
        <v>503</v>
      </c>
      <c r="AT8" s="150" t="s">
        <v>38</v>
      </c>
      <c r="AU8" s="150" t="s">
        <v>37</v>
      </c>
      <c r="AV8" s="150" t="s">
        <v>38</v>
      </c>
      <c r="AW8" s="150" t="s">
        <v>37</v>
      </c>
      <c r="AX8" s="150" t="s">
        <v>43</v>
      </c>
      <c r="AY8" s="148" t="s">
        <v>122</v>
      </c>
      <c r="AZ8" s="148" t="s">
        <v>37</v>
      </c>
      <c r="BA8" s="148" t="s">
        <v>38</v>
      </c>
      <c r="BB8" s="149" t="s">
        <v>49</v>
      </c>
      <c r="BC8" s="149" t="s">
        <v>37</v>
      </c>
      <c r="BD8" s="149" t="s">
        <v>38</v>
      </c>
      <c r="BE8" s="23" t="s">
        <v>53</v>
      </c>
      <c r="BF8" s="23" t="s">
        <v>68</v>
      </c>
      <c r="BG8" s="23" t="s">
        <v>67</v>
      </c>
      <c r="BH8" s="150" t="s">
        <v>49</v>
      </c>
      <c r="BI8" s="150" t="s">
        <v>49</v>
      </c>
      <c r="BJ8" s="150" t="s">
        <v>97</v>
      </c>
      <c r="BK8" s="150" t="s">
        <v>49</v>
      </c>
      <c r="BL8" s="150" t="s">
        <v>97</v>
      </c>
      <c r="BM8" s="148" t="s">
        <v>85</v>
      </c>
      <c r="BN8" s="148" t="s">
        <v>86</v>
      </c>
      <c r="BO8" s="148" t="s">
        <v>39</v>
      </c>
      <c r="BP8" s="149" t="s">
        <v>46</v>
      </c>
      <c r="BQ8" s="149" t="s">
        <v>46</v>
      </c>
      <c r="BR8" s="149" t="s">
        <v>46</v>
      </c>
      <c r="BS8" s="23" t="s">
        <v>56</v>
      </c>
      <c r="BT8" s="149" t="s">
        <v>94</v>
      </c>
      <c r="BU8" s="24" t="s">
        <v>87</v>
      </c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2"/>
      <c r="CH8" s="152"/>
      <c r="CI8" s="152"/>
      <c r="CJ8" s="152"/>
      <c r="CK8" s="153"/>
      <c r="CL8" s="153"/>
      <c r="CM8" s="153"/>
      <c r="CN8" s="153"/>
      <c r="CO8" s="153"/>
      <c r="CP8" s="153"/>
      <c r="CQ8" s="153"/>
      <c r="CR8" s="153"/>
      <c r="CS8" s="153"/>
      <c r="CT8" s="153"/>
    </row>
    <row r="9" spans="1:109" s="154" customFormat="1" ht="13.2" x14ac:dyDescent="0.25">
      <c r="A9" s="144" t="str">
        <f>IF('1'!$A$1=1,B9,C9)</f>
        <v xml:space="preserve">                        виплати</v>
      </c>
      <c r="B9" s="145" t="s">
        <v>15</v>
      </c>
      <c r="C9" s="146" t="s">
        <v>22</v>
      </c>
      <c r="D9" s="147" t="s">
        <v>61</v>
      </c>
      <c r="E9" s="148" t="s">
        <v>378</v>
      </c>
      <c r="F9" s="148" t="s">
        <v>138</v>
      </c>
      <c r="G9" s="148" t="s">
        <v>453</v>
      </c>
      <c r="H9" s="148" t="s">
        <v>186</v>
      </c>
      <c r="I9" s="148" t="s">
        <v>153</v>
      </c>
      <c r="J9" s="148" t="s">
        <v>316</v>
      </c>
      <c r="K9" s="147" t="s">
        <v>374</v>
      </c>
      <c r="L9" s="149" t="s">
        <v>454</v>
      </c>
      <c r="M9" s="149" t="s">
        <v>455</v>
      </c>
      <c r="N9" s="149" t="s">
        <v>177</v>
      </c>
      <c r="O9" s="23" t="s">
        <v>330</v>
      </c>
      <c r="P9" s="23" t="s">
        <v>397</v>
      </c>
      <c r="Q9" s="23" t="s">
        <v>397</v>
      </c>
      <c r="R9" s="148" t="s">
        <v>119</v>
      </c>
      <c r="S9" s="148" t="s">
        <v>72</v>
      </c>
      <c r="T9" s="148" t="s">
        <v>202</v>
      </c>
      <c r="U9" s="148" t="s">
        <v>201</v>
      </c>
      <c r="V9" s="148" t="s">
        <v>207</v>
      </c>
      <c r="W9" s="148" t="s">
        <v>249</v>
      </c>
      <c r="X9" s="148" t="s">
        <v>73</v>
      </c>
      <c r="Y9" s="148" t="s">
        <v>54</v>
      </c>
      <c r="Z9" s="149" t="s">
        <v>214</v>
      </c>
      <c r="AA9" s="149" t="s">
        <v>113</v>
      </c>
      <c r="AB9" s="149" t="s">
        <v>86</v>
      </c>
      <c r="AC9" s="23" t="s">
        <v>90</v>
      </c>
      <c r="AD9" s="149" t="s">
        <v>38</v>
      </c>
      <c r="AE9" s="149" t="s">
        <v>53</v>
      </c>
      <c r="AF9" s="150" t="s">
        <v>250</v>
      </c>
      <c r="AG9" s="150" t="s">
        <v>287</v>
      </c>
      <c r="AH9" s="150" t="s">
        <v>296</v>
      </c>
      <c r="AI9" s="150" t="s">
        <v>261</v>
      </c>
      <c r="AJ9" s="150" t="s">
        <v>342</v>
      </c>
      <c r="AK9" s="148" t="s">
        <v>286</v>
      </c>
      <c r="AL9" s="148" t="s">
        <v>412</v>
      </c>
      <c r="AM9" s="148" t="s">
        <v>99</v>
      </c>
      <c r="AN9" s="149" t="s">
        <v>42</v>
      </c>
      <c r="AO9" s="149" t="s">
        <v>418</v>
      </c>
      <c r="AP9" s="149" t="s">
        <v>456</v>
      </c>
      <c r="AQ9" s="23" t="s">
        <v>418</v>
      </c>
      <c r="AR9" s="23" t="s">
        <v>312</v>
      </c>
      <c r="AS9" s="23" t="s">
        <v>504</v>
      </c>
      <c r="AT9" s="150" t="s">
        <v>37</v>
      </c>
      <c r="AU9" s="150" t="s">
        <v>38</v>
      </c>
      <c r="AV9" s="150" t="s">
        <v>38</v>
      </c>
      <c r="AW9" s="150" t="s">
        <v>38</v>
      </c>
      <c r="AX9" s="150" t="s">
        <v>43</v>
      </c>
      <c r="AY9" s="148" t="s">
        <v>120</v>
      </c>
      <c r="AZ9" s="148" t="s">
        <v>38</v>
      </c>
      <c r="BA9" s="148" t="s">
        <v>37</v>
      </c>
      <c r="BB9" s="149" t="s">
        <v>62</v>
      </c>
      <c r="BC9" s="149" t="s">
        <v>38</v>
      </c>
      <c r="BD9" s="149" t="s">
        <v>97</v>
      </c>
      <c r="BE9" s="23" t="s">
        <v>49</v>
      </c>
      <c r="BF9" s="23" t="s">
        <v>86</v>
      </c>
      <c r="BG9" s="23" t="s">
        <v>49</v>
      </c>
      <c r="BH9" s="150" t="s">
        <v>107</v>
      </c>
      <c r="BI9" s="150" t="s">
        <v>107</v>
      </c>
      <c r="BJ9" s="150" t="s">
        <v>67</v>
      </c>
      <c r="BK9" s="150" t="s">
        <v>67</v>
      </c>
      <c r="BL9" s="150" t="s">
        <v>67</v>
      </c>
      <c r="BM9" s="148" t="s">
        <v>113</v>
      </c>
      <c r="BN9" s="148" t="s">
        <v>226</v>
      </c>
      <c r="BO9" s="148" t="s">
        <v>68</v>
      </c>
      <c r="BP9" s="149" t="s">
        <v>113</v>
      </c>
      <c r="BQ9" s="149" t="s">
        <v>108</v>
      </c>
      <c r="BR9" s="149" t="s">
        <v>123</v>
      </c>
      <c r="BS9" s="23" t="s">
        <v>108</v>
      </c>
      <c r="BT9" s="23" t="s">
        <v>108</v>
      </c>
      <c r="BU9" s="24" t="s">
        <v>305</v>
      </c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2"/>
      <c r="CH9" s="152"/>
      <c r="CI9" s="152"/>
      <c r="CJ9" s="152"/>
      <c r="CK9" s="153"/>
      <c r="CL9" s="153"/>
      <c r="CM9" s="153"/>
      <c r="CN9" s="153"/>
      <c r="CO9" s="153"/>
      <c r="CP9" s="153"/>
      <c r="CQ9" s="153"/>
      <c r="CR9" s="153"/>
      <c r="CS9" s="153"/>
      <c r="CT9" s="153"/>
    </row>
    <row r="10" spans="1:109" ht="13.2" x14ac:dyDescent="0.25">
      <c r="A10" s="155" t="str">
        <f>IF('1'!$A$1=1,B10,C10)</f>
        <v xml:space="preserve">   Товари та послуги</v>
      </c>
      <c r="B10" s="156" t="s">
        <v>5</v>
      </c>
      <c r="C10" s="157" t="s">
        <v>23</v>
      </c>
      <c r="D10" s="147"/>
      <c r="E10" s="148"/>
      <c r="F10" s="148"/>
      <c r="G10" s="148"/>
      <c r="H10" s="148"/>
      <c r="I10" s="148"/>
      <c r="J10" s="148"/>
      <c r="K10" s="147"/>
      <c r="L10" s="28"/>
      <c r="M10" s="28"/>
      <c r="N10" s="28"/>
      <c r="O10" s="29"/>
      <c r="P10" s="7"/>
      <c r="Q10" s="7"/>
      <c r="R10" s="148"/>
      <c r="S10" s="148"/>
      <c r="T10" s="148"/>
      <c r="U10" s="148"/>
      <c r="V10" s="148"/>
      <c r="W10" s="148"/>
      <c r="X10" s="148"/>
      <c r="Y10" s="148"/>
      <c r="Z10" s="149"/>
      <c r="AA10" s="28"/>
      <c r="AB10" s="28"/>
      <c r="AC10" s="29"/>
      <c r="AD10" s="29"/>
      <c r="AE10" s="29"/>
      <c r="AF10" s="150"/>
      <c r="AG10" s="150"/>
      <c r="AH10" s="150"/>
      <c r="AI10" s="150"/>
      <c r="AJ10" s="150"/>
      <c r="AK10" s="148"/>
      <c r="AL10" s="148"/>
      <c r="AM10" s="148"/>
      <c r="AN10" s="149"/>
      <c r="AO10" s="28"/>
      <c r="AP10" s="28"/>
      <c r="AQ10" s="29"/>
      <c r="AR10" s="29"/>
      <c r="AS10" s="7"/>
      <c r="AT10" s="150"/>
      <c r="AU10" s="150"/>
      <c r="AV10" s="150"/>
      <c r="AW10" s="150"/>
      <c r="AX10" s="150"/>
      <c r="AY10" s="148"/>
      <c r="AZ10" s="148"/>
      <c r="BA10" s="148"/>
      <c r="BB10" s="149"/>
      <c r="BC10" s="158"/>
      <c r="BD10" s="158"/>
      <c r="BE10" s="59"/>
      <c r="BF10" s="59"/>
      <c r="BG10" s="7"/>
      <c r="BH10" s="150"/>
      <c r="BI10" s="150"/>
      <c r="BJ10" s="150"/>
      <c r="BK10" s="150"/>
      <c r="BL10" s="150"/>
      <c r="BM10" s="148"/>
      <c r="BN10" s="148"/>
      <c r="BO10" s="148"/>
      <c r="BP10" s="149"/>
      <c r="BQ10" s="158"/>
      <c r="BR10" s="158"/>
      <c r="BS10" s="177"/>
      <c r="BT10" s="184"/>
      <c r="BU10" s="8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</row>
    <row r="11" spans="1:109" ht="13.2" x14ac:dyDescent="0.25">
      <c r="A11" s="155" t="str">
        <f>IF('1'!$A$1=1,B11,C11)</f>
        <v xml:space="preserve">                       надходження</v>
      </c>
      <c r="B11" s="156" t="s">
        <v>17</v>
      </c>
      <c r="C11" s="157" t="s">
        <v>33</v>
      </c>
      <c r="D11" s="159" t="s">
        <v>322</v>
      </c>
      <c r="E11" s="160" t="s">
        <v>52</v>
      </c>
      <c r="F11" s="160" t="s">
        <v>457</v>
      </c>
      <c r="G11" s="160" t="s">
        <v>131</v>
      </c>
      <c r="H11" s="160" t="s">
        <v>134</v>
      </c>
      <c r="I11" s="161" t="s">
        <v>133</v>
      </c>
      <c r="J11" s="161" t="s">
        <v>125</v>
      </c>
      <c r="K11" s="188" t="s">
        <v>36</v>
      </c>
      <c r="L11" s="9" t="s">
        <v>152</v>
      </c>
      <c r="M11" s="9" t="s">
        <v>126</v>
      </c>
      <c r="N11" s="9" t="s">
        <v>458</v>
      </c>
      <c r="O11" s="7" t="s">
        <v>137</v>
      </c>
      <c r="P11" s="75" t="s">
        <v>323</v>
      </c>
      <c r="Q11" s="75" t="s">
        <v>336</v>
      </c>
      <c r="R11" s="160" t="s">
        <v>376</v>
      </c>
      <c r="S11" s="160" t="s">
        <v>77</v>
      </c>
      <c r="T11" s="160" t="s">
        <v>223</v>
      </c>
      <c r="U11" s="160" t="s">
        <v>392</v>
      </c>
      <c r="V11" s="160" t="s">
        <v>231</v>
      </c>
      <c r="W11" s="161" t="s">
        <v>202</v>
      </c>
      <c r="X11" s="161" t="s">
        <v>217</v>
      </c>
      <c r="Y11" s="161" t="s">
        <v>200</v>
      </c>
      <c r="Z11" s="9" t="s">
        <v>111</v>
      </c>
      <c r="AA11" s="9" t="s">
        <v>219</v>
      </c>
      <c r="AB11" s="9" t="s">
        <v>116</v>
      </c>
      <c r="AC11" s="7" t="s">
        <v>91</v>
      </c>
      <c r="AD11" s="9" t="s">
        <v>62</v>
      </c>
      <c r="AE11" s="9" t="s">
        <v>53</v>
      </c>
      <c r="AF11" s="160" t="s">
        <v>198</v>
      </c>
      <c r="AG11" s="160" t="s">
        <v>220</v>
      </c>
      <c r="AH11" s="160" t="s">
        <v>106</v>
      </c>
      <c r="AI11" s="160" t="s">
        <v>244</v>
      </c>
      <c r="AJ11" s="160" t="s">
        <v>103</v>
      </c>
      <c r="AK11" s="161" t="s">
        <v>246</v>
      </c>
      <c r="AL11" s="161" t="s">
        <v>328</v>
      </c>
      <c r="AM11" s="161" t="s">
        <v>257</v>
      </c>
      <c r="AN11" s="9" t="s">
        <v>459</v>
      </c>
      <c r="AO11" s="9" t="s">
        <v>460</v>
      </c>
      <c r="AP11" s="9" t="s">
        <v>461</v>
      </c>
      <c r="AQ11" s="7" t="s">
        <v>301</v>
      </c>
      <c r="AR11" s="7" t="s">
        <v>420</v>
      </c>
      <c r="AS11" s="75" t="s">
        <v>101</v>
      </c>
      <c r="AT11" s="160" t="s">
        <v>37</v>
      </c>
      <c r="AU11" s="160" t="s">
        <v>37</v>
      </c>
      <c r="AV11" s="160" t="s">
        <v>38</v>
      </c>
      <c r="AW11" s="160" t="s">
        <v>37</v>
      </c>
      <c r="AX11" s="160" t="s">
        <v>62</v>
      </c>
      <c r="AY11" s="161" t="s">
        <v>120</v>
      </c>
      <c r="AZ11" s="161" t="s">
        <v>37</v>
      </c>
      <c r="BA11" s="161" t="s">
        <v>38</v>
      </c>
      <c r="BB11" s="9" t="s">
        <v>49</v>
      </c>
      <c r="BC11" s="9" t="s">
        <v>37</v>
      </c>
      <c r="BD11" s="9" t="s">
        <v>37</v>
      </c>
      <c r="BE11" s="7" t="s">
        <v>53</v>
      </c>
      <c r="BF11" s="7" t="s">
        <v>226</v>
      </c>
      <c r="BG11" s="76" t="s">
        <v>122</v>
      </c>
      <c r="BH11" s="160" t="s">
        <v>62</v>
      </c>
      <c r="BI11" s="160" t="s">
        <v>49</v>
      </c>
      <c r="BJ11" s="160" t="s">
        <v>62</v>
      </c>
      <c r="BK11" s="160" t="s">
        <v>62</v>
      </c>
      <c r="BL11" s="160" t="s">
        <v>62</v>
      </c>
      <c r="BM11" s="161" t="s">
        <v>89</v>
      </c>
      <c r="BN11" s="161" t="s">
        <v>85</v>
      </c>
      <c r="BO11" s="161" t="s">
        <v>46</v>
      </c>
      <c r="BP11" s="9" t="s">
        <v>56</v>
      </c>
      <c r="BQ11" s="9" t="s">
        <v>57</v>
      </c>
      <c r="BR11" s="9" t="s">
        <v>97</v>
      </c>
      <c r="BS11" s="7" t="s">
        <v>46</v>
      </c>
      <c r="BT11" s="7" t="s">
        <v>87</v>
      </c>
      <c r="BU11" s="78" t="s">
        <v>39</v>
      </c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</row>
    <row r="12" spans="1:109" ht="13.2" x14ac:dyDescent="0.25">
      <c r="A12" s="155" t="str">
        <f>IF('1'!$A$1=1,B12,C12)</f>
        <v xml:space="preserve">                       виплати</v>
      </c>
      <c r="B12" s="156" t="s">
        <v>14</v>
      </c>
      <c r="C12" s="157" t="s">
        <v>24</v>
      </c>
      <c r="D12" s="159" t="s">
        <v>462</v>
      </c>
      <c r="E12" s="160" t="s">
        <v>158</v>
      </c>
      <c r="F12" s="160" t="s">
        <v>161</v>
      </c>
      <c r="G12" s="160" t="s">
        <v>40</v>
      </c>
      <c r="H12" s="160" t="s">
        <v>184</v>
      </c>
      <c r="I12" s="161" t="s">
        <v>100</v>
      </c>
      <c r="J12" s="161" t="s">
        <v>306</v>
      </c>
      <c r="K12" s="188" t="s">
        <v>306</v>
      </c>
      <c r="L12" s="9" t="s">
        <v>177</v>
      </c>
      <c r="M12" s="9" t="s">
        <v>50</v>
      </c>
      <c r="N12" s="9" t="s">
        <v>327</v>
      </c>
      <c r="O12" s="7" t="s">
        <v>179</v>
      </c>
      <c r="P12" s="75" t="s">
        <v>377</v>
      </c>
      <c r="Q12" s="75" t="s">
        <v>513</v>
      </c>
      <c r="R12" s="160" t="s">
        <v>217</v>
      </c>
      <c r="S12" s="160" t="s">
        <v>233</v>
      </c>
      <c r="T12" s="160" t="s">
        <v>252</v>
      </c>
      <c r="U12" s="160" t="s">
        <v>201</v>
      </c>
      <c r="V12" s="160" t="s">
        <v>200</v>
      </c>
      <c r="W12" s="161" t="s">
        <v>225</v>
      </c>
      <c r="X12" s="161" t="s">
        <v>249</v>
      </c>
      <c r="Y12" s="161" t="s">
        <v>227</v>
      </c>
      <c r="Z12" s="9" t="s">
        <v>305</v>
      </c>
      <c r="AA12" s="9" t="s">
        <v>68</v>
      </c>
      <c r="AB12" s="9" t="s">
        <v>113</v>
      </c>
      <c r="AC12" s="7" t="s">
        <v>113</v>
      </c>
      <c r="AD12" s="9" t="s">
        <v>38</v>
      </c>
      <c r="AE12" s="9" t="s">
        <v>53</v>
      </c>
      <c r="AF12" s="160" t="s">
        <v>102</v>
      </c>
      <c r="AG12" s="160" t="s">
        <v>293</v>
      </c>
      <c r="AH12" s="160" t="s">
        <v>342</v>
      </c>
      <c r="AI12" s="160" t="s">
        <v>463</v>
      </c>
      <c r="AJ12" s="160" t="s">
        <v>464</v>
      </c>
      <c r="AK12" s="161" t="s">
        <v>270</v>
      </c>
      <c r="AL12" s="161" t="s">
        <v>59</v>
      </c>
      <c r="AM12" s="161" t="s">
        <v>465</v>
      </c>
      <c r="AN12" s="9" t="s">
        <v>182</v>
      </c>
      <c r="AO12" s="9" t="s">
        <v>266</v>
      </c>
      <c r="AP12" s="9" t="s">
        <v>466</v>
      </c>
      <c r="AQ12" s="7" t="s">
        <v>379</v>
      </c>
      <c r="AR12" s="7" t="s">
        <v>189</v>
      </c>
      <c r="AS12" s="75" t="s">
        <v>505</v>
      </c>
      <c r="AT12" s="160" t="s">
        <v>37</v>
      </c>
      <c r="AU12" s="160" t="s">
        <v>37</v>
      </c>
      <c r="AV12" s="160" t="s">
        <v>38</v>
      </c>
      <c r="AW12" s="160" t="s">
        <v>38</v>
      </c>
      <c r="AX12" s="160" t="s">
        <v>43</v>
      </c>
      <c r="AY12" s="161" t="s">
        <v>94</v>
      </c>
      <c r="AZ12" s="161" t="s">
        <v>38</v>
      </c>
      <c r="BA12" s="161" t="s">
        <v>38</v>
      </c>
      <c r="BB12" s="9" t="s">
        <v>62</v>
      </c>
      <c r="BC12" s="9" t="s">
        <v>38</v>
      </c>
      <c r="BD12" s="9" t="s">
        <v>38</v>
      </c>
      <c r="BE12" s="7" t="s">
        <v>53</v>
      </c>
      <c r="BF12" s="7" t="s">
        <v>107</v>
      </c>
      <c r="BG12" s="76" t="s">
        <v>43</v>
      </c>
      <c r="BH12" s="160" t="s">
        <v>39</v>
      </c>
      <c r="BI12" s="160" t="s">
        <v>89</v>
      </c>
      <c r="BJ12" s="160" t="s">
        <v>39</v>
      </c>
      <c r="BK12" s="160" t="s">
        <v>89</v>
      </c>
      <c r="BL12" s="160" t="s">
        <v>87</v>
      </c>
      <c r="BM12" s="161" t="s">
        <v>88</v>
      </c>
      <c r="BN12" s="161" t="s">
        <v>90</v>
      </c>
      <c r="BO12" s="161" t="s">
        <v>88</v>
      </c>
      <c r="BP12" s="9" t="s">
        <v>107</v>
      </c>
      <c r="BQ12" s="9" t="s">
        <v>85</v>
      </c>
      <c r="BR12" s="9" t="s">
        <v>86</v>
      </c>
      <c r="BS12" s="7" t="s">
        <v>90</v>
      </c>
      <c r="BT12" s="7" t="s">
        <v>67</v>
      </c>
      <c r="BU12" s="78" t="s">
        <v>88</v>
      </c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</row>
    <row r="13" spans="1:109" ht="13.2" x14ac:dyDescent="0.25">
      <c r="A13" s="155" t="str">
        <f>IF('1'!$A1=1,B13,C13)</f>
        <v xml:space="preserve">          Товари </v>
      </c>
      <c r="B13" s="156" t="s">
        <v>6</v>
      </c>
      <c r="C13" s="162" t="s">
        <v>25</v>
      </c>
      <c r="D13" s="159"/>
      <c r="E13" s="160"/>
      <c r="F13" s="160"/>
      <c r="G13" s="160"/>
      <c r="H13" s="160"/>
      <c r="I13" s="161"/>
      <c r="J13" s="161"/>
      <c r="K13" s="188"/>
      <c r="L13" s="32"/>
      <c r="M13" s="32"/>
      <c r="N13" s="32"/>
      <c r="O13" s="33"/>
      <c r="P13" s="75"/>
      <c r="Q13" s="75"/>
      <c r="R13" s="160"/>
      <c r="S13" s="160"/>
      <c r="T13" s="160"/>
      <c r="U13" s="160"/>
      <c r="V13" s="160"/>
      <c r="W13" s="161"/>
      <c r="X13" s="161"/>
      <c r="Y13" s="161"/>
      <c r="Z13" s="9"/>
      <c r="AA13" s="32"/>
      <c r="AB13" s="32"/>
      <c r="AC13" s="33"/>
      <c r="AD13" s="33"/>
      <c r="AE13" s="33"/>
      <c r="AF13" s="160"/>
      <c r="AG13" s="160"/>
      <c r="AH13" s="160"/>
      <c r="AI13" s="160"/>
      <c r="AJ13" s="160"/>
      <c r="AK13" s="161"/>
      <c r="AL13" s="161"/>
      <c r="AM13" s="161"/>
      <c r="AN13" s="9"/>
      <c r="AO13" s="32"/>
      <c r="AP13" s="32"/>
      <c r="AQ13" s="33"/>
      <c r="AR13" s="33"/>
      <c r="AS13" s="75"/>
      <c r="AT13" s="160"/>
      <c r="AU13" s="160"/>
      <c r="AV13" s="160"/>
      <c r="AW13" s="160"/>
      <c r="AX13" s="160"/>
      <c r="AY13" s="161"/>
      <c r="AZ13" s="161"/>
      <c r="BA13" s="161"/>
      <c r="BB13" s="9"/>
      <c r="BC13" s="9"/>
      <c r="BD13" s="9"/>
      <c r="BE13" s="59"/>
      <c r="BF13" s="59"/>
      <c r="BG13" s="75"/>
      <c r="BH13" s="160"/>
      <c r="BI13" s="160"/>
      <c r="BJ13" s="160"/>
      <c r="BK13" s="160"/>
      <c r="BL13" s="160"/>
      <c r="BM13" s="161"/>
      <c r="BN13" s="161"/>
      <c r="BO13" s="161"/>
      <c r="BP13" s="9"/>
      <c r="BQ13" s="9"/>
      <c r="BR13" s="9"/>
      <c r="BS13" s="7"/>
      <c r="BT13" s="7"/>
      <c r="BU13" s="77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</row>
    <row r="14" spans="1:109" ht="13.2" x14ac:dyDescent="0.25">
      <c r="A14" s="155" t="str">
        <f>IF('1'!$A$1=1,B14,C14)</f>
        <v xml:space="preserve">                       надходження</v>
      </c>
      <c r="B14" s="156" t="s">
        <v>17</v>
      </c>
      <c r="C14" s="157" t="s">
        <v>33</v>
      </c>
      <c r="D14" s="159" t="s">
        <v>151</v>
      </c>
      <c r="E14" s="160" t="s">
        <v>48</v>
      </c>
      <c r="F14" s="160" t="s">
        <v>163</v>
      </c>
      <c r="G14" s="160" t="s">
        <v>144</v>
      </c>
      <c r="H14" s="160" t="s">
        <v>109</v>
      </c>
      <c r="I14" s="161" t="s">
        <v>326</v>
      </c>
      <c r="J14" s="161" t="s">
        <v>159</v>
      </c>
      <c r="K14" s="188" t="s">
        <v>144</v>
      </c>
      <c r="L14" s="32" t="s">
        <v>331</v>
      </c>
      <c r="M14" s="32" t="s">
        <v>145</v>
      </c>
      <c r="N14" s="32" t="s">
        <v>51</v>
      </c>
      <c r="O14" s="33" t="s">
        <v>55</v>
      </c>
      <c r="P14" s="75" t="s">
        <v>390</v>
      </c>
      <c r="Q14" s="75" t="s">
        <v>112</v>
      </c>
      <c r="R14" s="160" t="s">
        <v>228</v>
      </c>
      <c r="S14" s="160" t="s">
        <v>76</v>
      </c>
      <c r="T14" s="160" t="s">
        <v>103</v>
      </c>
      <c r="U14" s="160" t="s">
        <v>274</v>
      </c>
      <c r="V14" s="160" t="s">
        <v>77</v>
      </c>
      <c r="W14" s="161" t="s">
        <v>254</v>
      </c>
      <c r="X14" s="161" t="s">
        <v>240</v>
      </c>
      <c r="Y14" s="161" t="s">
        <v>114</v>
      </c>
      <c r="Z14" s="9" t="s">
        <v>119</v>
      </c>
      <c r="AA14" s="9" t="s">
        <v>69</v>
      </c>
      <c r="AB14" s="9" t="s">
        <v>249</v>
      </c>
      <c r="AC14" s="7" t="s">
        <v>116</v>
      </c>
      <c r="AD14" s="9" t="s">
        <v>49</v>
      </c>
      <c r="AE14" s="9" t="s">
        <v>53</v>
      </c>
      <c r="AF14" s="160" t="s">
        <v>280</v>
      </c>
      <c r="AG14" s="160" t="s">
        <v>279</v>
      </c>
      <c r="AH14" s="160" t="s">
        <v>467</v>
      </c>
      <c r="AI14" s="160" t="s">
        <v>243</v>
      </c>
      <c r="AJ14" s="160" t="s">
        <v>216</v>
      </c>
      <c r="AK14" s="161" t="s">
        <v>212</v>
      </c>
      <c r="AL14" s="161" t="s">
        <v>392</v>
      </c>
      <c r="AM14" s="161" t="s">
        <v>303</v>
      </c>
      <c r="AN14" s="9" t="s">
        <v>82</v>
      </c>
      <c r="AO14" s="9" t="s">
        <v>237</v>
      </c>
      <c r="AP14" s="9" t="s">
        <v>319</v>
      </c>
      <c r="AQ14" s="7" t="s">
        <v>359</v>
      </c>
      <c r="AR14" s="7" t="s">
        <v>337</v>
      </c>
      <c r="AS14" s="75" t="s">
        <v>506</v>
      </c>
      <c r="AT14" s="160" t="s">
        <v>38</v>
      </c>
      <c r="AU14" s="160" t="s">
        <v>37</v>
      </c>
      <c r="AV14" s="160" t="s">
        <v>38</v>
      </c>
      <c r="AW14" s="160" t="s">
        <v>37</v>
      </c>
      <c r="AX14" s="160" t="s">
        <v>49</v>
      </c>
      <c r="AY14" s="161" t="s">
        <v>226</v>
      </c>
      <c r="AZ14" s="161" t="s">
        <v>37</v>
      </c>
      <c r="BA14" s="161" t="s">
        <v>37</v>
      </c>
      <c r="BB14" s="9" t="s">
        <v>57</v>
      </c>
      <c r="BC14" s="9" t="s">
        <v>43</v>
      </c>
      <c r="BD14" s="9" t="s">
        <v>37</v>
      </c>
      <c r="BE14" s="7" t="s">
        <v>53</v>
      </c>
      <c r="BF14" s="7" t="s">
        <v>247</v>
      </c>
      <c r="BG14" s="76" t="s">
        <v>226</v>
      </c>
      <c r="BH14" s="160" t="s">
        <v>37</v>
      </c>
      <c r="BI14" s="160" t="s">
        <v>38</v>
      </c>
      <c r="BJ14" s="160" t="s">
        <v>38</v>
      </c>
      <c r="BK14" s="160" t="s">
        <v>37</v>
      </c>
      <c r="BL14" s="160" t="s">
        <v>37</v>
      </c>
      <c r="BM14" s="161" t="s">
        <v>89</v>
      </c>
      <c r="BN14" s="161" t="s">
        <v>56</v>
      </c>
      <c r="BO14" s="161" t="s">
        <v>97</v>
      </c>
      <c r="BP14" s="9" t="s">
        <v>62</v>
      </c>
      <c r="BQ14" s="9" t="s">
        <v>62</v>
      </c>
      <c r="BR14" s="9" t="s">
        <v>49</v>
      </c>
      <c r="BS14" s="7" t="s">
        <v>97</v>
      </c>
      <c r="BT14" s="7" t="s">
        <v>57</v>
      </c>
      <c r="BU14" s="78" t="s">
        <v>57</v>
      </c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</row>
    <row r="15" spans="1:109" ht="13.2" x14ac:dyDescent="0.25">
      <c r="A15" s="155" t="str">
        <f>IF('1'!$A$1=1,B15,C15)</f>
        <v xml:space="preserve">                       виплати</v>
      </c>
      <c r="B15" s="156" t="s">
        <v>14</v>
      </c>
      <c r="C15" s="157" t="s">
        <v>24</v>
      </c>
      <c r="D15" s="159" t="s">
        <v>135</v>
      </c>
      <c r="E15" s="160" t="s">
        <v>453</v>
      </c>
      <c r="F15" s="160" t="s">
        <v>468</v>
      </c>
      <c r="G15" s="160" t="s">
        <v>175</v>
      </c>
      <c r="H15" s="160" t="s">
        <v>453</v>
      </c>
      <c r="I15" s="161" t="s">
        <v>396</v>
      </c>
      <c r="J15" s="161" t="s">
        <v>47</v>
      </c>
      <c r="K15" s="188" t="s">
        <v>268</v>
      </c>
      <c r="L15" s="32" t="s">
        <v>338</v>
      </c>
      <c r="M15" s="32" t="s">
        <v>334</v>
      </c>
      <c r="N15" s="32" t="s">
        <v>273</v>
      </c>
      <c r="O15" s="33" t="s">
        <v>176</v>
      </c>
      <c r="P15" s="75" t="s">
        <v>176</v>
      </c>
      <c r="Q15" s="75" t="s">
        <v>496</v>
      </c>
      <c r="R15" s="160" t="s">
        <v>72</v>
      </c>
      <c r="S15" s="160" t="s">
        <v>209</v>
      </c>
      <c r="T15" s="160" t="s">
        <v>252</v>
      </c>
      <c r="U15" s="160" t="s">
        <v>213</v>
      </c>
      <c r="V15" s="160" t="s">
        <v>119</v>
      </c>
      <c r="W15" s="161" t="s">
        <v>65</v>
      </c>
      <c r="X15" s="161" t="s">
        <v>64</v>
      </c>
      <c r="Y15" s="161" t="s">
        <v>91</v>
      </c>
      <c r="Z15" s="9" t="s">
        <v>226</v>
      </c>
      <c r="AA15" s="9" t="s">
        <v>120</v>
      </c>
      <c r="AB15" s="9" t="s">
        <v>68</v>
      </c>
      <c r="AC15" s="7" t="s">
        <v>122</v>
      </c>
      <c r="AD15" s="9" t="s">
        <v>37</v>
      </c>
      <c r="AE15" s="9" t="s">
        <v>53</v>
      </c>
      <c r="AF15" s="160" t="s">
        <v>194</v>
      </c>
      <c r="AG15" s="160" t="s">
        <v>195</v>
      </c>
      <c r="AH15" s="160" t="s">
        <v>299</v>
      </c>
      <c r="AI15" s="160" t="s">
        <v>469</v>
      </c>
      <c r="AJ15" s="160" t="s">
        <v>60</v>
      </c>
      <c r="AK15" s="161" t="s">
        <v>75</v>
      </c>
      <c r="AL15" s="161" t="s">
        <v>470</v>
      </c>
      <c r="AM15" s="161" t="s">
        <v>272</v>
      </c>
      <c r="AN15" s="9" t="s">
        <v>394</v>
      </c>
      <c r="AO15" s="9" t="s">
        <v>471</v>
      </c>
      <c r="AP15" s="9" t="s">
        <v>388</v>
      </c>
      <c r="AQ15" s="7" t="s">
        <v>335</v>
      </c>
      <c r="AR15" s="7" t="s">
        <v>360</v>
      </c>
      <c r="AS15" s="75" t="s">
        <v>265</v>
      </c>
      <c r="AT15" s="160" t="s">
        <v>37</v>
      </c>
      <c r="AU15" s="160" t="s">
        <v>37</v>
      </c>
      <c r="AV15" s="160" t="s">
        <v>38</v>
      </c>
      <c r="AW15" s="160" t="s">
        <v>37</v>
      </c>
      <c r="AX15" s="160" t="s">
        <v>62</v>
      </c>
      <c r="AY15" s="161" t="s">
        <v>66</v>
      </c>
      <c r="AZ15" s="161" t="s">
        <v>38</v>
      </c>
      <c r="BA15" s="161" t="s">
        <v>38</v>
      </c>
      <c r="BB15" s="9" t="s">
        <v>62</v>
      </c>
      <c r="BC15" s="9" t="s">
        <v>38</v>
      </c>
      <c r="BD15" s="9" t="s">
        <v>37</v>
      </c>
      <c r="BE15" s="7" t="s">
        <v>53</v>
      </c>
      <c r="BF15" s="7" t="s">
        <v>120</v>
      </c>
      <c r="BG15" s="76" t="s">
        <v>62</v>
      </c>
      <c r="BH15" s="160" t="s">
        <v>39</v>
      </c>
      <c r="BI15" s="160" t="s">
        <v>56</v>
      </c>
      <c r="BJ15" s="160" t="s">
        <v>56</v>
      </c>
      <c r="BK15" s="160" t="s">
        <v>39</v>
      </c>
      <c r="BL15" s="160" t="s">
        <v>39</v>
      </c>
      <c r="BM15" s="161" t="s">
        <v>87</v>
      </c>
      <c r="BN15" s="161" t="s">
        <v>85</v>
      </c>
      <c r="BO15" s="161" t="s">
        <v>87</v>
      </c>
      <c r="BP15" s="9" t="s">
        <v>85</v>
      </c>
      <c r="BQ15" s="9" t="s">
        <v>89</v>
      </c>
      <c r="BR15" s="9" t="s">
        <v>88</v>
      </c>
      <c r="BS15" s="7" t="s">
        <v>90</v>
      </c>
      <c r="BT15" s="7" t="s">
        <v>88</v>
      </c>
      <c r="BU15" s="78" t="s">
        <v>108</v>
      </c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</row>
    <row r="16" spans="1:109" ht="13.2" x14ac:dyDescent="0.25">
      <c r="A16" s="155" t="str">
        <f>IF('1'!$A$1=1,B16,C16)</f>
        <v xml:space="preserve">          Послуги</v>
      </c>
      <c r="B16" s="156" t="s">
        <v>7</v>
      </c>
      <c r="C16" s="162" t="s">
        <v>26</v>
      </c>
      <c r="D16" s="159"/>
      <c r="E16" s="160"/>
      <c r="F16" s="160"/>
      <c r="G16" s="160"/>
      <c r="H16" s="160"/>
      <c r="I16" s="161"/>
      <c r="J16" s="161"/>
      <c r="K16" s="188"/>
      <c r="L16" s="32"/>
      <c r="M16" s="32"/>
      <c r="N16" s="32"/>
      <c r="O16" s="33"/>
      <c r="P16" s="7"/>
      <c r="Q16" s="7"/>
      <c r="R16" s="160"/>
      <c r="S16" s="160"/>
      <c r="T16" s="160"/>
      <c r="U16" s="160"/>
      <c r="V16" s="160"/>
      <c r="W16" s="161"/>
      <c r="X16" s="161"/>
      <c r="Y16" s="161"/>
      <c r="Z16" s="9"/>
      <c r="AA16" s="9"/>
      <c r="AB16" s="9"/>
      <c r="AC16" s="7"/>
      <c r="AD16" s="7"/>
      <c r="AE16" s="7"/>
      <c r="AF16" s="160"/>
      <c r="AG16" s="160"/>
      <c r="AH16" s="160"/>
      <c r="AI16" s="160"/>
      <c r="AJ16" s="160"/>
      <c r="AK16" s="161"/>
      <c r="AL16" s="161"/>
      <c r="AM16" s="161"/>
      <c r="AN16" s="9"/>
      <c r="AO16" s="9"/>
      <c r="AP16" s="9"/>
      <c r="AQ16" s="7"/>
      <c r="AR16" s="7"/>
      <c r="AS16" s="7"/>
      <c r="AT16" s="160"/>
      <c r="AU16" s="160"/>
      <c r="AV16" s="160"/>
      <c r="AW16" s="160"/>
      <c r="AX16" s="160"/>
      <c r="AY16" s="161"/>
      <c r="AZ16" s="161"/>
      <c r="BA16" s="161"/>
      <c r="BB16" s="9"/>
      <c r="BC16" s="9"/>
      <c r="BD16" s="9"/>
      <c r="BE16" s="59"/>
      <c r="BF16" s="59"/>
      <c r="BG16" s="7"/>
      <c r="BH16" s="160"/>
      <c r="BI16" s="160"/>
      <c r="BJ16" s="160"/>
      <c r="BK16" s="160"/>
      <c r="BL16" s="160"/>
      <c r="BM16" s="161"/>
      <c r="BN16" s="161"/>
      <c r="BO16" s="161"/>
      <c r="BP16" s="9"/>
      <c r="BQ16" s="9"/>
      <c r="BR16" s="9"/>
      <c r="BS16" s="7"/>
      <c r="BT16" s="7"/>
      <c r="BU16" s="8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</row>
    <row r="17" spans="1:109" ht="13.2" x14ac:dyDescent="0.25">
      <c r="A17" s="155" t="str">
        <f>IF('1'!$A$1=1,B17,C17)</f>
        <v xml:space="preserve">                       надходження</v>
      </c>
      <c r="B17" s="156" t="s">
        <v>17</v>
      </c>
      <c r="C17" s="157" t="s">
        <v>33</v>
      </c>
      <c r="D17" s="159" t="s">
        <v>131</v>
      </c>
      <c r="E17" s="160" t="s">
        <v>136</v>
      </c>
      <c r="F17" s="160" t="s">
        <v>127</v>
      </c>
      <c r="G17" s="160" t="s">
        <v>472</v>
      </c>
      <c r="H17" s="160" t="s">
        <v>162</v>
      </c>
      <c r="I17" s="161" t="s">
        <v>126</v>
      </c>
      <c r="J17" s="163" t="s">
        <v>331</v>
      </c>
      <c r="K17" s="189" t="s">
        <v>185</v>
      </c>
      <c r="L17" s="34" t="s">
        <v>61</v>
      </c>
      <c r="M17" s="34" t="s">
        <v>311</v>
      </c>
      <c r="N17" s="34" t="s">
        <v>187</v>
      </c>
      <c r="O17" s="35" t="s">
        <v>316</v>
      </c>
      <c r="P17" s="7" t="s">
        <v>153</v>
      </c>
      <c r="Q17" s="7" t="s">
        <v>153</v>
      </c>
      <c r="R17" s="160" t="s">
        <v>114</v>
      </c>
      <c r="S17" s="160" t="s">
        <v>230</v>
      </c>
      <c r="T17" s="160" t="s">
        <v>117</v>
      </c>
      <c r="U17" s="160" t="s">
        <v>232</v>
      </c>
      <c r="V17" s="160" t="s">
        <v>92</v>
      </c>
      <c r="W17" s="161" t="s">
        <v>73</v>
      </c>
      <c r="X17" s="161" t="s">
        <v>65</v>
      </c>
      <c r="Y17" s="161" t="s">
        <v>123</v>
      </c>
      <c r="Z17" s="9" t="s">
        <v>122</v>
      </c>
      <c r="AA17" s="9" t="s">
        <v>86</v>
      </c>
      <c r="AB17" s="9" t="s">
        <v>214</v>
      </c>
      <c r="AC17" s="7" t="s">
        <v>68</v>
      </c>
      <c r="AD17" s="9" t="s">
        <v>38</v>
      </c>
      <c r="AE17" s="9" t="s">
        <v>53</v>
      </c>
      <c r="AF17" s="160" t="s">
        <v>281</v>
      </c>
      <c r="AG17" s="160" t="s">
        <v>291</v>
      </c>
      <c r="AH17" s="160" t="s">
        <v>248</v>
      </c>
      <c r="AI17" s="160" t="s">
        <v>283</v>
      </c>
      <c r="AJ17" s="160" t="s">
        <v>293</v>
      </c>
      <c r="AK17" s="161" t="s">
        <v>251</v>
      </c>
      <c r="AL17" s="161" t="s">
        <v>275</v>
      </c>
      <c r="AM17" s="161" t="s">
        <v>194</v>
      </c>
      <c r="AN17" s="9" t="s">
        <v>389</v>
      </c>
      <c r="AO17" s="9" t="s">
        <v>195</v>
      </c>
      <c r="AP17" s="9" t="s">
        <v>339</v>
      </c>
      <c r="AQ17" s="7" t="s">
        <v>317</v>
      </c>
      <c r="AR17" s="7" t="s">
        <v>329</v>
      </c>
      <c r="AS17" s="7" t="s">
        <v>507</v>
      </c>
      <c r="AT17" s="160" t="s">
        <v>37</v>
      </c>
      <c r="AU17" s="160" t="s">
        <v>37</v>
      </c>
      <c r="AV17" s="160" t="s">
        <v>38</v>
      </c>
      <c r="AW17" s="160" t="s">
        <v>37</v>
      </c>
      <c r="AX17" s="160" t="s">
        <v>38</v>
      </c>
      <c r="AY17" s="161" t="s">
        <v>37</v>
      </c>
      <c r="AZ17" s="161" t="s">
        <v>53</v>
      </c>
      <c r="BA17" s="161" t="s">
        <v>53</v>
      </c>
      <c r="BB17" s="9" t="s">
        <v>53</v>
      </c>
      <c r="BC17" s="9" t="s">
        <v>37</v>
      </c>
      <c r="BD17" s="9" t="s">
        <v>38</v>
      </c>
      <c r="BE17" s="7" t="s">
        <v>38</v>
      </c>
      <c r="BF17" s="7" t="s">
        <v>53</v>
      </c>
      <c r="BG17" s="7" t="s">
        <v>53</v>
      </c>
      <c r="BH17" s="160" t="s">
        <v>107</v>
      </c>
      <c r="BI17" s="160" t="s">
        <v>86</v>
      </c>
      <c r="BJ17" s="160" t="s">
        <v>67</v>
      </c>
      <c r="BK17" s="160" t="s">
        <v>67</v>
      </c>
      <c r="BL17" s="160" t="s">
        <v>89</v>
      </c>
      <c r="BM17" s="161" t="s">
        <v>67</v>
      </c>
      <c r="BN17" s="161" t="s">
        <v>108</v>
      </c>
      <c r="BO17" s="161" t="s">
        <v>107</v>
      </c>
      <c r="BP17" s="9" t="s">
        <v>90</v>
      </c>
      <c r="BQ17" s="9" t="s">
        <v>107</v>
      </c>
      <c r="BR17" s="9" t="s">
        <v>89</v>
      </c>
      <c r="BS17" s="7" t="s">
        <v>85</v>
      </c>
      <c r="BT17" s="7" t="s">
        <v>87</v>
      </c>
      <c r="BU17" s="8" t="s">
        <v>90</v>
      </c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</row>
    <row r="18" spans="1:109" ht="13.2" x14ac:dyDescent="0.25">
      <c r="A18" s="155" t="str">
        <f>IF('1'!$A$1=1,B18,C18)</f>
        <v xml:space="preserve">                       виплати</v>
      </c>
      <c r="B18" s="156" t="s">
        <v>14</v>
      </c>
      <c r="C18" s="157" t="s">
        <v>24</v>
      </c>
      <c r="D18" s="159" t="s">
        <v>395</v>
      </c>
      <c r="E18" s="160" t="s">
        <v>321</v>
      </c>
      <c r="F18" s="160" t="s">
        <v>431</v>
      </c>
      <c r="G18" s="160" t="s">
        <v>393</v>
      </c>
      <c r="H18" s="160" t="s">
        <v>148</v>
      </c>
      <c r="I18" s="161" t="s">
        <v>336</v>
      </c>
      <c r="J18" s="163" t="s">
        <v>473</v>
      </c>
      <c r="K18" s="189" t="s">
        <v>321</v>
      </c>
      <c r="L18" s="34" t="s">
        <v>191</v>
      </c>
      <c r="M18" s="34" t="s">
        <v>313</v>
      </c>
      <c r="N18" s="34" t="s">
        <v>166</v>
      </c>
      <c r="O18" s="35" t="s">
        <v>140</v>
      </c>
      <c r="P18" s="7" t="s">
        <v>174</v>
      </c>
      <c r="Q18" s="7" t="s">
        <v>497</v>
      </c>
      <c r="R18" s="160" t="s">
        <v>217</v>
      </c>
      <c r="S18" s="160" t="s">
        <v>63</v>
      </c>
      <c r="T18" s="160" t="s">
        <v>230</v>
      </c>
      <c r="U18" s="160" t="s">
        <v>74</v>
      </c>
      <c r="V18" s="160" t="s">
        <v>69</v>
      </c>
      <c r="W18" s="161" t="s">
        <v>73</v>
      </c>
      <c r="X18" s="161" t="s">
        <v>70</v>
      </c>
      <c r="Y18" s="161" t="s">
        <v>66</v>
      </c>
      <c r="Z18" s="9" t="s">
        <v>107</v>
      </c>
      <c r="AA18" s="9" t="s">
        <v>85</v>
      </c>
      <c r="AB18" s="9" t="s">
        <v>85</v>
      </c>
      <c r="AC18" s="7" t="s">
        <v>89</v>
      </c>
      <c r="AD18" s="9" t="s">
        <v>53</v>
      </c>
      <c r="AE18" s="9" t="s">
        <v>53</v>
      </c>
      <c r="AF18" s="160" t="s">
        <v>271</v>
      </c>
      <c r="AG18" s="160" t="s">
        <v>263</v>
      </c>
      <c r="AH18" s="160" t="s">
        <v>271</v>
      </c>
      <c r="AI18" s="160" t="s">
        <v>309</v>
      </c>
      <c r="AJ18" s="160" t="s">
        <v>474</v>
      </c>
      <c r="AK18" s="161" t="s">
        <v>375</v>
      </c>
      <c r="AL18" s="161" t="s">
        <v>188</v>
      </c>
      <c r="AM18" s="161" t="s">
        <v>385</v>
      </c>
      <c r="AN18" s="9" t="s">
        <v>367</v>
      </c>
      <c r="AO18" s="9" t="s">
        <v>96</v>
      </c>
      <c r="AP18" s="9" t="s">
        <v>42</v>
      </c>
      <c r="AQ18" s="7" t="s">
        <v>385</v>
      </c>
      <c r="AR18" s="7" t="s">
        <v>339</v>
      </c>
      <c r="AS18" s="7" t="s">
        <v>508</v>
      </c>
      <c r="AT18" s="160" t="s">
        <v>38</v>
      </c>
      <c r="AU18" s="160" t="s">
        <v>53</v>
      </c>
      <c r="AV18" s="160" t="s">
        <v>38</v>
      </c>
      <c r="AW18" s="160" t="s">
        <v>53</v>
      </c>
      <c r="AX18" s="160" t="s">
        <v>53</v>
      </c>
      <c r="AY18" s="161" t="s">
        <v>97</v>
      </c>
      <c r="AZ18" s="161" t="s">
        <v>53</v>
      </c>
      <c r="BA18" s="161" t="s">
        <v>53</v>
      </c>
      <c r="BB18" s="9" t="s">
        <v>53</v>
      </c>
      <c r="BC18" s="9" t="s">
        <v>38</v>
      </c>
      <c r="BD18" s="9" t="s">
        <v>53</v>
      </c>
      <c r="BE18" s="7" t="s">
        <v>53</v>
      </c>
      <c r="BF18" s="7" t="s">
        <v>53</v>
      </c>
      <c r="BG18" s="7" t="s">
        <v>53</v>
      </c>
      <c r="BH18" s="160" t="s">
        <v>70</v>
      </c>
      <c r="BI18" s="160" t="s">
        <v>94</v>
      </c>
      <c r="BJ18" s="160" t="s">
        <v>305</v>
      </c>
      <c r="BK18" s="160" t="s">
        <v>68</v>
      </c>
      <c r="BL18" s="160" t="s">
        <v>94</v>
      </c>
      <c r="BM18" s="161" t="s">
        <v>116</v>
      </c>
      <c r="BN18" s="161" t="s">
        <v>221</v>
      </c>
      <c r="BO18" s="161" t="s">
        <v>91</v>
      </c>
      <c r="BP18" s="9" t="s">
        <v>70</v>
      </c>
      <c r="BQ18" s="9" t="s">
        <v>68</v>
      </c>
      <c r="BR18" s="9" t="s">
        <v>214</v>
      </c>
      <c r="BS18" s="7" t="s">
        <v>122</v>
      </c>
      <c r="BT18" s="7" t="s">
        <v>57</v>
      </c>
      <c r="BU18" s="8" t="s">
        <v>67</v>
      </c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</row>
    <row r="19" spans="1:109" ht="13.2" x14ac:dyDescent="0.25">
      <c r="A19" s="155" t="str">
        <f>IF('1'!$A$1=1,B19,C19)</f>
        <v xml:space="preserve">   Первинні доходи</v>
      </c>
      <c r="B19" s="156" t="s">
        <v>8</v>
      </c>
      <c r="C19" s="157" t="s">
        <v>27</v>
      </c>
      <c r="D19" s="159"/>
      <c r="E19" s="160"/>
      <c r="F19" s="160"/>
      <c r="G19" s="160"/>
      <c r="H19" s="160"/>
      <c r="I19" s="161"/>
      <c r="J19" s="161"/>
      <c r="K19" s="188"/>
      <c r="L19" s="32"/>
      <c r="M19" s="32"/>
      <c r="N19" s="32"/>
      <c r="O19" s="33"/>
      <c r="P19" s="7"/>
      <c r="Q19" s="7"/>
      <c r="R19" s="160"/>
      <c r="S19" s="160"/>
      <c r="T19" s="160"/>
      <c r="U19" s="160"/>
      <c r="V19" s="160"/>
      <c r="W19" s="161"/>
      <c r="X19" s="161"/>
      <c r="Y19" s="161"/>
      <c r="Z19" s="9"/>
      <c r="AA19" s="9"/>
      <c r="AB19" s="9"/>
      <c r="AC19" s="7"/>
      <c r="AD19" s="7"/>
      <c r="AE19" s="7"/>
      <c r="AF19" s="160"/>
      <c r="AG19" s="160"/>
      <c r="AH19" s="160"/>
      <c r="AI19" s="160"/>
      <c r="AJ19" s="160"/>
      <c r="AK19" s="161"/>
      <c r="AL19" s="161"/>
      <c r="AM19" s="161"/>
      <c r="AN19" s="9"/>
      <c r="AO19" s="9"/>
      <c r="AP19" s="9"/>
      <c r="AQ19" s="7"/>
      <c r="AR19" s="7"/>
      <c r="AS19" s="7"/>
      <c r="AT19" s="160"/>
      <c r="AU19" s="160"/>
      <c r="AV19" s="160"/>
      <c r="AW19" s="160"/>
      <c r="AX19" s="160"/>
      <c r="AY19" s="161"/>
      <c r="AZ19" s="161"/>
      <c r="BA19" s="161"/>
      <c r="BB19" s="9"/>
      <c r="BC19" s="9"/>
      <c r="BD19" s="9"/>
      <c r="BE19" s="59"/>
      <c r="BF19" s="59"/>
      <c r="BG19" s="7"/>
      <c r="BH19" s="160"/>
      <c r="BI19" s="160"/>
      <c r="BJ19" s="160"/>
      <c r="BK19" s="160"/>
      <c r="BL19" s="160"/>
      <c r="BM19" s="161"/>
      <c r="BN19" s="161"/>
      <c r="BO19" s="161"/>
      <c r="BP19" s="9"/>
      <c r="BQ19" s="9"/>
      <c r="BR19" s="9"/>
      <c r="BS19" s="7"/>
      <c r="BT19" s="7"/>
      <c r="BU19" s="8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</row>
    <row r="20" spans="1:109" ht="13.2" x14ac:dyDescent="0.25">
      <c r="A20" s="155" t="str">
        <f>IF('1'!$A$1=1,B20,C20)</f>
        <v xml:space="preserve">                       надходження</v>
      </c>
      <c r="B20" s="156" t="s">
        <v>17</v>
      </c>
      <c r="C20" s="157" t="s">
        <v>33</v>
      </c>
      <c r="D20" s="159" t="s">
        <v>143</v>
      </c>
      <c r="E20" s="160" t="s">
        <v>373</v>
      </c>
      <c r="F20" s="160" t="s">
        <v>172</v>
      </c>
      <c r="G20" s="160" t="s">
        <v>475</v>
      </c>
      <c r="H20" s="160" t="s">
        <v>170</v>
      </c>
      <c r="I20" s="161" t="s">
        <v>429</v>
      </c>
      <c r="J20" s="161" t="s">
        <v>476</v>
      </c>
      <c r="K20" s="188" t="s">
        <v>168</v>
      </c>
      <c r="L20" s="32" t="s">
        <v>477</v>
      </c>
      <c r="M20" s="32" t="s">
        <v>164</v>
      </c>
      <c r="N20" s="32" t="s">
        <v>146</v>
      </c>
      <c r="O20" s="33" t="s">
        <v>134</v>
      </c>
      <c r="P20" s="7" t="s">
        <v>341</v>
      </c>
      <c r="Q20" s="7" t="s">
        <v>391</v>
      </c>
      <c r="R20" s="160" t="s">
        <v>46</v>
      </c>
      <c r="S20" s="160" t="s">
        <v>67</v>
      </c>
      <c r="T20" s="160" t="s">
        <v>87</v>
      </c>
      <c r="U20" s="160" t="s">
        <v>90</v>
      </c>
      <c r="V20" s="160" t="s">
        <v>54</v>
      </c>
      <c r="W20" s="161" t="s">
        <v>39</v>
      </c>
      <c r="X20" s="161" t="s">
        <v>97</v>
      </c>
      <c r="Y20" s="161" t="s">
        <v>97</v>
      </c>
      <c r="Z20" s="9" t="s">
        <v>43</v>
      </c>
      <c r="AA20" s="9" t="s">
        <v>37</v>
      </c>
      <c r="AB20" s="9" t="s">
        <v>43</v>
      </c>
      <c r="AC20" s="7" t="s">
        <v>43</v>
      </c>
      <c r="AD20" s="9" t="s">
        <v>53</v>
      </c>
      <c r="AE20" s="9" t="s">
        <v>53</v>
      </c>
      <c r="AF20" s="160" t="s">
        <v>275</v>
      </c>
      <c r="AG20" s="160" t="s">
        <v>459</v>
      </c>
      <c r="AH20" s="160" t="s">
        <v>216</v>
      </c>
      <c r="AI20" s="160" t="s">
        <v>103</v>
      </c>
      <c r="AJ20" s="160" t="s">
        <v>478</v>
      </c>
      <c r="AK20" s="161" t="s">
        <v>212</v>
      </c>
      <c r="AL20" s="161" t="s">
        <v>80</v>
      </c>
      <c r="AM20" s="161" t="s">
        <v>228</v>
      </c>
      <c r="AN20" s="9" t="s">
        <v>83</v>
      </c>
      <c r="AO20" s="9" t="s">
        <v>277</v>
      </c>
      <c r="AP20" s="9" t="s">
        <v>193</v>
      </c>
      <c r="AQ20" s="7" t="s">
        <v>60</v>
      </c>
      <c r="AR20" s="7" t="s">
        <v>324</v>
      </c>
      <c r="AS20" s="7" t="s">
        <v>478</v>
      </c>
      <c r="AT20" s="160" t="s">
        <v>53</v>
      </c>
      <c r="AU20" s="160" t="s">
        <v>53</v>
      </c>
      <c r="AV20" s="160" t="s">
        <v>53</v>
      </c>
      <c r="AW20" s="160" t="s">
        <v>53</v>
      </c>
      <c r="AX20" s="160" t="s">
        <v>53</v>
      </c>
      <c r="AY20" s="161" t="s">
        <v>53</v>
      </c>
      <c r="AZ20" s="161" t="s">
        <v>53</v>
      </c>
      <c r="BA20" s="161" t="s">
        <v>53</v>
      </c>
      <c r="BB20" s="9" t="s">
        <v>38</v>
      </c>
      <c r="BC20" s="9" t="s">
        <v>38</v>
      </c>
      <c r="BD20" s="9" t="s">
        <v>53</v>
      </c>
      <c r="BE20" s="7" t="s">
        <v>53</v>
      </c>
      <c r="BF20" s="7" t="s">
        <v>53</v>
      </c>
      <c r="BG20" s="7" t="s">
        <v>37</v>
      </c>
      <c r="BH20" s="160" t="s">
        <v>227</v>
      </c>
      <c r="BI20" s="160" t="s">
        <v>196</v>
      </c>
      <c r="BJ20" s="160" t="s">
        <v>73</v>
      </c>
      <c r="BK20" s="160" t="s">
        <v>214</v>
      </c>
      <c r="BL20" s="160" t="s">
        <v>54</v>
      </c>
      <c r="BM20" s="161" t="s">
        <v>57</v>
      </c>
      <c r="BN20" s="161" t="s">
        <v>46</v>
      </c>
      <c r="BO20" s="161" t="s">
        <v>67</v>
      </c>
      <c r="BP20" s="9" t="s">
        <v>56</v>
      </c>
      <c r="BQ20" s="9" t="s">
        <v>49</v>
      </c>
      <c r="BR20" s="9" t="s">
        <v>49</v>
      </c>
      <c r="BS20" s="7" t="s">
        <v>97</v>
      </c>
      <c r="BT20" s="7" t="s">
        <v>56</v>
      </c>
      <c r="BU20" s="8" t="s">
        <v>108</v>
      </c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</row>
    <row r="21" spans="1:109" ht="13.2" x14ac:dyDescent="0.25">
      <c r="A21" s="155" t="str">
        <f>IF('1'!$A$1=1,B21,C21)</f>
        <v xml:space="preserve">                       виплати</v>
      </c>
      <c r="B21" s="156" t="s">
        <v>14</v>
      </c>
      <c r="C21" s="157" t="s">
        <v>24</v>
      </c>
      <c r="D21" s="159" t="s">
        <v>173</v>
      </c>
      <c r="E21" s="160" t="s">
        <v>476</v>
      </c>
      <c r="F21" s="160" t="s">
        <v>479</v>
      </c>
      <c r="G21" s="160" t="s">
        <v>480</v>
      </c>
      <c r="H21" s="160" t="s">
        <v>481</v>
      </c>
      <c r="I21" s="161" t="s">
        <v>183</v>
      </c>
      <c r="J21" s="161" t="s">
        <v>482</v>
      </c>
      <c r="K21" s="188" t="s">
        <v>483</v>
      </c>
      <c r="L21" s="32" t="s">
        <v>484</v>
      </c>
      <c r="M21" s="32" t="s">
        <v>331</v>
      </c>
      <c r="N21" s="32" t="s">
        <v>167</v>
      </c>
      <c r="O21" s="33" t="s">
        <v>416</v>
      </c>
      <c r="P21" s="7" t="s">
        <v>156</v>
      </c>
      <c r="Q21" s="7" t="s">
        <v>498</v>
      </c>
      <c r="R21" s="160" t="s">
        <v>49</v>
      </c>
      <c r="S21" s="160" t="s">
        <v>62</v>
      </c>
      <c r="T21" s="160" t="s">
        <v>56</v>
      </c>
      <c r="U21" s="160" t="s">
        <v>46</v>
      </c>
      <c r="V21" s="160" t="s">
        <v>56</v>
      </c>
      <c r="W21" s="161" t="s">
        <v>56</v>
      </c>
      <c r="X21" s="161" t="s">
        <v>97</v>
      </c>
      <c r="Y21" s="161" t="s">
        <v>37</v>
      </c>
      <c r="Z21" s="9" t="s">
        <v>38</v>
      </c>
      <c r="AA21" s="9" t="s">
        <v>38</v>
      </c>
      <c r="AB21" s="9" t="s">
        <v>89</v>
      </c>
      <c r="AC21" s="7" t="s">
        <v>43</v>
      </c>
      <c r="AD21" s="9" t="s">
        <v>38</v>
      </c>
      <c r="AE21" s="9" t="s">
        <v>53</v>
      </c>
      <c r="AF21" s="160" t="s">
        <v>238</v>
      </c>
      <c r="AG21" s="160" t="s">
        <v>314</v>
      </c>
      <c r="AH21" s="160" t="s">
        <v>241</v>
      </c>
      <c r="AI21" s="160" t="s">
        <v>114</v>
      </c>
      <c r="AJ21" s="160" t="s">
        <v>243</v>
      </c>
      <c r="AK21" s="161" t="s">
        <v>105</v>
      </c>
      <c r="AL21" s="161" t="s">
        <v>197</v>
      </c>
      <c r="AM21" s="161" t="s">
        <v>84</v>
      </c>
      <c r="AN21" s="9" t="s">
        <v>199</v>
      </c>
      <c r="AO21" s="9" t="s">
        <v>237</v>
      </c>
      <c r="AP21" s="9" t="s">
        <v>297</v>
      </c>
      <c r="AQ21" s="7" t="s">
        <v>392</v>
      </c>
      <c r="AR21" s="7" t="s">
        <v>421</v>
      </c>
      <c r="AS21" s="7" t="s">
        <v>509</v>
      </c>
      <c r="AT21" s="160" t="s">
        <v>53</v>
      </c>
      <c r="AU21" s="160" t="s">
        <v>53</v>
      </c>
      <c r="AV21" s="160" t="s">
        <v>53</v>
      </c>
      <c r="AW21" s="160" t="s">
        <v>53</v>
      </c>
      <c r="AX21" s="160" t="s">
        <v>53</v>
      </c>
      <c r="AY21" s="161" t="s">
        <v>53</v>
      </c>
      <c r="AZ21" s="161" t="s">
        <v>53</v>
      </c>
      <c r="BA21" s="161" t="s">
        <v>46</v>
      </c>
      <c r="BB21" s="9" t="s">
        <v>43</v>
      </c>
      <c r="BC21" s="9" t="s">
        <v>37</v>
      </c>
      <c r="BD21" s="9" t="s">
        <v>225</v>
      </c>
      <c r="BE21" s="98" t="s">
        <v>54</v>
      </c>
      <c r="BF21" s="98" t="s">
        <v>203</v>
      </c>
      <c r="BG21" s="7" t="s">
        <v>240</v>
      </c>
      <c r="BH21" s="160" t="s">
        <v>111</v>
      </c>
      <c r="BI21" s="160" t="s">
        <v>253</v>
      </c>
      <c r="BJ21" s="160" t="s">
        <v>91</v>
      </c>
      <c r="BK21" s="160" t="s">
        <v>86</v>
      </c>
      <c r="BL21" s="160" t="s">
        <v>67</v>
      </c>
      <c r="BM21" s="161" t="s">
        <v>255</v>
      </c>
      <c r="BN21" s="161" t="s">
        <v>255</v>
      </c>
      <c r="BO21" s="161" t="s">
        <v>213</v>
      </c>
      <c r="BP21" s="9" t="s">
        <v>224</v>
      </c>
      <c r="BQ21" s="9" t="s">
        <v>196</v>
      </c>
      <c r="BR21" s="9" t="s">
        <v>64</v>
      </c>
      <c r="BS21" s="7" t="s">
        <v>122</v>
      </c>
      <c r="BT21" s="7" t="s">
        <v>95</v>
      </c>
      <c r="BU21" s="8" t="s">
        <v>272</v>
      </c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</row>
    <row r="22" spans="1:109" ht="13.2" x14ac:dyDescent="0.25">
      <c r="A22" s="155" t="str">
        <f>IF('1'!$A$1=1,B22,C22)</f>
        <v xml:space="preserve">   Вторинні доходи</v>
      </c>
      <c r="B22" s="156" t="s">
        <v>9</v>
      </c>
      <c r="C22" s="157" t="s">
        <v>28</v>
      </c>
      <c r="D22" s="159"/>
      <c r="E22" s="160"/>
      <c r="F22" s="160"/>
      <c r="G22" s="160"/>
      <c r="H22" s="160"/>
      <c r="I22" s="161"/>
      <c r="J22" s="161"/>
      <c r="K22" s="188"/>
      <c r="L22" s="32"/>
      <c r="M22" s="32"/>
      <c r="N22" s="32"/>
      <c r="O22" s="33"/>
      <c r="P22" s="7"/>
      <c r="Q22" s="7"/>
      <c r="R22" s="160"/>
      <c r="S22" s="160"/>
      <c r="T22" s="160"/>
      <c r="U22" s="160"/>
      <c r="V22" s="160"/>
      <c r="W22" s="161"/>
      <c r="X22" s="161"/>
      <c r="Y22" s="161"/>
      <c r="Z22" s="9"/>
      <c r="AA22" s="9"/>
      <c r="AB22" s="9"/>
      <c r="AC22" s="7"/>
      <c r="AD22" s="7"/>
      <c r="AE22" s="7"/>
      <c r="AF22" s="160"/>
      <c r="AG22" s="160"/>
      <c r="AH22" s="160"/>
      <c r="AI22" s="160"/>
      <c r="AJ22" s="160"/>
      <c r="AK22" s="161"/>
      <c r="AL22" s="161"/>
      <c r="AM22" s="161"/>
      <c r="AN22" s="9"/>
      <c r="AO22" s="9"/>
      <c r="AP22" s="9"/>
      <c r="AQ22" s="7"/>
      <c r="AR22" s="7"/>
      <c r="AS22" s="7"/>
      <c r="AT22" s="160"/>
      <c r="AU22" s="160"/>
      <c r="AV22" s="160"/>
      <c r="AW22" s="160"/>
      <c r="AX22" s="160"/>
      <c r="AY22" s="161"/>
      <c r="AZ22" s="161"/>
      <c r="BA22" s="161"/>
      <c r="BB22" s="9"/>
      <c r="BC22" s="9"/>
      <c r="BD22" s="9"/>
      <c r="BE22" s="59"/>
      <c r="BF22" s="59"/>
      <c r="BG22" s="7"/>
      <c r="BH22" s="160"/>
      <c r="BI22" s="160"/>
      <c r="BJ22" s="160"/>
      <c r="BK22" s="160"/>
      <c r="BL22" s="160"/>
      <c r="BM22" s="161"/>
      <c r="BN22" s="161"/>
      <c r="BO22" s="161"/>
      <c r="BP22" s="9"/>
      <c r="BQ22" s="9"/>
      <c r="BR22" s="9"/>
      <c r="BS22" s="7"/>
      <c r="BT22" s="7"/>
      <c r="BU22" s="8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</row>
    <row r="23" spans="1:109" ht="13.2" x14ac:dyDescent="0.25">
      <c r="A23" s="155" t="str">
        <f>IF('1'!$A$1=1,B23,C23)</f>
        <v xml:space="preserve">                       надходження</v>
      </c>
      <c r="B23" s="156" t="s">
        <v>17</v>
      </c>
      <c r="C23" s="157" t="s">
        <v>21</v>
      </c>
      <c r="D23" s="159" t="s">
        <v>485</v>
      </c>
      <c r="E23" s="160" t="s">
        <v>139</v>
      </c>
      <c r="F23" s="160" t="s">
        <v>124</v>
      </c>
      <c r="G23" s="160" t="s">
        <v>154</v>
      </c>
      <c r="H23" s="160" t="s">
        <v>357</v>
      </c>
      <c r="I23" s="161" t="s">
        <v>147</v>
      </c>
      <c r="J23" s="161" t="s">
        <v>332</v>
      </c>
      <c r="K23" s="188" t="s">
        <v>310</v>
      </c>
      <c r="L23" s="32" t="s">
        <v>386</v>
      </c>
      <c r="M23" s="32" t="s">
        <v>171</v>
      </c>
      <c r="N23" s="32" t="s">
        <v>325</v>
      </c>
      <c r="O23" s="33" t="s">
        <v>417</v>
      </c>
      <c r="P23" s="7" t="s">
        <v>48</v>
      </c>
      <c r="Q23" s="7" t="s">
        <v>499</v>
      </c>
      <c r="R23" s="160" t="s">
        <v>73</v>
      </c>
      <c r="S23" s="160" t="s">
        <v>210</v>
      </c>
      <c r="T23" s="160" t="s">
        <v>204</v>
      </c>
      <c r="U23" s="160" t="s">
        <v>196</v>
      </c>
      <c r="V23" s="160" t="s">
        <v>205</v>
      </c>
      <c r="W23" s="161" t="s">
        <v>89</v>
      </c>
      <c r="X23" s="161" t="s">
        <v>107</v>
      </c>
      <c r="Y23" s="161" t="s">
        <v>94</v>
      </c>
      <c r="Z23" s="9" t="s">
        <v>121</v>
      </c>
      <c r="AA23" s="9" t="s">
        <v>46</v>
      </c>
      <c r="AB23" s="9" t="s">
        <v>54</v>
      </c>
      <c r="AC23" s="7" t="s">
        <v>123</v>
      </c>
      <c r="AD23" s="9" t="s">
        <v>53</v>
      </c>
      <c r="AE23" s="9" t="s">
        <v>53</v>
      </c>
      <c r="AF23" s="160" t="s">
        <v>366</v>
      </c>
      <c r="AG23" s="160" t="s">
        <v>260</v>
      </c>
      <c r="AH23" s="160" t="s">
        <v>118</v>
      </c>
      <c r="AI23" s="160" t="s">
        <v>293</v>
      </c>
      <c r="AJ23" s="160" t="s">
        <v>258</v>
      </c>
      <c r="AK23" s="161" t="s">
        <v>294</v>
      </c>
      <c r="AL23" s="161" t="s">
        <v>228</v>
      </c>
      <c r="AM23" s="161" t="s">
        <v>259</v>
      </c>
      <c r="AN23" s="9" t="s">
        <v>394</v>
      </c>
      <c r="AO23" s="9" t="s">
        <v>215</v>
      </c>
      <c r="AP23" s="9" t="s">
        <v>368</v>
      </c>
      <c r="AQ23" s="7" t="s">
        <v>179</v>
      </c>
      <c r="AR23" s="7" t="s">
        <v>248</v>
      </c>
      <c r="AS23" s="7" t="s">
        <v>510</v>
      </c>
      <c r="AT23" s="160" t="s">
        <v>53</v>
      </c>
      <c r="AU23" s="160" t="s">
        <v>53</v>
      </c>
      <c r="AV23" s="160" t="s">
        <v>53</v>
      </c>
      <c r="AW23" s="160" t="s">
        <v>53</v>
      </c>
      <c r="AX23" s="160" t="s">
        <v>53</v>
      </c>
      <c r="AY23" s="161" t="s">
        <v>38</v>
      </c>
      <c r="AZ23" s="161" t="s">
        <v>38</v>
      </c>
      <c r="BA23" s="161" t="s">
        <v>53</v>
      </c>
      <c r="BB23" s="9" t="s">
        <v>53</v>
      </c>
      <c r="BC23" s="9" t="s">
        <v>53</v>
      </c>
      <c r="BD23" s="9" t="s">
        <v>53</v>
      </c>
      <c r="BE23" s="7" t="s">
        <v>53</v>
      </c>
      <c r="BF23" s="7" t="s">
        <v>53</v>
      </c>
      <c r="BG23" s="7" t="s">
        <v>53</v>
      </c>
      <c r="BH23" s="160" t="s">
        <v>85</v>
      </c>
      <c r="BI23" s="160" t="s">
        <v>39</v>
      </c>
      <c r="BJ23" s="160" t="s">
        <v>107</v>
      </c>
      <c r="BK23" s="160" t="s">
        <v>68</v>
      </c>
      <c r="BL23" s="160" t="s">
        <v>121</v>
      </c>
      <c r="BM23" s="161" t="s">
        <v>94</v>
      </c>
      <c r="BN23" s="161" t="s">
        <v>210</v>
      </c>
      <c r="BO23" s="161" t="s">
        <v>104</v>
      </c>
      <c r="BP23" s="9" t="s">
        <v>255</v>
      </c>
      <c r="BQ23" s="9" t="s">
        <v>67</v>
      </c>
      <c r="BR23" s="9" t="s">
        <v>222</v>
      </c>
      <c r="BS23" s="7" t="s">
        <v>209</v>
      </c>
      <c r="BT23" s="7" t="s">
        <v>90</v>
      </c>
      <c r="BU23" s="8" t="s">
        <v>88</v>
      </c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</row>
    <row r="24" spans="1:109" ht="13.2" x14ac:dyDescent="0.25">
      <c r="A24" s="155" t="str">
        <f>IF('1'!$A$1=1,B24,C24)</f>
        <v xml:space="preserve">                       виплати</v>
      </c>
      <c r="B24" s="156" t="s">
        <v>14</v>
      </c>
      <c r="C24" s="157" t="s">
        <v>30</v>
      </c>
      <c r="D24" s="159" t="s">
        <v>129</v>
      </c>
      <c r="E24" s="160" t="s">
        <v>112</v>
      </c>
      <c r="F24" s="160" t="s">
        <v>269</v>
      </c>
      <c r="G24" s="160" t="s">
        <v>431</v>
      </c>
      <c r="H24" s="160" t="s">
        <v>299</v>
      </c>
      <c r="I24" s="161" t="s">
        <v>316</v>
      </c>
      <c r="J24" s="161">
        <v>26.2</v>
      </c>
      <c r="K24" s="188" t="s">
        <v>290</v>
      </c>
      <c r="L24" s="9" t="s">
        <v>277</v>
      </c>
      <c r="M24" s="9" t="s">
        <v>486</v>
      </c>
      <c r="N24" s="9" t="s">
        <v>320</v>
      </c>
      <c r="O24" s="7" t="s">
        <v>265</v>
      </c>
      <c r="P24" s="7" t="s">
        <v>286</v>
      </c>
      <c r="Q24" s="7" t="s">
        <v>500</v>
      </c>
      <c r="R24" s="160" t="s">
        <v>205</v>
      </c>
      <c r="S24" s="160" t="s">
        <v>218</v>
      </c>
      <c r="T24" s="160" t="s">
        <v>104</v>
      </c>
      <c r="U24" s="160" t="s">
        <v>239</v>
      </c>
      <c r="V24" s="160" t="s">
        <v>78</v>
      </c>
      <c r="W24" s="161" t="s">
        <v>121</v>
      </c>
      <c r="X24" s="161" t="s">
        <v>226</v>
      </c>
      <c r="Y24" s="161" t="s">
        <v>122</v>
      </c>
      <c r="Z24" s="9" t="s">
        <v>54</v>
      </c>
      <c r="AA24" s="9" t="s">
        <v>71</v>
      </c>
      <c r="AB24" s="9" t="s">
        <v>221</v>
      </c>
      <c r="AC24" s="7" t="s">
        <v>120</v>
      </c>
      <c r="AD24" s="9" t="s">
        <v>38</v>
      </c>
      <c r="AE24" s="9" t="s">
        <v>53</v>
      </c>
      <c r="AF24" s="160" t="s">
        <v>289</v>
      </c>
      <c r="AG24" s="160" t="s">
        <v>262</v>
      </c>
      <c r="AH24" s="160" t="s">
        <v>298</v>
      </c>
      <c r="AI24" s="160" t="s">
        <v>294</v>
      </c>
      <c r="AJ24" s="160" t="s">
        <v>182</v>
      </c>
      <c r="AK24" s="161" t="s">
        <v>304</v>
      </c>
      <c r="AL24" s="161" t="s">
        <v>415</v>
      </c>
      <c r="AM24" s="161" t="s">
        <v>371</v>
      </c>
      <c r="AN24" s="9" t="s">
        <v>187</v>
      </c>
      <c r="AO24" s="9" t="s">
        <v>178</v>
      </c>
      <c r="AP24" s="9" t="s">
        <v>487</v>
      </c>
      <c r="AQ24" s="7" t="s">
        <v>180</v>
      </c>
      <c r="AR24" s="7" t="s">
        <v>316</v>
      </c>
      <c r="AS24" s="7" t="s">
        <v>511</v>
      </c>
      <c r="AT24" s="160" t="s">
        <v>38</v>
      </c>
      <c r="AU24" s="160" t="s">
        <v>49</v>
      </c>
      <c r="AV24" s="160" t="s">
        <v>108</v>
      </c>
      <c r="AW24" s="160" t="s">
        <v>39</v>
      </c>
      <c r="AX24" s="160" t="s">
        <v>43</v>
      </c>
      <c r="AY24" s="161" t="s">
        <v>119</v>
      </c>
      <c r="AZ24" s="161" t="s">
        <v>45</v>
      </c>
      <c r="BA24" s="161" t="s">
        <v>276</v>
      </c>
      <c r="BB24" s="9" t="s">
        <v>38</v>
      </c>
      <c r="BC24" s="9" t="s">
        <v>62</v>
      </c>
      <c r="BD24" s="9" t="s">
        <v>37</v>
      </c>
      <c r="BE24" s="7" t="s">
        <v>53</v>
      </c>
      <c r="BF24" s="7" t="s">
        <v>53</v>
      </c>
      <c r="BG24" s="7" t="s">
        <v>53</v>
      </c>
      <c r="BH24" s="160" t="s">
        <v>66</v>
      </c>
      <c r="BI24" s="160" t="s">
        <v>222</v>
      </c>
      <c r="BJ24" s="160" t="s">
        <v>224</v>
      </c>
      <c r="BK24" s="160" t="s">
        <v>196</v>
      </c>
      <c r="BL24" s="160" t="s">
        <v>242</v>
      </c>
      <c r="BM24" s="161" t="s">
        <v>74</v>
      </c>
      <c r="BN24" s="161" t="s">
        <v>307</v>
      </c>
      <c r="BO24" s="161" t="s">
        <v>206</v>
      </c>
      <c r="BP24" s="9" t="s">
        <v>95</v>
      </c>
      <c r="BQ24" s="9" t="s">
        <v>245</v>
      </c>
      <c r="BR24" s="9" t="s">
        <v>231</v>
      </c>
      <c r="BS24" s="7" t="s">
        <v>72</v>
      </c>
      <c r="BT24" s="7" t="s">
        <v>256</v>
      </c>
      <c r="BU24" s="8" t="s">
        <v>514</v>
      </c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</row>
    <row r="25" spans="1:109" ht="13.2" x14ac:dyDescent="0.25">
      <c r="A25" s="155" t="str">
        <f>IF('1'!$A$1=1,B25,C25)</f>
        <v xml:space="preserve">   Інші </v>
      </c>
      <c r="B25" s="156" t="s">
        <v>10</v>
      </c>
      <c r="C25" s="157" t="s">
        <v>29</v>
      </c>
      <c r="D25" s="159"/>
      <c r="E25" s="160"/>
      <c r="F25" s="160"/>
      <c r="G25" s="160"/>
      <c r="H25" s="160"/>
      <c r="I25" s="161"/>
      <c r="J25" s="161"/>
      <c r="K25" s="188"/>
      <c r="L25" s="34"/>
      <c r="M25" s="34"/>
      <c r="N25" s="34"/>
      <c r="O25" s="35"/>
      <c r="P25" s="7"/>
      <c r="Q25" s="7"/>
      <c r="R25" s="160"/>
      <c r="S25" s="160"/>
      <c r="T25" s="160"/>
      <c r="U25" s="160"/>
      <c r="V25" s="160"/>
      <c r="W25" s="161"/>
      <c r="X25" s="161"/>
      <c r="Y25" s="161"/>
      <c r="Z25" s="9"/>
      <c r="AA25" s="9"/>
      <c r="AB25" s="9"/>
      <c r="AC25" s="7"/>
      <c r="AD25" s="7"/>
      <c r="AE25" s="7"/>
      <c r="AF25" s="160"/>
      <c r="AG25" s="160"/>
      <c r="AH25" s="160"/>
      <c r="AI25" s="160"/>
      <c r="AJ25" s="160"/>
      <c r="AK25" s="161"/>
      <c r="AL25" s="161"/>
      <c r="AM25" s="161"/>
      <c r="AN25" s="9"/>
      <c r="AO25" s="9"/>
      <c r="AP25" s="9"/>
      <c r="AQ25" s="7"/>
      <c r="AR25" s="7"/>
      <c r="AS25" s="7"/>
      <c r="AT25" s="160"/>
      <c r="AU25" s="160"/>
      <c r="AV25" s="160"/>
      <c r="AW25" s="160"/>
      <c r="AX25" s="160"/>
      <c r="AY25" s="161"/>
      <c r="AZ25" s="161"/>
      <c r="BA25" s="161"/>
      <c r="BB25" s="9"/>
      <c r="BC25" s="9"/>
      <c r="BD25" s="9"/>
      <c r="BE25" s="59"/>
      <c r="BF25" s="59"/>
      <c r="BG25" s="7"/>
      <c r="BH25" s="160"/>
      <c r="BI25" s="160"/>
      <c r="BJ25" s="160"/>
      <c r="BK25" s="160"/>
      <c r="BL25" s="160"/>
      <c r="BM25" s="161"/>
      <c r="BN25" s="161"/>
      <c r="BO25" s="161"/>
      <c r="BP25" s="9"/>
      <c r="BQ25" s="9"/>
      <c r="BR25" s="9"/>
      <c r="BS25" s="7"/>
      <c r="BT25" s="7"/>
      <c r="BU25" s="8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</row>
    <row r="26" spans="1:109" ht="13.2" x14ac:dyDescent="0.25">
      <c r="A26" s="155" t="str">
        <f>IF('1'!$A$1=1,B26,C26)</f>
        <v xml:space="preserve">                       надходження</v>
      </c>
      <c r="B26" s="156" t="s">
        <v>17</v>
      </c>
      <c r="C26" s="157" t="s">
        <v>21</v>
      </c>
      <c r="D26" s="159" t="s">
        <v>453</v>
      </c>
      <c r="E26" s="160" t="s">
        <v>187</v>
      </c>
      <c r="F26" s="160" t="s">
        <v>175</v>
      </c>
      <c r="G26" s="160" t="s">
        <v>370</v>
      </c>
      <c r="H26" s="160" t="s">
        <v>373</v>
      </c>
      <c r="I26" s="161" t="s">
        <v>174</v>
      </c>
      <c r="J26" s="161">
        <v>27.8</v>
      </c>
      <c r="K26" s="188" t="s">
        <v>380</v>
      </c>
      <c r="L26" s="9" t="s">
        <v>142</v>
      </c>
      <c r="M26" s="9" t="s">
        <v>150</v>
      </c>
      <c r="N26" s="9" t="s">
        <v>267</v>
      </c>
      <c r="O26" s="7" t="s">
        <v>369</v>
      </c>
      <c r="P26" s="7" t="s">
        <v>155</v>
      </c>
      <c r="Q26" s="7" t="s">
        <v>501</v>
      </c>
      <c r="R26" s="160" t="s">
        <v>247</v>
      </c>
      <c r="S26" s="160" t="s">
        <v>241</v>
      </c>
      <c r="T26" s="160" t="s">
        <v>115</v>
      </c>
      <c r="U26" s="160" t="s">
        <v>93</v>
      </c>
      <c r="V26" s="160" t="s">
        <v>72</v>
      </c>
      <c r="W26" s="161" t="s">
        <v>120</v>
      </c>
      <c r="X26" s="161" t="s">
        <v>90</v>
      </c>
      <c r="Y26" s="161" t="s">
        <v>91</v>
      </c>
      <c r="Z26" s="9" t="s">
        <v>85</v>
      </c>
      <c r="AA26" s="9" t="s">
        <v>86</v>
      </c>
      <c r="AB26" s="9" t="s">
        <v>68</v>
      </c>
      <c r="AC26" s="7" t="s">
        <v>68</v>
      </c>
      <c r="AD26" s="9" t="s">
        <v>43</v>
      </c>
      <c r="AE26" s="9" t="s">
        <v>53</v>
      </c>
      <c r="AF26" s="160" t="s">
        <v>464</v>
      </c>
      <c r="AG26" s="160" t="s">
        <v>192</v>
      </c>
      <c r="AH26" s="160" t="s">
        <v>461</v>
      </c>
      <c r="AI26" s="160" t="s">
        <v>286</v>
      </c>
      <c r="AJ26" s="160" t="s">
        <v>81</v>
      </c>
      <c r="AK26" s="161" t="s">
        <v>488</v>
      </c>
      <c r="AL26" s="161" t="s">
        <v>106</v>
      </c>
      <c r="AM26" s="161" t="s">
        <v>264</v>
      </c>
      <c r="AN26" s="9" t="s">
        <v>278</v>
      </c>
      <c r="AO26" s="9" t="s">
        <v>489</v>
      </c>
      <c r="AP26" s="9" t="s">
        <v>58</v>
      </c>
      <c r="AQ26" s="7" t="s">
        <v>375</v>
      </c>
      <c r="AR26" s="7" t="s">
        <v>375</v>
      </c>
      <c r="AS26" s="7" t="s">
        <v>329</v>
      </c>
      <c r="AT26" s="160" t="s">
        <v>53</v>
      </c>
      <c r="AU26" s="160" t="s">
        <v>53</v>
      </c>
      <c r="AV26" s="160" t="s">
        <v>53</v>
      </c>
      <c r="AW26" s="160" t="s">
        <v>53</v>
      </c>
      <c r="AX26" s="160" t="s">
        <v>53</v>
      </c>
      <c r="AY26" s="161" t="s">
        <v>53</v>
      </c>
      <c r="AZ26" s="161" t="s">
        <v>53</v>
      </c>
      <c r="BA26" s="161" t="s">
        <v>53</v>
      </c>
      <c r="BB26" s="9" t="s">
        <v>53</v>
      </c>
      <c r="BC26" s="9" t="s">
        <v>53</v>
      </c>
      <c r="BD26" s="9" t="s">
        <v>53</v>
      </c>
      <c r="BE26" s="98" t="s">
        <v>43</v>
      </c>
      <c r="BF26" s="98" t="s">
        <v>38</v>
      </c>
      <c r="BG26" s="7" t="s">
        <v>38</v>
      </c>
      <c r="BH26" s="160" t="s">
        <v>88</v>
      </c>
      <c r="BI26" s="160" t="s">
        <v>94</v>
      </c>
      <c r="BJ26" s="160" t="s">
        <v>53</v>
      </c>
      <c r="BK26" s="160" t="s">
        <v>111</v>
      </c>
      <c r="BL26" s="160" t="s">
        <v>85</v>
      </c>
      <c r="BM26" s="161" t="s">
        <v>38</v>
      </c>
      <c r="BN26" s="161" t="s">
        <v>112</v>
      </c>
      <c r="BO26" s="161" t="s">
        <v>123</v>
      </c>
      <c r="BP26" s="9" t="s">
        <v>39</v>
      </c>
      <c r="BQ26" s="9" t="s">
        <v>67</v>
      </c>
      <c r="BR26" s="9" t="s">
        <v>107</v>
      </c>
      <c r="BS26" s="7" t="s">
        <v>85</v>
      </c>
      <c r="BT26" s="7" t="s">
        <v>67</v>
      </c>
      <c r="BU26" s="8" t="s">
        <v>86</v>
      </c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</row>
    <row r="27" spans="1:109" ht="13.2" x14ac:dyDescent="0.25">
      <c r="A27" s="164" t="str">
        <f>IF('1'!$A$1=1,B27,C27)</f>
        <v xml:space="preserve">                       виплати</v>
      </c>
      <c r="B27" s="165" t="s">
        <v>14</v>
      </c>
      <c r="C27" s="166" t="s">
        <v>30</v>
      </c>
      <c r="D27" s="167" t="s">
        <v>127</v>
      </c>
      <c r="E27" s="168" t="s">
        <v>190</v>
      </c>
      <c r="F27" s="168" t="s">
        <v>490</v>
      </c>
      <c r="G27" s="168" t="s">
        <v>491</v>
      </c>
      <c r="H27" s="168" t="s">
        <v>173</v>
      </c>
      <c r="I27" s="169" t="s">
        <v>492</v>
      </c>
      <c r="J27" s="169">
        <v>12.2</v>
      </c>
      <c r="K27" s="190" t="s">
        <v>181</v>
      </c>
      <c r="L27" s="38" t="s">
        <v>315</v>
      </c>
      <c r="M27" s="38" t="s">
        <v>141</v>
      </c>
      <c r="N27" s="38" t="s">
        <v>382</v>
      </c>
      <c r="O27" s="11" t="s">
        <v>157</v>
      </c>
      <c r="P27" s="11" t="s">
        <v>364</v>
      </c>
      <c r="Q27" s="11" t="s">
        <v>502</v>
      </c>
      <c r="R27" s="168" t="s">
        <v>56</v>
      </c>
      <c r="S27" s="168" t="s">
        <v>41</v>
      </c>
      <c r="T27" s="168" t="s">
        <v>66</v>
      </c>
      <c r="U27" s="168" t="s">
        <v>53</v>
      </c>
      <c r="V27" s="168" t="s">
        <v>116</v>
      </c>
      <c r="W27" s="169" t="s">
        <v>38</v>
      </c>
      <c r="X27" s="169" t="s">
        <v>89</v>
      </c>
      <c r="Y27" s="169" t="s">
        <v>225</v>
      </c>
      <c r="Z27" s="38" t="s">
        <v>37</v>
      </c>
      <c r="AA27" s="38" t="s">
        <v>87</v>
      </c>
      <c r="AB27" s="38" t="s">
        <v>66</v>
      </c>
      <c r="AC27" s="11" t="s">
        <v>204</v>
      </c>
      <c r="AD27" s="38" t="s">
        <v>113</v>
      </c>
      <c r="AE27" s="38" t="s">
        <v>53</v>
      </c>
      <c r="AF27" s="168" t="s">
        <v>366</v>
      </c>
      <c r="AG27" s="168" t="s">
        <v>493</v>
      </c>
      <c r="AH27" s="168" t="s">
        <v>285</v>
      </c>
      <c r="AI27" s="168" t="s">
        <v>181</v>
      </c>
      <c r="AJ27" s="168" t="s">
        <v>255</v>
      </c>
      <c r="AK27" s="169" t="s">
        <v>54</v>
      </c>
      <c r="AL27" s="169" t="s">
        <v>69</v>
      </c>
      <c r="AM27" s="169" t="s">
        <v>372</v>
      </c>
      <c r="AN27" s="38" t="s">
        <v>234</v>
      </c>
      <c r="AO27" s="38" t="s">
        <v>363</v>
      </c>
      <c r="AP27" s="38" t="s">
        <v>471</v>
      </c>
      <c r="AQ27" s="11" t="s">
        <v>259</v>
      </c>
      <c r="AR27" s="11" t="s">
        <v>101</v>
      </c>
      <c r="AS27" s="11" t="s">
        <v>512</v>
      </c>
      <c r="AT27" s="168" t="s">
        <v>43</v>
      </c>
      <c r="AU27" s="168" t="s">
        <v>53</v>
      </c>
      <c r="AV27" s="168" t="s">
        <v>53</v>
      </c>
      <c r="AW27" s="168" t="s">
        <v>53</v>
      </c>
      <c r="AX27" s="168" t="s">
        <v>53</v>
      </c>
      <c r="AY27" s="169" t="s">
        <v>53</v>
      </c>
      <c r="AZ27" s="169" t="s">
        <v>53</v>
      </c>
      <c r="BA27" s="169" t="s">
        <v>43</v>
      </c>
      <c r="BB27" s="38" t="s">
        <v>38</v>
      </c>
      <c r="BC27" s="38" t="s">
        <v>38</v>
      </c>
      <c r="BD27" s="38" t="s">
        <v>38</v>
      </c>
      <c r="BE27" s="99" t="s">
        <v>113</v>
      </c>
      <c r="BF27" s="99" t="s">
        <v>62</v>
      </c>
      <c r="BG27" s="11" t="s">
        <v>62</v>
      </c>
      <c r="BH27" s="168" t="s">
        <v>88</v>
      </c>
      <c r="BI27" s="168" t="s">
        <v>123</v>
      </c>
      <c r="BJ27" s="168" t="s">
        <v>46</v>
      </c>
      <c r="BK27" s="168" t="s">
        <v>49</v>
      </c>
      <c r="BL27" s="168" t="s">
        <v>64</v>
      </c>
      <c r="BM27" s="169" t="s">
        <v>57</v>
      </c>
      <c r="BN27" s="169" t="s">
        <v>482</v>
      </c>
      <c r="BO27" s="169" t="s">
        <v>71</v>
      </c>
      <c r="BP27" s="38" t="s">
        <v>57</v>
      </c>
      <c r="BQ27" s="38" t="s">
        <v>90</v>
      </c>
      <c r="BR27" s="38" t="s">
        <v>219</v>
      </c>
      <c r="BS27" s="11" t="s">
        <v>70</v>
      </c>
      <c r="BT27" s="11" t="s">
        <v>90</v>
      </c>
      <c r="BU27" s="12" t="s">
        <v>54</v>
      </c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</row>
    <row r="28" spans="1:109" x14ac:dyDescent="0.2">
      <c r="A28" s="170"/>
      <c r="B28" s="170"/>
      <c r="C28" s="170"/>
      <c r="D28" s="170"/>
      <c r="E28" s="170"/>
      <c r="F28" s="170"/>
      <c r="G28" s="170"/>
      <c r="H28" s="170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71"/>
      <c r="AZ28" s="104"/>
      <c r="BA28" s="104"/>
      <c r="BB28" s="104"/>
      <c r="BC28" s="104"/>
      <c r="BD28" s="104"/>
      <c r="BE28" s="104"/>
      <c r="BF28" s="104"/>
      <c r="BG28" s="104"/>
      <c r="BH28" s="104"/>
      <c r="BO28" s="172"/>
      <c r="BT28" s="104"/>
    </row>
    <row r="29" spans="1:109" x14ac:dyDescent="0.2">
      <c r="A29" s="173"/>
      <c r="B29" s="173"/>
      <c r="C29" s="173"/>
      <c r="D29" s="173"/>
      <c r="E29" s="173"/>
      <c r="F29" s="173"/>
      <c r="G29" s="173"/>
      <c r="H29" s="17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O29" s="175"/>
      <c r="BT29" s="104"/>
    </row>
    <row r="30" spans="1:109" x14ac:dyDescent="0.2"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BT30" s="104"/>
    </row>
    <row r="31" spans="1:109" x14ac:dyDescent="0.2">
      <c r="BT31" s="104"/>
    </row>
    <row r="32" spans="1:109" x14ac:dyDescent="0.2">
      <c r="A32" s="101" t="s">
        <v>12</v>
      </c>
      <c r="BT32" s="104"/>
    </row>
    <row r="33" spans="72:72" x14ac:dyDescent="0.2">
      <c r="BT33" s="104"/>
    </row>
    <row r="34" spans="72:72" x14ac:dyDescent="0.2">
      <c r="BT34" s="104"/>
    </row>
    <row r="35" spans="72:72" x14ac:dyDescent="0.2">
      <c r="BT35" s="104"/>
    </row>
    <row r="36" spans="72:72" x14ac:dyDescent="0.2">
      <c r="BT36" s="104"/>
    </row>
    <row r="37" spans="72:72" x14ac:dyDescent="0.2">
      <c r="BT37" s="104"/>
    </row>
    <row r="38" spans="72:72" x14ac:dyDescent="0.2">
      <c r="BT38" s="104"/>
    </row>
    <row r="39" spans="72:72" x14ac:dyDescent="0.2">
      <c r="BT39" s="104"/>
    </row>
    <row r="40" spans="72:72" x14ac:dyDescent="0.2">
      <c r="BT40" s="104"/>
    </row>
    <row r="41" spans="72:72" x14ac:dyDescent="0.2">
      <c r="BT41" s="104"/>
    </row>
    <row r="42" spans="72:72" x14ac:dyDescent="0.2">
      <c r="BT42" s="104"/>
    </row>
    <row r="43" spans="72:72" x14ac:dyDescent="0.2">
      <c r="BT43" s="104"/>
    </row>
    <row r="44" spans="72:72" x14ac:dyDescent="0.2">
      <c r="BT44" s="104"/>
    </row>
    <row r="45" spans="72:72" x14ac:dyDescent="0.2">
      <c r="BT45" s="104"/>
    </row>
    <row r="46" spans="72:72" x14ac:dyDescent="0.2">
      <c r="BT46" s="104"/>
    </row>
    <row r="47" spans="72:72" x14ac:dyDescent="0.2">
      <c r="BT47" s="104"/>
    </row>
    <row r="48" spans="72:72" x14ac:dyDescent="0.2">
      <c r="BT48" s="104"/>
    </row>
    <row r="49" spans="72:72" x14ac:dyDescent="0.2">
      <c r="BT49" s="104"/>
    </row>
    <row r="50" spans="72:72" x14ac:dyDescent="0.2">
      <c r="BT50" s="104"/>
    </row>
    <row r="51" spans="72:72" x14ac:dyDescent="0.2">
      <c r="BT51" s="104"/>
    </row>
    <row r="52" spans="72:72" x14ac:dyDescent="0.2">
      <c r="BT52" s="104"/>
    </row>
    <row r="53" spans="72:72" x14ac:dyDescent="0.2">
      <c r="BT53" s="104"/>
    </row>
  </sheetData>
  <mergeCells count="14">
    <mergeCell ref="AZ4:BN4"/>
    <mergeCell ref="CK5:CL5"/>
    <mergeCell ref="CM5:CN5"/>
    <mergeCell ref="CO5:CP5"/>
    <mergeCell ref="A5:A6"/>
    <mergeCell ref="B5:B6"/>
    <mergeCell ref="C5:C6"/>
    <mergeCell ref="CG5:CH5"/>
    <mergeCell ref="CI5:CJ5"/>
    <mergeCell ref="D5:Q5"/>
    <mergeCell ref="R5:AE5"/>
    <mergeCell ref="AF5:AS5"/>
    <mergeCell ref="AT5:BG5"/>
    <mergeCell ref="BH5:BU5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0" zoomScaleNormal="70" workbookViewId="0">
      <selection activeCell="H12" sqref="H12"/>
    </sheetView>
  </sheetViews>
  <sheetFormatPr defaultColWidth="9.109375" defaultRowHeight="13.2" outlineLevelCol="1" x14ac:dyDescent="0.25"/>
  <cols>
    <col min="1" max="1" width="42.21875" style="52" customWidth="1"/>
    <col min="2" max="2" width="33.109375" style="52" hidden="1" customWidth="1" outlineLevel="1"/>
    <col min="3" max="3" width="39.44140625" style="52" hidden="1" customWidth="1" outlineLevel="1"/>
    <col min="4" max="4" width="7.6640625" style="52" customWidth="1" collapsed="1"/>
    <col min="5" max="11" width="7.6640625" style="52" customWidth="1"/>
    <col min="12" max="16384" width="9.109375" style="52"/>
  </cols>
  <sheetData>
    <row r="1" spans="1:24" x14ac:dyDescent="0.25">
      <c r="A1" s="61" t="str">
        <f>IF('1'!A1=1,"до змісту","to title")</f>
        <v>до змісту</v>
      </c>
      <c r="B1" s="61"/>
      <c r="C1" s="61"/>
    </row>
    <row r="2" spans="1:24" x14ac:dyDescent="0.25">
      <c r="A2" s="60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>1.3 Валютно-географічна структура розподілу зовнішньої торгівлі товарами та послугами</v>
      </c>
      <c r="B2" s="60"/>
      <c r="C2" s="60"/>
    </row>
    <row r="3" spans="1:24" s="53" customFormat="1" x14ac:dyDescent="0.25">
      <c r="A3" s="53" t="str">
        <f>IF('1'!A1=1,"у % до загального обсягу","% of total")</f>
        <v>у % до загального обсягу</v>
      </c>
    </row>
    <row r="4" spans="1:24" x14ac:dyDescent="0.25">
      <c r="G4" s="238"/>
      <c r="H4" s="238"/>
      <c r="I4" s="238"/>
      <c r="J4" s="239"/>
      <c r="K4" s="239"/>
    </row>
    <row r="5" spans="1:24" ht="25.2" customHeight="1" x14ac:dyDescent="0.25">
      <c r="A5" s="240" t="str">
        <f>IF('1'!A1=1,B5,C5)</f>
        <v>Країни</v>
      </c>
      <c r="B5" s="242" t="s">
        <v>11</v>
      </c>
      <c r="C5" s="242" t="s">
        <v>31</v>
      </c>
      <c r="D5" s="244" t="str">
        <f>IF('1'!A1=1,"Долар США","US Dollar")</f>
        <v>Долар США</v>
      </c>
      <c r="E5" s="245"/>
      <c r="F5" s="244" t="str">
        <f>IF('1'!A1=1,"Євро","Euro")</f>
        <v>Євро</v>
      </c>
      <c r="G5" s="245"/>
      <c r="H5" s="216" t="str">
        <f>IF('1'!$A$1=1,"Українська гривня","Ukrainian Hryvnia")</f>
        <v>Українська гривня</v>
      </c>
      <c r="I5" s="217"/>
      <c r="J5" s="244" t="str">
        <f>IF('1'!A1=1,"Інші валюти","Other Currencies")</f>
        <v>Інші валюти</v>
      </c>
      <c r="K5" s="245"/>
    </row>
    <row r="6" spans="1:24" ht="28.95" customHeight="1" x14ac:dyDescent="0.25">
      <c r="A6" s="241"/>
      <c r="B6" s="243"/>
      <c r="C6" s="243"/>
      <c r="D6" s="54" t="s">
        <v>414</v>
      </c>
      <c r="E6" s="54" t="s">
        <v>516</v>
      </c>
      <c r="F6" s="54" t="s">
        <v>414</v>
      </c>
      <c r="G6" s="54" t="s">
        <v>516</v>
      </c>
      <c r="H6" s="54" t="s">
        <v>414</v>
      </c>
      <c r="I6" s="54" t="s">
        <v>516</v>
      </c>
      <c r="J6" s="54" t="s">
        <v>414</v>
      </c>
      <c r="K6" s="54" t="s">
        <v>516</v>
      </c>
    </row>
    <row r="7" spans="1:24" s="66" customFormat="1" x14ac:dyDescent="0.25">
      <c r="A7" s="62" t="str">
        <f>IF('1'!$A$1=1,B7,C7)</f>
        <v>Експорт товарів та послуг − усього</v>
      </c>
      <c r="B7" s="63" t="s">
        <v>348</v>
      </c>
      <c r="C7" s="64" t="s">
        <v>351</v>
      </c>
      <c r="D7" s="185" t="s">
        <v>323</v>
      </c>
      <c r="E7" s="65" t="s">
        <v>336</v>
      </c>
      <c r="F7" s="65" t="s">
        <v>420</v>
      </c>
      <c r="G7" s="65" t="s">
        <v>101</v>
      </c>
      <c r="H7" s="65" t="s">
        <v>226</v>
      </c>
      <c r="I7" s="65" t="s">
        <v>122</v>
      </c>
      <c r="J7" s="65" t="s">
        <v>90</v>
      </c>
      <c r="K7" s="94" t="s">
        <v>39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s="66" customFormat="1" x14ac:dyDescent="0.25">
      <c r="A8" s="67" t="str">
        <f>IF('1'!$A$1=1,B8,C8)</f>
        <v xml:space="preserve">     Європа</v>
      </c>
      <c r="B8" s="68" t="s">
        <v>343</v>
      </c>
      <c r="C8" s="69" t="s">
        <v>352</v>
      </c>
      <c r="D8" s="186" t="s">
        <v>372</v>
      </c>
      <c r="E8" s="5" t="s">
        <v>157</v>
      </c>
      <c r="F8" s="5" t="s">
        <v>365</v>
      </c>
      <c r="G8" s="5" t="s">
        <v>534</v>
      </c>
      <c r="H8" s="7" t="s">
        <v>219</v>
      </c>
      <c r="I8" s="7" t="s">
        <v>226</v>
      </c>
      <c r="J8" s="5" t="s">
        <v>89</v>
      </c>
      <c r="K8" s="95" t="s">
        <v>56</v>
      </c>
    </row>
    <row r="9" spans="1:24" s="53" customFormat="1" x14ac:dyDescent="0.25">
      <c r="A9" s="67" t="str">
        <f>IF('1'!$A$1=1,B9,C9)</f>
        <v xml:space="preserve">     Азія</v>
      </c>
      <c r="B9" s="68" t="s">
        <v>344</v>
      </c>
      <c r="C9" s="69" t="s">
        <v>353</v>
      </c>
      <c r="D9" s="186" t="s">
        <v>422</v>
      </c>
      <c r="E9" s="5" t="s">
        <v>476</v>
      </c>
      <c r="F9" s="5" t="s">
        <v>79</v>
      </c>
      <c r="G9" s="5" t="s">
        <v>208</v>
      </c>
      <c r="H9" s="5" t="s">
        <v>53</v>
      </c>
      <c r="I9" s="5" t="s">
        <v>53</v>
      </c>
      <c r="J9" s="5" t="s">
        <v>37</v>
      </c>
      <c r="K9" s="95" t="s">
        <v>43</v>
      </c>
    </row>
    <row r="10" spans="1:24" s="60" customFormat="1" x14ac:dyDescent="0.25">
      <c r="A10" s="67" t="str">
        <f>IF('1'!$A$1=1,B10,C10)</f>
        <v xml:space="preserve">     Америка</v>
      </c>
      <c r="B10" s="68" t="s">
        <v>346</v>
      </c>
      <c r="C10" s="69" t="s">
        <v>354</v>
      </c>
      <c r="D10" s="6" t="s">
        <v>413</v>
      </c>
      <c r="E10" s="7" t="s">
        <v>541</v>
      </c>
      <c r="F10" s="7" t="s">
        <v>247</v>
      </c>
      <c r="G10" s="7" t="s">
        <v>225</v>
      </c>
      <c r="H10" s="7" t="s">
        <v>53</v>
      </c>
      <c r="I10" s="7" t="s">
        <v>53</v>
      </c>
      <c r="J10" s="7" t="s">
        <v>38</v>
      </c>
      <c r="K10" s="8" t="s">
        <v>43</v>
      </c>
    </row>
    <row r="11" spans="1:24" s="60" customFormat="1" ht="15" customHeight="1" x14ac:dyDescent="0.25">
      <c r="A11" s="90" t="str">
        <f>IF('1'!$A$1=1,B11,C11)</f>
        <v xml:space="preserve">       у т.ч. США</v>
      </c>
      <c r="B11" s="70" t="s">
        <v>408</v>
      </c>
      <c r="C11" s="71" t="s">
        <v>409</v>
      </c>
      <c r="D11" s="6" t="s">
        <v>423</v>
      </c>
      <c r="E11" s="7" t="s">
        <v>492</v>
      </c>
      <c r="F11" s="7" t="s">
        <v>210</v>
      </c>
      <c r="G11" s="7" t="s">
        <v>71</v>
      </c>
      <c r="H11" s="5" t="s">
        <v>53</v>
      </c>
      <c r="I11" s="5" t="s">
        <v>53</v>
      </c>
      <c r="J11" s="7" t="s">
        <v>53</v>
      </c>
      <c r="K11" s="8" t="s">
        <v>43</v>
      </c>
    </row>
    <row r="12" spans="1:24" s="66" customFormat="1" x14ac:dyDescent="0.25">
      <c r="A12" s="93" t="str">
        <f>IF('1'!$A$1=1,B12,C12)</f>
        <v xml:space="preserve">     Африка</v>
      </c>
      <c r="B12" s="68" t="s">
        <v>345</v>
      </c>
      <c r="C12" s="91" t="s">
        <v>411</v>
      </c>
      <c r="D12" s="186" t="s">
        <v>98</v>
      </c>
      <c r="E12" s="5" t="s">
        <v>517</v>
      </c>
      <c r="F12" s="5" t="s">
        <v>229</v>
      </c>
      <c r="G12" s="5" t="s">
        <v>239</v>
      </c>
      <c r="H12" s="7" t="s">
        <v>53</v>
      </c>
      <c r="I12" s="7" t="s">
        <v>53</v>
      </c>
      <c r="J12" s="5" t="s">
        <v>38</v>
      </c>
      <c r="K12" s="95" t="s">
        <v>53</v>
      </c>
    </row>
    <row r="13" spans="1:24" s="60" customFormat="1" x14ac:dyDescent="0.25">
      <c r="A13" s="93" t="str">
        <f>IF('1'!$A$1=1,B13,C13)</f>
        <v xml:space="preserve">     Австралія і Океанія</v>
      </c>
      <c r="B13" s="68" t="s">
        <v>347</v>
      </c>
      <c r="C13" s="91" t="s">
        <v>410</v>
      </c>
      <c r="D13" s="6" t="s">
        <v>424</v>
      </c>
      <c r="E13" s="7" t="s">
        <v>480</v>
      </c>
      <c r="F13" s="7" t="s">
        <v>72</v>
      </c>
      <c r="G13" s="7" t="s">
        <v>117</v>
      </c>
      <c r="H13" s="7" t="s">
        <v>53</v>
      </c>
      <c r="I13" s="7" t="s">
        <v>53</v>
      </c>
      <c r="J13" s="7" t="s">
        <v>49</v>
      </c>
      <c r="K13" s="8" t="s">
        <v>62</v>
      </c>
    </row>
    <row r="14" spans="1:24" s="60" customFormat="1" x14ac:dyDescent="0.25">
      <c r="A14" s="72" t="str">
        <f>IF('1'!$A$1=1,B14,C14)</f>
        <v xml:space="preserve">Довідково: </v>
      </c>
      <c r="B14" s="68" t="s">
        <v>402</v>
      </c>
      <c r="C14" s="69" t="s">
        <v>405</v>
      </c>
      <c r="D14" s="6"/>
      <c r="E14" s="7"/>
      <c r="F14" s="7"/>
      <c r="G14" s="7"/>
      <c r="H14" s="7"/>
      <c r="I14" s="7"/>
      <c r="J14" s="7"/>
      <c r="K14" s="8"/>
    </row>
    <row r="15" spans="1:24" x14ac:dyDescent="0.25">
      <c r="A15" s="83" t="str">
        <f>IF('1'!$A$1=1,B15,C15)</f>
        <v>країни ЄС</v>
      </c>
      <c r="B15" s="73" t="s">
        <v>403</v>
      </c>
      <c r="C15" s="81" t="s">
        <v>406</v>
      </c>
      <c r="D15" s="6" t="s">
        <v>308</v>
      </c>
      <c r="E15" s="7" t="s">
        <v>518</v>
      </c>
      <c r="F15" s="7" t="s">
        <v>40</v>
      </c>
      <c r="G15" s="7" t="s">
        <v>532</v>
      </c>
      <c r="H15" s="7" t="s">
        <v>53</v>
      </c>
      <c r="I15" s="7" t="s">
        <v>53</v>
      </c>
      <c r="J15" s="7" t="s">
        <v>85</v>
      </c>
      <c r="K15" s="8" t="s">
        <v>67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x14ac:dyDescent="0.25">
      <c r="A16" s="84" t="str">
        <f>IF('1'!$A$1=1,B16,C16)</f>
        <v>країни СНД</v>
      </c>
      <c r="B16" s="82" t="s">
        <v>404</v>
      </c>
      <c r="C16" s="82" t="s">
        <v>407</v>
      </c>
      <c r="D16" s="187" t="s">
        <v>387</v>
      </c>
      <c r="E16" s="16" t="s">
        <v>519</v>
      </c>
      <c r="F16" s="16" t="s">
        <v>358</v>
      </c>
      <c r="G16" s="16" t="s">
        <v>533</v>
      </c>
      <c r="H16" s="16" t="s">
        <v>53</v>
      </c>
      <c r="I16" s="16" t="s">
        <v>53</v>
      </c>
      <c r="J16" s="16" t="s">
        <v>542</v>
      </c>
      <c r="K16" s="96" t="s">
        <v>37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 s="60" customFormat="1" x14ac:dyDescent="0.25">
      <c r="A17" s="62" t="str">
        <f>IF('1'!$A$1=1,B17,C17)</f>
        <v xml:space="preserve">Імпорт товарів та послуг − усього </v>
      </c>
      <c r="B17" s="88" t="s">
        <v>349</v>
      </c>
      <c r="C17" s="64" t="s">
        <v>355</v>
      </c>
      <c r="D17" s="185" t="s">
        <v>377</v>
      </c>
      <c r="E17" s="65" t="s">
        <v>513</v>
      </c>
      <c r="F17" s="65" t="s">
        <v>189</v>
      </c>
      <c r="G17" s="65" t="s">
        <v>505</v>
      </c>
      <c r="H17" s="65" t="s">
        <v>107</v>
      </c>
      <c r="I17" s="65" t="s">
        <v>43</v>
      </c>
      <c r="J17" s="65" t="s">
        <v>107</v>
      </c>
      <c r="K17" s="94" t="s">
        <v>88</v>
      </c>
    </row>
    <row r="18" spans="1:24" x14ac:dyDescent="0.25">
      <c r="A18" s="67" t="str">
        <f>IF('1'!$A$1=1,B18,C18)</f>
        <v xml:space="preserve">     Європа</v>
      </c>
      <c r="B18" s="85" t="s">
        <v>343</v>
      </c>
      <c r="C18" s="69" t="s">
        <v>352</v>
      </c>
      <c r="D18" s="186" t="s">
        <v>381</v>
      </c>
      <c r="E18" s="5" t="s">
        <v>520</v>
      </c>
      <c r="F18" s="5" t="s">
        <v>149</v>
      </c>
      <c r="G18" s="5" t="s">
        <v>40</v>
      </c>
      <c r="H18" s="7" t="s">
        <v>214</v>
      </c>
      <c r="I18" s="7" t="s">
        <v>49</v>
      </c>
      <c r="J18" s="5" t="s">
        <v>108</v>
      </c>
      <c r="K18" s="95" t="s">
        <v>122</v>
      </c>
    </row>
    <row r="19" spans="1:24" x14ac:dyDescent="0.25">
      <c r="A19" s="67" t="str">
        <f>IF('1'!$A$1=1,B19,C19)</f>
        <v xml:space="preserve">     Азія</v>
      </c>
      <c r="B19" s="85" t="s">
        <v>344</v>
      </c>
      <c r="C19" s="69" t="s">
        <v>353</v>
      </c>
      <c r="D19" s="186" t="s">
        <v>425</v>
      </c>
      <c r="E19" s="5" t="s">
        <v>521</v>
      </c>
      <c r="F19" s="5" t="s">
        <v>235</v>
      </c>
      <c r="G19" s="5" t="s">
        <v>95</v>
      </c>
      <c r="H19" s="5" t="s">
        <v>53</v>
      </c>
      <c r="I19" s="5" t="s">
        <v>53</v>
      </c>
      <c r="J19" s="5" t="s">
        <v>57</v>
      </c>
      <c r="K19" s="95" t="s">
        <v>85</v>
      </c>
    </row>
    <row r="20" spans="1:24" x14ac:dyDescent="0.25">
      <c r="A20" s="67" t="str">
        <f>IF('1'!$A$1=1,B20,C20)</f>
        <v xml:space="preserve">     Америка</v>
      </c>
      <c r="B20" s="85" t="s">
        <v>346</v>
      </c>
      <c r="C20" s="69" t="s">
        <v>354</v>
      </c>
      <c r="D20" s="6" t="s">
        <v>426</v>
      </c>
      <c r="E20" s="7" t="s">
        <v>171</v>
      </c>
      <c r="F20" s="7" t="s">
        <v>83</v>
      </c>
      <c r="G20" s="7" t="s">
        <v>531</v>
      </c>
      <c r="H20" s="7" t="s">
        <v>53</v>
      </c>
      <c r="I20" s="7" t="s">
        <v>53</v>
      </c>
      <c r="J20" s="5" t="s">
        <v>38</v>
      </c>
      <c r="K20" s="95" t="s">
        <v>43</v>
      </c>
    </row>
    <row r="21" spans="1:24" x14ac:dyDescent="0.25">
      <c r="A21" s="90" t="str">
        <f>IF('1'!$A$1=1,B21,C21)</f>
        <v xml:space="preserve">       у т.ч. США</v>
      </c>
      <c r="B21" s="86" t="s">
        <v>408</v>
      </c>
      <c r="C21" s="92" t="s">
        <v>409</v>
      </c>
      <c r="D21" s="6" t="s">
        <v>427</v>
      </c>
      <c r="E21" s="7" t="s">
        <v>522</v>
      </c>
      <c r="F21" s="7" t="s">
        <v>421</v>
      </c>
      <c r="G21" s="7" t="s">
        <v>208</v>
      </c>
      <c r="H21" s="5" t="s">
        <v>53</v>
      </c>
      <c r="I21" s="5" t="s">
        <v>53</v>
      </c>
      <c r="J21" s="5" t="s">
        <v>38</v>
      </c>
      <c r="K21" s="95" t="s">
        <v>37</v>
      </c>
    </row>
    <row r="22" spans="1:24" x14ac:dyDescent="0.25">
      <c r="A22" s="93" t="str">
        <f>IF('1'!$A$1=1,B22,C22)</f>
        <v xml:space="preserve">     Африка</v>
      </c>
      <c r="B22" s="85" t="s">
        <v>345</v>
      </c>
      <c r="C22" s="91" t="s">
        <v>411</v>
      </c>
      <c r="D22" s="186" t="s">
        <v>373</v>
      </c>
      <c r="E22" s="5" t="s">
        <v>490</v>
      </c>
      <c r="F22" s="5" t="s">
        <v>236</v>
      </c>
      <c r="G22" s="5" t="s">
        <v>239</v>
      </c>
      <c r="H22" s="7" t="s">
        <v>53</v>
      </c>
      <c r="I22" s="7" t="s">
        <v>53</v>
      </c>
      <c r="J22" s="5" t="s">
        <v>284</v>
      </c>
      <c r="K22" s="95" t="s">
        <v>478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4" x14ac:dyDescent="0.25">
      <c r="A23" s="93" t="str">
        <f>IF('1'!$A$1=1,B23,C23)</f>
        <v xml:space="preserve">     Австралія і Океанія</v>
      </c>
      <c r="B23" s="85" t="s">
        <v>347</v>
      </c>
      <c r="C23" s="91" t="s">
        <v>410</v>
      </c>
      <c r="D23" s="6" t="s">
        <v>44</v>
      </c>
      <c r="E23" s="7" t="s">
        <v>540</v>
      </c>
      <c r="F23" s="7" t="s">
        <v>361</v>
      </c>
      <c r="G23" s="7" t="s">
        <v>53</v>
      </c>
      <c r="H23" s="7" t="s">
        <v>53</v>
      </c>
      <c r="I23" s="7" t="s">
        <v>53</v>
      </c>
      <c r="J23" s="5" t="s">
        <v>89</v>
      </c>
      <c r="K23" s="95" t="s">
        <v>121</v>
      </c>
    </row>
    <row r="24" spans="1:24" ht="14.4" customHeight="1" x14ac:dyDescent="0.25">
      <c r="A24" s="72" t="str">
        <f>IF('1'!$A$1=1,B24,C24)</f>
        <v xml:space="preserve">Довідково: </v>
      </c>
      <c r="B24" s="85" t="s">
        <v>402</v>
      </c>
      <c r="C24" s="69" t="s">
        <v>405</v>
      </c>
      <c r="D24" s="6"/>
      <c r="E24" s="7"/>
      <c r="F24" s="7"/>
      <c r="G24" s="7"/>
      <c r="H24" s="7"/>
      <c r="I24" s="7"/>
      <c r="J24" s="5"/>
      <c r="K24" s="95"/>
    </row>
    <row r="25" spans="1:24" x14ac:dyDescent="0.25">
      <c r="A25" s="83" t="str">
        <f>IF('1'!$A$1=1,B25,C25)</f>
        <v>країни ЄС</v>
      </c>
      <c r="B25" s="87" t="s">
        <v>403</v>
      </c>
      <c r="C25" s="71" t="s">
        <v>406</v>
      </c>
      <c r="D25" s="6" t="s">
        <v>295</v>
      </c>
      <c r="E25" s="7" t="s">
        <v>192</v>
      </c>
      <c r="F25" s="7" t="s">
        <v>165</v>
      </c>
      <c r="G25" s="7" t="s">
        <v>535</v>
      </c>
      <c r="H25" s="7" t="s">
        <v>53</v>
      </c>
      <c r="I25" s="7" t="s">
        <v>53</v>
      </c>
      <c r="J25" s="5" t="s">
        <v>88</v>
      </c>
      <c r="K25" s="95" t="s">
        <v>107</v>
      </c>
    </row>
    <row r="26" spans="1:24" s="59" customFormat="1" x14ac:dyDescent="0.25">
      <c r="A26" s="83" t="str">
        <f>IF('1'!$A$1=1,B26,C26)</f>
        <v>країни СНД</v>
      </c>
      <c r="B26" s="85" t="s">
        <v>404</v>
      </c>
      <c r="C26" s="85" t="s">
        <v>407</v>
      </c>
      <c r="D26" s="186" t="s">
        <v>383</v>
      </c>
      <c r="E26" s="5" t="s">
        <v>523</v>
      </c>
      <c r="F26" s="5" t="s">
        <v>318</v>
      </c>
      <c r="G26" s="5" t="s">
        <v>302</v>
      </c>
      <c r="H26" s="5" t="s">
        <v>53</v>
      </c>
      <c r="I26" s="5" t="s">
        <v>53</v>
      </c>
      <c r="J26" s="5" t="s">
        <v>543</v>
      </c>
      <c r="K26" s="95" t="s">
        <v>46</v>
      </c>
    </row>
    <row r="27" spans="1:24" x14ac:dyDescent="0.25">
      <c r="A27" s="205" t="str">
        <f>IF('1'!$A$1=1,B27,C27)</f>
        <v xml:space="preserve">Зовнішньоторговельний оборот  − усього </v>
      </c>
      <c r="B27" s="191" t="s">
        <v>350</v>
      </c>
      <c r="C27" s="191" t="s">
        <v>356</v>
      </c>
      <c r="D27" s="203" t="s">
        <v>333</v>
      </c>
      <c r="E27" s="192" t="s">
        <v>524</v>
      </c>
      <c r="F27" s="192" t="s">
        <v>384</v>
      </c>
      <c r="G27" s="192" t="s">
        <v>536</v>
      </c>
      <c r="H27" s="192" t="s">
        <v>122</v>
      </c>
      <c r="I27" s="192" t="s">
        <v>39</v>
      </c>
      <c r="J27" s="192" t="s">
        <v>85</v>
      </c>
      <c r="K27" s="193" t="s">
        <v>67</v>
      </c>
    </row>
    <row r="28" spans="1:24" x14ac:dyDescent="0.25">
      <c r="A28" s="206" t="str">
        <f>IF('1'!$A$1=1,B28,C28)</f>
        <v xml:space="preserve">     Європа</v>
      </c>
      <c r="B28" s="194" t="s">
        <v>343</v>
      </c>
      <c r="C28" s="194" t="s">
        <v>352</v>
      </c>
      <c r="D28" s="204" t="s">
        <v>110</v>
      </c>
      <c r="E28" s="195" t="s">
        <v>525</v>
      </c>
      <c r="F28" s="195" t="s">
        <v>431</v>
      </c>
      <c r="G28" s="195" t="s">
        <v>166</v>
      </c>
      <c r="H28" s="195" t="s">
        <v>70</v>
      </c>
      <c r="I28" s="195" t="s">
        <v>107</v>
      </c>
      <c r="J28" s="195" t="s">
        <v>90</v>
      </c>
      <c r="K28" s="196" t="s">
        <v>108</v>
      </c>
    </row>
    <row r="29" spans="1:24" x14ac:dyDescent="0.25">
      <c r="A29" s="206" t="str">
        <f>IF('1'!$A$1=1,B29,C29)</f>
        <v xml:space="preserve">     Азія</v>
      </c>
      <c r="B29" s="194" t="s">
        <v>344</v>
      </c>
      <c r="C29" s="194" t="s">
        <v>353</v>
      </c>
      <c r="D29" s="204" t="s">
        <v>428</v>
      </c>
      <c r="E29" s="195" t="s">
        <v>526</v>
      </c>
      <c r="F29" s="195" t="s">
        <v>95</v>
      </c>
      <c r="G29" s="195" t="s">
        <v>84</v>
      </c>
      <c r="H29" s="195" t="s">
        <v>53</v>
      </c>
      <c r="I29" s="195" t="s">
        <v>53</v>
      </c>
      <c r="J29" s="195" t="s">
        <v>49</v>
      </c>
      <c r="K29" s="196" t="s">
        <v>56</v>
      </c>
    </row>
    <row r="30" spans="1:24" x14ac:dyDescent="0.25">
      <c r="A30" s="206" t="str">
        <f>IF('1'!$A$1=1,B30,C30)</f>
        <v xml:space="preserve">     Америка</v>
      </c>
      <c r="B30" s="194" t="s">
        <v>346</v>
      </c>
      <c r="C30" s="194" t="s">
        <v>354</v>
      </c>
      <c r="D30" s="204" t="s">
        <v>429</v>
      </c>
      <c r="E30" s="195" t="s">
        <v>527</v>
      </c>
      <c r="F30" s="195" t="s">
        <v>95</v>
      </c>
      <c r="G30" s="195" t="s">
        <v>537</v>
      </c>
      <c r="H30" s="195" t="s">
        <v>53</v>
      </c>
      <c r="I30" s="195" t="s">
        <v>53</v>
      </c>
      <c r="J30" s="195" t="s">
        <v>37</v>
      </c>
      <c r="K30" s="196" t="s">
        <v>43</v>
      </c>
    </row>
    <row r="31" spans="1:24" x14ac:dyDescent="0.25">
      <c r="A31" s="207" t="str">
        <f>IF('1'!$A$1=1,B31,C31)</f>
        <v xml:space="preserve">       у т.ч. США</v>
      </c>
      <c r="B31" s="197" t="s">
        <v>408</v>
      </c>
      <c r="C31" s="197" t="s">
        <v>409</v>
      </c>
      <c r="D31" s="204" t="s">
        <v>429</v>
      </c>
      <c r="E31" s="195" t="s">
        <v>528</v>
      </c>
      <c r="F31" s="195" t="s">
        <v>103</v>
      </c>
      <c r="G31" s="195" t="s">
        <v>537</v>
      </c>
      <c r="H31" s="195" t="s">
        <v>53</v>
      </c>
      <c r="I31" s="195" t="s">
        <v>53</v>
      </c>
      <c r="J31" s="195" t="s">
        <v>38</v>
      </c>
      <c r="K31" s="196" t="s">
        <v>37</v>
      </c>
    </row>
    <row r="32" spans="1:24" x14ac:dyDescent="0.25">
      <c r="A32" s="208" t="str">
        <f>IF('1'!$A$1=1,B32,C32)</f>
        <v xml:space="preserve">     Африка</v>
      </c>
      <c r="B32" s="194" t="s">
        <v>345</v>
      </c>
      <c r="C32" s="198" t="s">
        <v>411</v>
      </c>
      <c r="D32" s="204" t="s">
        <v>169</v>
      </c>
      <c r="E32" s="195" t="s">
        <v>529</v>
      </c>
      <c r="F32" s="195" t="s">
        <v>206</v>
      </c>
      <c r="G32" s="195" t="s">
        <v>239</v>
      </c>
      <c r="H32" s="195" t="s">
        <v>53</v>
      </c>
      <c r="I32" s="195" t="s">
        <v>53</v>
      </c>
      <c r="J32" s="195" t="s">
        <v>217</v>
      </c>
      <c r="K32" s="196" t="s">
        <v>63</v>
      </c>
    </row>
    <row r="33" spans="1:24" x14ac:dyDescent="0.25">
      <c r="A33" s="208" t="str">
        <f>IF('1'!$A$1=1,B33,C33)</f>
        <v xml:space="preserve">     Австралія і Океанія</v>
      </c>
      <c r="B33" s="194" t="s">
        <v>347</v>
      </c>
      <c r="C33" s="198" t="s">
        <v>410</v>
      </c>
      <c r="D33" s="204" t="s">
        <v>430</v>
      </c>
      <c r="E33" s="195" t="s">
        <v>530</v>
      </c>
      <c r="F33" s="195" t="s">
        <v>117</v>
      </c>
      <c r="G33" s="195" t="s">
        <v>241</v>
      </c>
      <c r="H33" s="195" t="s">
        <v>53</v>
      </c>
      <c r="I33" s="195" t="s">
        <v>53</v>
      </c>
      <c r="J33" s="195" t="s">
        <v>97</v>
      </c>
      <c r="K33" s="196" t="s">
        <v>43</v>
      </c>
    </row>
    <row r="34" spans="1:24" x14ac:dyDescent="0.25">
      <c r="A34" s="209" t="str">
        <f>IF('1'!$A$1=1,B34,C34)</f>
        <v xml:space="preserve">Довідково: </v>
      </c>
      <c r="B34" s="194" t="s">
        <v>402</v>
      </c>
      <c r="C34" s="194" t="s">
        <v>405</v>
      </c>
      <c r="D34" s="204"/>
      <c r="E34" s="195"/>
      <c r="F34" s="195"/>
      <c r="G34" s="195"/>
      <c r="H34" s="195"/>
      <c r="I34" s="195"/>
      <c r="J34" s="195"/>
      <c r="K34" s="196"/>
    </row>
    <row r="35" spans="1:24" x14ac:dyDescent="0.25">
      <c r="A35" s="210" t="str">
        <f>IF('1'!$A$1=1,B35,C35)</f>
        <v>країни ЄС</v>
      </c>
      <c r="B35" s="199" t="s">
        <v>403</v>
      </c>
      <c r="C35" s="199" t="s">
        <v>406</v>
      </c>
      <c r="D35" s="195" t="s">
        <v>300</v>
      </c>
      <c r="E35" s="195" t="s">
        <v>486</v>
      </c>
      <c r="F35" s="195" t="s">
        <v>160</v>
      </c>
      <c r="G35" s="195" t="s">
        <v>538</v>
      </c>
      <c r="H35" s="195" t="s">
        <v>53</v>
      </c>
      <c r="I35" s="195" t="s">
        <v>53</v>
      </c>
      <c r="J35" s="195" t="s">
        <v>67</v>
      </c>
      <c r="K35" s="196" t="s">
        <v>107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1:24" s="59" customFormat="1" x14ac:dyDescent="0.25">
      <c r="A36" s="211" t="str">
        <f>IF('1'!$A$1=1,B36,C36)</f>
        <v>країни СНД</v>
      </c>
      <c r="B36" s="200" t="s">
        <v>404</v>
      </c>
      <c r="C36" s="200" t="s">
        <v>407</v>
      </c>
      <c r="D36" s="201" t="s">
        <v>362</v>
      </c>
      <c r="E36" s="201" t="s">
        <v>316</v>
      </c>
      <c r="F36" s="201" t="s">
        <v>432</v>
      </c>
      <c r="G36" s="201" t="s">
        <v>539</v>
      </c>
      <c r="H36" s="201" t="s">
        <v>53</v>
      </c>
      <c r="I36" s="201" t="s">
        <v>53</v>
      </c>
      <c r="J36" s="201" t="s">
        <v>243</v>
      </c>
      <c r="K36" s="202" t="s">
        <v>62</v>
      </c>
    </row>
    <row r="37" spans="1:24" x14ac:dyDescent="0.25">
      <c r="A37" s="52" t="str">
        <f>IF('1'!$A$1=1,B37,C37)</f>
        <v>Примітка:</v>
      </c>
      <c r="B37" s="89" t="s">
        <v>547</v>
      </c>
      <c r="C37" s="89" t="s">
        <v>548</v>
      </c>
    </row>
    <row r="38" spans="1:24" x14ac:dyDescent="0.25">
      <c r="A38" s="52" t="str">
        <f>IF('1'!$A$1=1,B38,C38)</f>
        <v>1.  З 2014 року дані подаються без урахування тимчасово окупованої російською федерацією території України.</v>
      </c>
      <c r="B38" s="89" t="s">
        <v>546</v>
      </c>
      <c r="C38" s="89" t="s">
        <v>545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2024-03-28T18:04:19Z</cp:lastPrinted>
  <dcterms:created xsi:type="dcterms:W3CDTF">2016-05-30T09:07:37Z</dcterms:created>
  <dcterms:modified xsi:type="dcterms:W3CDTF">2024-03-28T18:04:40Z</dcterms:modified>
</cp:coreProperties>
</file>