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дол на сайт\"/>
    </mc:Choice>
  </mc:AlternateContent>
  <bookViews>
    <workbookView xWindow="0" yWindow="0" windowWidth="19200" windowHeight="6312" tabRatio="313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'1'!$B$1:$I$37</definedName>
    <definedName name="_xlnm.Print_Area" localSheetId="1">'1.1'!$A$2:$BY$41</definedName>
    <definedName name="_xlnm.Print_Area" localSheetId="2">'1.2'!$A$2:$AW$38</definedName>
    <definedName name="_xlnm.Print_Area" localSheetId="3">'1.2 '!$A$2:$BY$41</definedName>
    <definedName name="_xlnm.Print_Area" localSheetId="4">'1.3'!$A$2:$BY$40</definedName>
    <definedName name="_xlnm.Print_Area" localSheetId="5">'1.4'!$A$2:$BO$43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O8" i="13" l="1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7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7" i="13"/>
  <c r="BO8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O7" i="12"/>
  <c r="BN8" i="12"/>
  <c r="BN9" i="12"/>
  <c r="BN10" i="12"/>
  <c r="BN11" i="12"/>
  <c r="BN12" i="12"/>
  <c r="BN13" i="12"/>
  <c r="BN1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7" i="12"/>
  <c r="BM7" i="15" l="1"/>
  <c r="BO10" i="15" l="1"/>
  <c r="BO11" i="15"/>
  <c r="BO14" i="15"/>
  <c r="BO13" i="15"/>
  <c r="BO12" i="15"/>
  <c r="BO15" i="15"/>
  <c r="BO17" i="15"/>
  <c r="BO16" i="15"/>
  <c r="BO18" i="15"/>
  <c r="BO19" i="15"/>
  <c r="BO20" i="15"/>
  <c r="BO21" i="15"/>
  <c r="BO22" i="15"/>
  <c r="BO23" i="15"/>
  <c r="BO24" i="15"/>
  <c r="BO25" i="15"/>
  <c r="BO27" i="15"/>
  <c r="BO26" i="15"/>
  <c r="BO29" i="15"/>
  <c r="BO28" i="15"/>
  <c r="BO30" i="15"/>
  <c r="BO31" i="15"/>
  <c r="BO32" i="15"/>
  <c r="BO33" i="15"/>
  <c r="BO34" i="15"/>
  <c r="BO35" i="15"/>
  <c r="BO36" i="15"/>
  <c r="BO9" i="15"/>
  <c r="BO8" i="15"/>
  <c r="BN10" i="15"/>
  <c r="BN11" i="15"/>
  <c r="BN14" i="15"/>
  <c r="BN13" i="15"/>
  <c r="BN12" i="15"/>
  <c r="BN15" i="15"/>
  <c r="BN17" i="15"/>
  <c r="BN16" i="15"/>
  <c r="BN18" i="15"/>
  <c r="BN19" i="15"/>
  <c r="BN20" i="15"/>
  <c r="BN21" i="15"/>
  <c r="BN22" i="15"/>
  <c r="BN23" i="15"/>
  <c r="BN24" i="15"/>
  <c r="BN25" i="15"/>
  <c r="BN27" i="15"/>
  <c r="BN26" i="15"/>
  <c r="BN29" i="15"/>
  <c r="BN28" i="15"/>
  <c r="BN30" i="15"/>
  <c r="BN31" i="15"/>
  <c r="BN32" i="15"/>
  <c r="BN33" i="15"/>
  <c r="BN34" i="15"/>
  <c r="BN35" i="15"/>
  <c r="BN36" i="15"/>
  <c r="BN9" i="15"/>
  <c r="BN8" i="15"/>
  <c r="BO36" i="10"/>
  <c r="BM7" i="10" l="1"/>
  <c r="BO10" i="10" l="1"/>
  <c r="BO11" i="10"/>
  <c r="BO13" i="10"/>
  <c r="BO14" i="10"/>
  <c r="BO12" i="10"/>
  <c r="BO15" i="10"/>
  <c r="BO16" i="10"/>
  <c r="BO18" i="10"/>
  <c r="BO20" i="10"/>
  <c r="BO19" i="10"/>
  <c r="BO21" i="10"/>
  <c r="BO22" i="10"/>
  <c r="BO17" i="10"/>
  <c r="BO23" i="10"/>
  <c r="BO24" i="10"/>
  <c r="BO25" i="10"/>
  <c r="BO26" i="10"/>
  <c r="BO27" i="10"/>
  <c r="BO29" i="10"/>
  <c r="BO32" i="10"/>
  <c r="BO31" i="10"/>
  <c r="BO28" i="10"/>
  <c r="BO30" i="10"/>
  <c r="BO34" i="10"/>
  <c r="BO33" i="10"/>
  <c r="BO35" i="10"/>
  <c r="BO9" i="10"/>
  <c r="BN10" i="10"/>
  <c r="BN11" i="10"/>
  <c r="BN13" i="10"/>
  <c r="BN14" i="10"/>
  <c r="BN12" i="10"/>
  <c r="BN15" i="10"/>
  <c r="BN16" i="10"/>
  <c r="BN18" i="10"/>
  <c r="BN20" i="10"/>
  <c r="BN19" i="10"/>
  <c r="BN21" i="10"/>
  <c r="BN22" i="10"/>
  <c r="BN17" i="10"/>
  <c r="BN23" i="10"/>
  <c r="BN24" i="10"/>
  <c r="BN25" i="10"/>
  <c r="BN26" i="10"/>
  <c r="BN27" i="10"/>
  <c r="BN29" i="10"/>
  <c r="BN32" i="10"/>
  <c r="BN31" i="10"/>
  <c r="BN28" i="10"/>
  <c r="BN30" i="10"/>
  <c r="BN34" i="10"/>
  <c r="BN33" i="10"/>
  <c r="BN35" i="10"/>
  <c r="BN36" i="10"/>
  <c r="BN9" i="10"/>
  <c r="BO8" i="10"/>
  <c r="BN7" i="10"/>
  <c r="BH7" i="15" l="1"/>
  <c r="BI7" i="15"/>
  <c r="BJ7" i="15"/>
  <c r="BK7" i="15"/>
  <c r="BL7" i="15"/>
  <c r="BG7" i="15"/>
  <c r="BN7" i="15" l="1"/>
  <c r="BO7" i="15"/>
  <c r="BL7" i="10" l="1"/>
  <c r="BK7" i="10" l="1"/>
  <c r="BO7" i="10" l="1"/>
  <c r="B19" i="3" l="1"/>
  <c r="BQ21" i="10" l="1"/>
  <c r="BQ9" i="10"/>
  <c r="BU37" i="13" l="1"/>
  <c r="BT37" i="13"/>
  <c r="BY8" i="13"/>
  <c r="BY9" i="13"/>
  <c r="BY10" i="13"/>
  <c r="BY11" i="13"/>
  <c r="BY12" i="13"/>
  <c r="BY13" i="13"/>
  <c r="BY14" i="13"/>
  <c r="BY15" i="13"/>
  <c r="BY16" i="13"/>
  <c r="BY17" i="13"/>
  <c r="BY18" i="13"/>
  <c r="BY19" i="13"/>
  <c r="BY20" i="13"/>
  <c r="BY21" i="13"/>
  <c r="BY22" i="13"/>
  <c r="BY23" i="13"/>
  <c r="BY24" i="13"/>
  <c r="BY25" i="13"/>
  <c r="BY26" i="13"/>
  <c r="BY27" i="13"/>
  <c r="BY28" i="13"/>
  <c r="BY29" i="13"/>
  <c r="BY30" i="13"/>
  <c r="BY31" i="13"/>
  <c r="BY32" i="13"/>
  <c r="BY33" i="13"/>
  <c r="BY34" i="13"/>
  <c r="BY35" i="13"/>
  <c r="BY36" i="13"/>
  <c r="BY37" i="13"/>
  <c r="BY38" i="13"/>
  <c r="BY7" i="13"/>
  <c r="BY9" i="12" l="1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8" i="12"/>
  <c r="BY7" i="12"/>
  <c r="BY10" i="15"/>
  <c r="BY12" i="15"/>
  <c r="BY11" i="15"/>
  <c r="BY17" i="15"/>
  <c r="BY13" i="15"/>
  <c r="BY15" i="15"/>
  <c r="BY16" i="15"/>
  <c r="BY19" i="15"/>
  <c r="BY14" i="15"/>
  <c r="BY18" i="15"/>
  <c r="BY20" i="15"/>
  <c r="BY21" i="15"/>
  <c r="BY22" i="15"/>
  <c r="BY23" i="15"/>
  <c r="BY24" i="15"/>
  <c r="BY29" i="15"/>
  <c r="BY28" i="15"/>
  <c r="BY25" i="15"/>
  <c r="BY27" i="15"/>
  <c r="BY26" i="15"/>
  <c r="BY30" i="15"/>
  <c r="BY31" i="15"/>
  <c r="BY33" i="15"/>
  <c r="BY32" i="15"/>
  <c r="BY34" i="15"/>
  <c r="BY35" i="15"/>
  <c r="BY36" i="15"/>
  <c r="BY9" i="15"/>
  <c r="BY7" i="15"/>
  <c r="BY9" i="10" l="1"/>
  <c r="BY14" i="10"/>
  <c r="BY10" i="10"/>
  <c r="BY11" i="10"/>
  <c r="BY13" i="10"/>
  <c r="BY12" i="10"/>
  <c r="BY16" i="10"/>
  <c r="BY15" i="10"/>
  <c r="BY18" i="10"/>
  <c r="BY22" i="10"/>
  <c r="BY21" i="10"/>
  <c r="BY20" i="10"/>
  <c r="BY19" i="10"/>
  <c r="BY17" i="10"/>
  <c r="BY24" i="10"/>
  <c r="BY23" i="10"/>
  <c r="BY25" i="10"/>
  <c r="BY27" i="10"/>
  <c r="BY26" i="10"/>
  <c r="BY30" i="10"/>
  <c r="BY31" i="10"/>
  <c r="BY28" i="10"/>
  <c r="BY33" i="10"/>
  <c r="BY29" i="10"/>
  <c r="BY34" i="10"/>
  <c r="BY32" i="10"/>
  <c r="BY35" i="10"/>
  <c r="BY36" i="10"/>
  <c r="BY7" i="10"/>
  <c r="BQ15" i="15" l="1"/>
  <c r="BR15" i="15"/>
  <c r="BS15" i="15"/>
  <c r="BT15" i="15"/>
  <c r="BH8" i="10" l="1"/>
  <c r="BI8" i="10"/>
  <c r="BJ8" i="10"/>
  <c r="BG8" i="10"/>
  <c r="BN8" i="10" l="1"/>
  <c r="BY8" i="10"/>
  <c r="BT8" i="13" l="1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8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T7" i="13"/>
  <c r="BS7" i="13"/>
  <c r="BR7" i="13"/>
  <c r="BQ7" i="13"/>
  <c r="BT8" i="12"/>
  <c r="BT9" i="12"/>
  <c r="BT10" i="12"/>
  <c r="BT11" i="12"/>
  <c r="BT12" i="12"/>
  <c r="BT13" i="12"/>
  <c r="BT14" i="12"/>
  <c r="BT15" i="12"/>
  <c r="BT16" i="12"/>
  <c r="BT17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S8" i="12"/>
  <c r="BS9" i="12"/>
  <c r="BS10" i="12"/>
  <c r="BS11" i="12"/>
  <c r="BS12" i="12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Q8" i="12"/>
  <c r="BQ9" i="12"/>
  <c r="BQ10" i="12"/>
  <c r="BQ11" i="12"/>
  <c r="BQ12" i="12"/>
  <c r="BQ13" i="12"/>
  <c r="BQ14" i="12"/>
  <c r="BQ15" i="12"/>
  <c r="BQ16" i="12"/>
  <c r="BQ17" i="12"/>
  <c r="BQ18" i="12"/>
  <c r="BQ19" i="12"/>
  <c r="BQ20" i="12"/>
  <c r="BQ21" i="12"/>
  <c r="BQ22" i="12"/>
  <c r="BQ23" i="12"/>
  <c r="BQ24" i="12"/>
  <c r="BQ25" i="12"/>
  <c r="BQ26" i="12"/>
  <c r="BQ27" i="12"/>
  <c r="BQ28" i="12"/>
  <c r="BQ29" i="12"/>
  <c r="BQ30" i="12"/>
  <c r="BQ31" i="12"/>
  <c r="BQ32" i="12"/>
  <c r="BQ33" i="12"/>
  <c r="BQ34" i="12"/>
  <c r="BQ35" i="12"/>
  <c r="BT7" i="12"/>
  <c r="BS7" i="12"/>
  <c r="BR7" i="12"/>
  <c r="BQ7" i="12"/>
  <c r="BT10" i="15"/>
  <c r="BT12" i="15"/>
  <c r="BT11" i="15"/>
  <c r="BT17" i="15"/>
  <c r="BT16" i="15"/>
  <c r="BT19" i="15"/>
  <c r="BT13" i="15"/>
  <c r="BT20" i="15"/>
  <c r="BT14" i="15"/>
  <c r="BT18" i="15"/>
  <c r="BT21" i="15"/>
  <c r="BT23" i="15"/>
  <c r="BT22" i="15"/>
  <c r="BT24" i="15"/>
  <c r="BT28" i="15"/>
  <c r="BT29" i="15"/>
  <c r="BT25" i="15"/>
  <c r="BT27" i="15"/>
  <c r="BT26" i="15"/>
  <c r="BT30" i="15"/>
  <c r="BT31" i="15"/>
  <c r="BT33" i="15"/>
  <c r="BT32" i="15"/>
  <c r="BT34" i="15"/>
  <c r="BT35" i="15"/>
  <c r="BT36" i="15"/>
  <c r="BS10" i="15"/>
  <c r="BS12" i="15"/>
  <c r="BS11" i="15"/>
  <c r="BS17" i="15"/>
  <c r="BS16" i="15"/>
  <c r="BS19" i="15"/>
  <c r="BS13" i="15"/>
  <c r="BS20" i="15"/>
  <c r="BS14" i="15"/>
  <c r="BS18" i="15"/>
  <c r="BS21" i="15"/>
  <c r="BS23" i="15"/>
  <c r="BS22" i="15"/>
  <c r="BS24" i="15"/>
  <c r="BS28" i="15"/>
  <c r="BS29" i="15"/>
  <c r="BS25" i="15"/>
  <c r="BS27" i="15"/>
  <c r="BS26" i="15"/>
  <c r="BS30" i="15"/>
  <c r="BS31" i="15"/>
  <c r="BS33" i="15"/>
  <c r="BS32" i="15"/>
  <c r="BS34" i="15"/>
  <c r="BS35" i="15"/>
  <c r="BS36" i="15"/>
  <c r="BR10" i="15"/>
  <c r="BR12" i="15"/>
  <c r="BR11" i="15"/>
  <c r="BR17" i="15"/>
  <c r="BR16" i="15"/>
  <c r="BR19" i="15"/>
  <c r="BR13" i="15"/>
  <c r="BR20" i="15"/>
  <c r="BR14" i="15"/>
  <c r="BR18" i="15"/>
  <c r="BR21" i="15"/>
  <c r="BR23" i="15"/>
  <c r="BR22" i="15"/>
  <c r="BR24" i="15"/>
  <c r="BR28" i="15"/>
  <c r="BR29" i="15"/>
  <c r="BR25" i="15"/>
  <c r="BR27" i="15"/>
  <c r="BR26" i="15"/>
  <c r="BR30" i="15"/>
  <c r="BR31" i="15"/>
  <c r="BR33" i="15"/>
  <c r="BR32" i="15"/>
  <c r="BR34" i="15"/>
  <c r="BR35" i="15"/>
  <c r="BR36" i="15"/>
  <c r="BT9" i="15"/>
  <c r="BS9" i="15"/>
  <c r="BR9" i="15"/>
  <c r="BQ10" i="15"/>
  <c r="BQ12" i="15"/>
  <c r="BQ11" i="15"/>
  <c r="BQ17" i="15"/>
  <c r="BQ16" i="15"/>
  <c r="BQ19" i="15"/>
  <c r="BQ13" i="15"/>
  <c r="BQ20" i="15"/>
  <c r="BQ14" i="15"/>
  <c r="BQ18" i="15"/>
  <c r="BQ21" i="15"/>
  <c r="BQ23" i="15"/>
  <c r="BQ22" i="15"/>
  <c r="BQ24" i="15"/>
  <c r="BQ28" i="15"/>
  <c r="BQ29" i="15"/>
  <c r="BQ25" i="15"/>
  <c r="BQ27" i="15"/>
  <c r="BQ26" i="15"/>
  <c r="BQ30" i="15"/>
  <c r="BQ31" i="15"/>
  <c r="BQ33" i="15"/>
  <c r="BQ32" i="15"/>
  <c r="BQ34" i="15"/>
  <c r="BQ35" i="15"/>
  <c r="BQ36" i="15"/>
  <c r="BQ9" i="15"/>
  <c r="BT7" i="15"/>
  <c r="BS7" i="15"/>
  <c r="BR7" i="15"/>
  <c r="BQ7" i="15"/>
  <c r="BT14" i="10"/>
  <c r="BT10" i="10"/>
  <c r="BT11" i="10"/>
  <c r="BT13" i="10"/>
  <c r="BT12" i="10"/>
  <c r="BT16" i="10"/>
  <c r="BT18" i="10"/>
  <c r="BT22" i="10"/>
  <c r="BT15" i="10"/>
  <c r="BT21" i="10"/>
  <c r="BT20" i="10"/>
  <c r="BT19" i="10"/>
  <c r="BT17" i="10"/>
  <c r="BT24" i="10"/>
  <c r="BT25" i="10"/>
  <c r="BT23" i="10"/>
  <c r="BT27" i="10"/>
  <c r="BT26" i="10"/>
  <c r="BT30" i="10"/>
  <c r="BT31" i="10"/>
  <c r="BT28" i="10"/>
  <c r="BT29" i="10"/>
  <c r="BT33" i="10"/>
  <c r="BT34" i="10"/>
  <c r="BT32" i="10"/>
  <c r="BT35" i="10"/>
  <c r="BT36" i="10"/>
  <c r="BS14" i="10"/>
  <c r="BS10" i="10"/>
  <c r="BS11" i="10"/>
  <c r="BS13" i="10"/>
  <c r="BS12" i="10"/>
  <c r="BS16" i="10"/>
  <c r="BS18" i="10"/>
  <c r="BS22" i="10"/>
  <c r="BS15" i="10"/>
  <c r="BS21" i="10"/>
  <c r="BS20" i="10"/>
  <c r="BS19" i="10"/>
  <c r="BS17" i="10"/>
  <c r="BS24" i="10"/>
  <c r="BS25" i="10"/>
  <c r="BS23" i="10"/>
  <c r="BS27" i="10"/>
  <c r="BS26" i="10"/>
  <c r="BS30" i="10"/>
  <c r="BS31" i="10"/>
  <c r="BS28" i="10"/>
  <c r="BS29" i="10"/>
  <c r="BS33" i="10"/>
  <c r="BS34" i="10"/>
  <c r="BS32" i="10"/>
  <c r="BS35" i="10"/>
  <c r="BS36" i="10"/>
  <c r="BR14" i="10"/>
  <c r="BR10" i="10"/>
  <c r="BR11" i="10"/>
  <c r="BR13" i="10"/>
  <c r="BR12" i="10"/>
  <c r="BR16" i="10"/>
  <c r="BR18" i="10"/>
  <c r="BR22" i="10"/>
  <c r="BR15" i="10"/>
  <c r="BR21" i="10"/>
  <c r="BR20" i="10"/>
  <c r="BR19" i="10"/>
  <c r="BR17" i="10"/>
  <c r="BR24" i="10"/>
  <c r="BR25" i="10"/>
  <c r="BR23" i="10"/>
  <c r="BR27" i="10"/>
  <c r="BR26" i="10"/>
  <c r="BR30" i="10"/>
  <c r="BR31" i="10"/>
  <c r="BR28" i="10"/>
  <c r="BR29" i="10"/>
  <c r="BR33" i="10"/>
  <c r="BR34" i="10"/>
  <c r="BR32" i="10"/>
  <c r="BR35" i="10"/>
  <c r="BR36" i="10"/>
  <c r="BQ14" i="10"/>
  <c r="BQ10" i="10"/>
  <c r="BQ11" i="10"/>
  <c r="BQ13" i="10"/>
  <c r="BQ12" i="10"/>
  <c r="BQ16" i="10"/>
  <c r="BQ18" i="10"/>
  <c r="BQ22" i="10"/>
  <c r="BQ15" i="10"/>
  <c r="BQ20" i="10"/>
  <c r="BQ19" i="10"/>
  <c r="BQ17" i="10"/>
  <c r="BQ24" i="10"/>
  <c r="BQ25" i="10"/>
  <c r="BQ23" i="10"/>
  <c r="BQ27" i="10"/>
  <c r="BQ26" i="10"/>
  <c r="BQ30" i="10"/>
  <c r="BQ31" i="10"/>
  <c r="BQ28" i="10"/>
  <c r="BQ29" i="10"/>
  <c r="BQ33" i="10"/>
  <c r="BQ34" i="10"/>
  <c r="BQ32" i="10"/>
  <c r="BQ35" i="10"/>
  <c r="BQ36" i="10"/>
  <c r="BT9" i="10"/>
  <c r="BT7" i="10"/>
  <c r="BS9" i="10"/>
  <c r="BS7" i="10"/>
  <c r="BR9" i="10"/>
  <c r="BR7" i="10"/>
  <c r="BQ7" i="10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7" i="13"/>
  <c r="BX8" i="12"/>
  <c r="BX9" i="12"/>
  <c r="BX10" i="12"/>
  <c r="BX11" i="12"/>
  <c r="BX12" i="12"/>
  <c r="BX13" i="12"/>
  <c r="BX14" i="12"/>
  <c r="BX15" i="12"/>
  <c r="BX16" i="12"/>
  <c r="BX17" i="12"/>
  <c r="BX18" i="12"/>
  <c r="BX19" i="12"/>
  <c r="BX20" i="12"/>
  <c r="BX21" i="12"/>
  <c r="BX22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7" i="12"/>
  <c r="BX9" i="15"/>
  <c r="BX10" i="15"/>
  <c r="BX12" i="15"/>
  <c r="BX11" i="15"/>
  <c r="BX17" i="15"/>
  <c r="BX15" i="15"/>
  <c r="BX16" i="15"/>
  <c r="BX19" i="15"/>
  <c r="BX13" i="15"/>
  <c r="BX20" i="15"/>
  <c r="BX14" i="15"/>
  <c r="BX18" i="15"/>
  <c r="BX21" i="15"/>
  <c r="BX23" i="15"/>
  <c r="BX22" i="15"/>
  <c r="BX24" i="15"/>
  <c r="BX28" i="15"/>
  <c r="BX29" i="15"/>
  <c r="BX25" i="15"/>
  <c r="BX27" i="15"/>
  <c r="BX26" i="15"/>
  <c r="BX30" i="15"/>
  <c r="BX31" i="15"/>
  <c r="BX33" i="15"/>
  <c r="BX32" i="15"/>
  <c r="BX34" i="15"/>
  <c r="BX35" i="15"/>
  <c r="BX36" i="15"/>
  <c r="BX7" i="15"/>
  <c r="BX36" i="10"/>
  <c r="BX14" i="10"/>
  <c r="BX10" i="10"/>
  <c r="BX11" i="10"/>
  <c r="BX13" i="10"/>
  <c r="BX12" i="10"/>
  <c r="BX16" i="10"/>
  <c r="BX18" i="10"/>
  <c r="BX22" i="10"/>
  <c r="BX15" i="10"/>
  <c r="BX21" i="10"/>
  <c r="BX20" i="10"/>
  <c r="BX19" i="10"/>
  <c r="BX17" i="10"/>
  <c r="BX24" i="10"/>
  <c r="BX25" i="10"/>
  <c r="BX23" i="10"/>
  <c r="BX27" i="10"/>
  <c r="BX26" i="10"/>
  <c r="BX30" i="10"/>
  <c r="BX31" i="10"/>
  <c r="BX28" i="10"/>
  <c r="BX29" i="10"/>
  <c r="BX33" i="10"/>
  <c r="BX34" i="10"/>
  <c r="BX32" i="10"/>
  <c r="BX35" i="10"/>
  <c r="BX9" i="10"/>
  <c r="BX7" i="10"/>
  <c r="BC8" i="15" l="1"/>
  <c r="BD8" i="15"/>
  <c r="BE8" i="15"/>
  <c r="BF8" i="15"/>
  <c r="BY8" i="15" l="1"/>
  <c r="BX8" i="15"/>
  <c r="BD8" i="10"/>
  <c r="BE8" i="10"/>
  <c r="BF8" i="10"/>
  <c r="BC8" i="10"/>
  <c r="BX8" i="10" l="1"/>
  <c r="A39" i="10" l="1"/>
  <c r="A43" i="13" l="1"/>
  <c r="A40" i="12"/>
  <c r="A41" i="15"/>
  <c r="A41" i="10"/>
  <c r="B21" i="13" l="1"/>
  <c r="A3" i="13" l="1"/>
  <c r="BW21" i="13" l="1"/>
  <c r="BV21" i="13"/>
  <c r="BU21" i="13"/>
  <c r="B15" i="12" l="1"/>
  <c r="BW15" i="12"/>
  <c r="BV15" i="12"/>
  <c r="BU15" i="12"/>
  <c r="BW22" i="12" l="1"/>
  <c r="BW8" i="13" l="1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7" i="13"/>
  <c r="BW8" i="12" l="1"/>
  <c r="BW9" i="12"/>
  <c r="BW10" i="12"/>
  <c r="BW11" i="12"/>
  <c r="BW12" i="12"/>
  <c r="BW13" i="12"/>
  <c r="BW14" i="12"/>
  <c r="BW16" i="12"/>
  <c r="BW17" i="12"/>
  <c r="BW18" i="12"/>
  <c r="BW19" i="12"/>
  <c r="BW20" i="12"/>
  <c r="BW21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W7" i="12"/>
  <c r="BW36" i="15"/>
  <c r="BW9" i="15"/>
  <c r="BW11" i="15"/>
  <c r="BW17" i="15"/>
  <c r="BW13" i="15"/>
  <c r="BW19" i="15"/>
  <c r="BW18" i="15"/>
  <c r="BW20" i="15"/>
  <c r="BW21" i="15"/>
  <c r="BW15" i="15"/>
  <c r="BW24" i="15"/>
  <c r="BW23" i="15"/>
  <c r="BW22" i="15"/>
  <c r="BW16" i="15"/>
  <c r="BW14" i="15"/>
  <c r="BW12" i="15"/>
  <c r="BW28" i="15"/>
  <c r="BW25" i="15"/>
  <c r="BW27" i="15"/>
  <c r="BW26" i="15"/>
  <c r="BW29" i="15"/>
  <c r="BW30" i="15"/>
  <c r="BW35" i="15"/>
  <c r="BW33" i="15"/>
  <c r="BW31" i="15"/>
  <c r="BW32" i="15"/>
  <c r="BW34" i="15"/>
  <c r="BW10" i="15"/>
  <c r="BW7" i="15"/>
  <c r="BB8" i="15"/>
  <c r="BW13" i="10" l="1"/>
  <c r="BW11" i="10"/>
  <c r="BW12" i="10"/>
  <c r="BW10" i="10"/>
  <c r="BW14" i="10"/>
  <c r="BW18" i="10"/>
  <c r="BW16" i="10"/>
  <c r="BW17" i="10"/>
  <c r="BW15" i="10"/>
  <c r="BW19" i="10"/>
  <c r="BW20" i="10"/>
  <c r="BW21" i="10"/>
  <c r="BW22" i="10"/>
  <c r="BW24" i="10"/>
  <c r="BW25" i="10"/>
  <c r="BW23" i="10"/>
  <c r="BW30" i="10"/>
  <c r="BW27" i="10"/>
  <c r="BW29" i="10"/>
  <c r="BW34" i="10"/>
  <c r="BW28" i="10"/>
  <c r="BW26" i="10"/>
  <c r="BW31" i="10"/>
  <c r="BW32" i="10"/>
  <c r="BW35" i="10"/>
  <c r="BW33" i="10"/>
  <c r="BW36" i="10"/>
  <c r="BW9" i="10"/>
  <c r="BW7" i="10"/>
  <c r="BB8" i="10"/>
  <c r="BA8" i="15" l="1"/>
  <c r="BA8" i="10"/>
  <c r="BV33" i="10"/>
  <c r="AY8" i="15" l="1"/>
  <c r="AZ8" i="15"/>
  <c r="AZ8" i="10"/>
  <c r="BW8" i="15" l="1"/>
  <c r="BV36" i="15"/>
  <c r="AY8" i="10" l="1"/>
  <c r="BW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V38" i="13" l="1"/>
  <c r="BU38" i="13"/>
  <c r="BV36" i="13"/>
  <c r="BV35" i="13"/>
  <c r="BU35" i="13"/>
  <c r="BU36" i="13"/>
  <c r="BV32" i="13"/>
  <c r="BV33" i="13"/>
  <c r="BU32" i="13"/>
  <c r="BU33" i="13"/>
  <c r="B7" i="12"/>
  <c r="A2" i="13"/>
  <c r="A2" i="12"/>
  <c r="A37" i="15"/>
  <c r="A2" i="10"/>
  <c r="A2" i="15"/>
  <c r="B8" i="15" l="1"/>
  <c r="B7" i="15"/>
  <c r="B8" i="10" l="1"/>
  <c r="BV17" i="12" l="1"/>
  <c r="BU17" i="12"/>
  <c r="BV13" i="12"/>
  <c r="BV14" i="12"/>
  <c r="BU13" i="12"/>
  <c r="BU14" i="12"/>
  <c r="BV11" i="12"/>
  <c r="BU11" i="12"/>
  <c r="BV10" i="12"/>
  <c r="BU10" i="12"/>
  <c r="A42" i="13" l="1"/>
  <c r="A39" i="12"/>
  <c r="A40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G8" i="15"/>
  <c r="A40" i="10"/>
  <c r="BS8" i="15" l="1"/>
  <c r="BR8" i="15"/>
  <c r="BQ8" i="15"/>
  <c r="BT8" i="15"/>
  <c r="BV8" i="15"/>
  <c r="BU8" i="15"/>
  <c r="H8" i="10" l="1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G8" i="10"/>
  <c r="BR8" i="10" l="1"/>
  <c r="BQ8" i="10"/>
  <c r="BT8" i="10"/>
  <c r="BS8" i="10"/>
  <c r="BV8" i="10"/>
  <c r="BU8" i="10"/>
  <c r="BV7" i="13"/>
  <c r="BU7" i="13"/>
  <c r="BV7" i="12"/>
  <c r="BU7" i="12"/>
  <c r="BV9" i="13" l="1"/>
  <c r="BV10" i="13"/>
  <c r="BV11" i="13"/>
  <c r="BV12" i="13"/>
  <c r="BV13" i="13"/>
  <c r="BV14" i="13"/>
  <c r="BV15" i="13"/>
  <c r="BV16" i="13"/>
  <c r="BV17" i="13"/>
  <c r="BV18" i="13"/>
  <c r="BV19" i="13"/>
  <c r="BV20" i="13"/>
  <c r="BV22" i="13"/>
  <c r="BV23" i="13"/>
  <c r="BV24" i="13"/>
  <c r="BV25" i="13"/>
  <c r="BV26" i="13"/>
  <c r="BV27" i="13"/>
  <c r="BV28" i="13"/>
  <c r="BV29" i="13"/>
  <c r="BV30" i="13"/>
  <c r="BV31" i="13"/>
  <c r="BV34" i="13"/>
  <c r="BV37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2" i="13"/>
  <c r="BU23" i="13"/>
  <c r="BU24" i="13"/>
  <c r="BU25" i="13"/>
  <c r="BU26" i="13"/>
  <c r="BU27" i="13"/>
  <c r="BU28" i="13"/>
  <c r="BU29" i="13"/>
  <c r="BU30" i="13"/>
  <c r="BU31" i="13"/>
  <c r="BU34" i="13"/>
  <c r="BU8" i="13"/>
  <c r="BV8" i="13"/>
  <c r="BV9" i="12" l="1"/>
  <c r="BV12" i="12"/>
  <c r="BV16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U9" i="12"/>
  <c r="BU12" i="12"/>
  <c r="BU16" i="12"/>
  <c r="BU18" i="12"/>
  <c r="BU19" i="12"/>
  <c r="BU20" i="12"/>
  <c r="BU21" i="12"/>
  <c r="BU22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V8" i="12"/>
  <c r="BU8" i="12"/>
  <c r="BV7" i="15"/>
  <c r="BU7" i="15"/>
  <c r="BV10" i="15"/>
  <c r="BV9" i="15" l="1"/>
  <c r="BV11" i="15"/>
  <c r="BV17" i="15"/>
  <c r="BV18" i="15"/>
  <c r="BV19" i="15"/>
  <c r="BV13" i="15"/>
  <c r="BV15" i="15"/>
  <c r="BV20" i="15"/>
  <c r="BV21" i="15"/>
  <c r="BV24" i="15"/>
  <c r="BV23" i="15"/>
  <c r="BV16" i="15"/>
  <c r="BV22" i="15"/>
  <c r="BV14" i="15"/>
  <c r="BV12" i="15"/>
  <c r="BV25" i="15"/>
  <c r="BV28" i="15"/>
  <c r="BV26" i="15"/>
  <c r="BV30" i="15"/>
  <c r="BV27" i="15"/>
  <c r="BV29" i="15"/>
  <c r="BV31" i="15"/>
  <c r="BV33" i="15"/>
  <c r="BV34" i="15"/>
  <c r="BV32" i="15"/>
  <c r="BV35" i="15"/>
  <c r="BU10" i="15"/>
  <c r="BU9" i="15"/>
  <c r="BU11" i="15"/>
  <c r="BU17" i="15"/>
  <c r="BU18" i="15"/>
  <c r="BU19" i="15"/>
  <c r="BU13" i="15"/>
  <c r="BU36" i="15"/>
  <c r="BU15" i="15"/>
  <c r="BU20" i="15"/>
  <c r="BU21" i="15"/>
  <c r="BU24" i="15"/>
  <c r="BU23" i="15"/>
  <c r="BU16" i="15"/>
  <c r="BU22" i="15"/>
  <c r="BU14" i="15"/>
  <c r="BU12" i="15"/>
  <c r="BU25" i="15"/>
  <c r="BU28" i="15"/>
  <c r="BU26" i="15"/>
  <c r="BU30" i="15"/>
  <c r="BU27" i="15"/>
  <c r="BU29" i="15"/>
  <c r="BU31" i="15"/>
  <c r="BU33" i="15"/>
  <c r="BU34" i="15"/>
  <c r="BU32" i="15"/>
  <c r="BU35" i="15"/>
  <c r="BV31" i="10"/>
  <c r="BU7" i="10" l="1"/>
  <c r="BV7" i="10"/>
  <c r="BV13" i="10"/>
  <c r="BV12" i="10"/>
  <c r="BV11" i="10"/>
  <c r="BV10" i="10"/>
  <c r="BV14" i="10"/>
  <c r="BV18" i="10"/>
  <c r="BV36" i="10"/>
  <c r="BV17" i="10"/>
  <c r="BV22" i="10"/>
  <c r="BV19" i="10"/>
  <c r="BV20" i="10"/>
  <c r="BV15" i="10"/>
  <c r="BV21" i="10"/>
  <c r="BV16" i="10"/>
  <c r="BV24" i="10"/>
  <c r="BV25" i="10"/>
  <c r="BV23" i="10"/>
  <c r="BV32" i="10"/>
  <c r="BV27" i="10"/>
  <c r="BV30" i="10"/>
  <c r="BV28" i="10"/>
  <c r="BV34" i="10"/>
  <c r="BV29" i="10"/>
  <c r="BV26" i="10"/>
  <c r="BV35" i="10"/>
  <c r="BV9" i="10"/>
  <c r="BU13" i="10"/>
  <c r="BU12" i="10"/>
  <c r="BU11" i="10"/>
  <c r="BU10" i="10"/>
  <c r="BU14" i="10"/>
  <c r="BU18" i="10"/>
  <c r="BU36" i="10"/>
  <c r="BU17" i="10"/>
  <c r="BU22" i="10"/>
  <c r="BU19" i="10"/>
  <c r="BU20" i="10"/>
  <c r="BU15" i="10"/>
  <c r="BU21" i="10"/>
  <c r="BU16" i="10"/>
  <c r="BU24" i="10"/>
  <c r="BU25" i="10"/>
  <c r="BU23" i="10"/>
  <c r="BU32" i="10"/>
  <c r="BU27" i="10"/>
  <c r="BU30" i="10"/>
  <c r="BU28" i="10"/>
  <c r="BU34" i="10"/>
  <c r="BU29" i="10"/>
  <c r="BU26" i="10"/>
  <c r="BU31" i="10"/>
  <c r="BU35" i="10"/>
  <c r="BU33" i="10"/>
  <c r="BU9" i="10"/>
  <c r="A38" i="10" l="1"/>
  <c r="A4" i="13" l="1"/>
  <c r="A4" i="12"/>
  <c r="A4" i="15"/>
  <c r="A4" i="10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4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W18" i="11" s="1"/>
  <c r="AJ19" i="11"/>
  <c r="AW19" i="11" s="1"/>
  <c r="AJ20" i="11"/>
  <c r="AJ21" i="11"/>
  <c r="AJ22" i="11"/>
  <c r="AW22" i="11" s="1"/>
  <c r="AJ23" i="11"/>
  <c r="AJ24" i="11"/>
  <c r="AJ25" i="11"/>
  <c r="AJ26" i="11"/>
  <c r="AW26" i="11" s="1"/>
  <c r="AJ27" i="11"/>
  <c r="AJ28" i="11"/>
  <c r="AJ29" i="11"/>
  <c r="AJ30" i="11"/>
  <c r="AJ31" i="11"/>
  <c r="AW31" i="11" s="1"/>
  <c r="AJ32" i="11"/>
  <c r="AJ35" i="11"/>
  <c r="AJ8" i="11"/>
  <c r="AI9" i="11"/>
  <c r="AW9" i="11" s="1"/>
  <c r="AI10" i="11"/>
  <c r="AI11" i="11"/>
  <c r="AI12" i="11"/>
  <c r="AW12" i="11" s="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14" i="11"/>
  <c r="AW16" i="11"/>
  <c r="AW24" i="11"/>
  <c r="AW30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32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<sst xmlns="http://schemas.openxmlformats.org/spreadsheetml/2006/main" count="827" uniqueCount="344">
  <si>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</si>
  <si>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</si>
  <si>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</si>
  <si>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</si>
  <si>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</si>
  <si>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</si>
  <si>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</si>
  <si>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</si>
  <si>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</si>
  <si>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</si>
  <si>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</si>
  <si>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</si>
  <si>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</si>
  <si>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</si>
  <si>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</si>
  <si>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</si>
  <si>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 xml:space="preserve"> 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</si>
  <si>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</si>
  <si>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</si>
  <si>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</si>
  <si>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</si>
  <si>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</si>
  <si>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</si>
  <si>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</si>
  <si>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</si>
  <si>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</si>
  <si>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</si>
  <si>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</si>
  <si>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</si>
  <si>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</si>
  <si>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</si>
  <si>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</si>
  <si>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</si>
  <si>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</si>
  <si>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</si>
  <si>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</si>
  <si>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</si>
  <si>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</si>
  <si>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</si>
  <si>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</si>
  <si>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</si>
  <si>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</si>
  <si>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</si>
  <si>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</si>
  <si>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</si>
  <si>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</si>
  <si>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</si>
  <si>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</si>
  <si>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</si>
  <si>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</si>
  <si>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</si>
  <si>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</si>
  <si>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</si>
  <si>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</si>
  <si>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</si>
  <si>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</si>
  <si>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</si>
  <si>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</si>
  <si>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</si>
  <si>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</si>
  <si>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</si>
  <si>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</si>
  <si>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</si>
  <si>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</si>
  <si>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</si>
  <si>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</si>
  <si>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</si>
  <si>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</si>
  <si>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</si>
  <si>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</si>
  <si>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</si>
  <si>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</si>
  <si>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</si>
  <si>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</si>
  <si>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</si>
  <si>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</si>
  <si>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</si>
  <si>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</si>
  <si>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</si>
  <si>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</si>
  <si>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</si>
  <si>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</si>
  <si>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</si>
  <si>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</si>
  <si>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</si>
  <si>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</si>
  <si>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</si>
  <si>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</si>
  <si>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</si>
  <si>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</si>
  <si>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</si>
  <si>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</si>
  <si>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</si>
  <si>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</si>
  <si>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</si>
  <si>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</si>
  <si>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</si>
  <si>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</si>
  <si>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</si>
  <si>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</si>
  <si>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</si>
  <si>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</si>
  <si>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</si>
  <si>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</si>
  <si>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</si>
  <si>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</si>
  <si>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</si>
  <si>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</si>
  <si>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</si>
  <si>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</si>
  <si>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</si>
  <si>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</si>
  <si>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</si>
  <si>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</si>
  <si>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</si>
  <si>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</si>
  <si>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</si>
  <si>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</si>
  <si>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</si>
  <si>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</si>
  <si>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</si>
  <si>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</si>
  <si>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</si>
  <si>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</si>
  <si>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</si>
  <si>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</si>
  <si>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</si>
  <si>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</si>
  <si>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</si>
  <si>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</si>
  <si>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</si>
  <si>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</si>
  <si>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</si>
  <si>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</si>
  <si>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</si>
  <si>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</si>
  <si>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</si>
  <si>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</si>
  <si>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</si>
  <si>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</si>
  <si>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</si>
  <si>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</si>
  <si>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</si>
  <si>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</si>
  <si>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</si>
  <si>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</si>
  <si>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</si>
  <si>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</si>
  <si>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</si>
  <si>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</si>
  <si>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</si>
  <si>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</si>
  <si>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</si>
  <si>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</si>
  <si>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</si>
  <si>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</si>
  <si>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</si>
  <si>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</si>
  <si>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</si>
  <si>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</si>
  <si>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</si>
  <si>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</si>
  <si>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</si>
  <si>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</si>
  <si>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</si>
  <si>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</si>
  <si>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8.6 times more</t>
  </si>
  <si>
    <t xml:space="preserve">Країни </t>
  </si>
  <si>
    <t>у 5.9 р.б.</t>
  </si>
  <si>
    <t>5.9 times more</t>
  </si>
  <si>
    <t>14 times more</t>
  </si>
  <si>
    <t>-</t>
  </si>
  <si>
    <t>у 6.3 р.б.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</si>
  <si>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</si>
  <si>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</si>
  <si>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</si>
  <si>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</si>
  <si>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</si>
  <si>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</si>
  <si>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</si>
  <si>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</si>
  <si>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</si>
  <si>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</si>
  <si>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</si>
  <si>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</si>
  <si>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</si>
  <si>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</si>
  <si>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</si>
  <si>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</si>
  <si>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</si>
  <si>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</si>
  <si>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</si>
  <si>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</si>
  <si>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</si>
  <si>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</si>
  <si>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</si>
  <si>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</si>
  <si>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</si>
  <si>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</si>
  <si>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</si>
  <si>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</si>
  <si>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</si>
  <si>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</si>
  <si>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</si>
  <si>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</si>
  <si>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</si>
  <si>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</si>
  <si>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</si>
  <si>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</si>
  <si>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</si>
  <si>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</si>
  <si>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</si>
  <si>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</si>
  <si>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</si>
  <si>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</si>
  <si>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</si>
  <si>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</si>
  <si>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</si>
  <si>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</si>
  <si>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</si>
  <si>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</si>
  <si>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</si>
  <si>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</si>
  <si>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</si>
  <si>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</si>
  <si>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</si>
  <si>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</si>
  <si>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</si>
  <si>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</si>
  <si>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</si>
  <si>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</si>
  <si>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</si>
  <si>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</si>
  <si>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</si>
  <si>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</si>
  <si>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</si>
  <si>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</si>
  <si>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</si>
  <si>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</si>
  <si>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</si>
  <si>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</si>
  <si>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</si>
  <si>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</si>
  <si>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</si>
  <si>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</si>
  <si>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</si>
  <si>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</si>
  <si>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</si>
  <si>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</si>
  <si>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</si>
  <si>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</si>
  <si>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</si>
  <si>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</si>
  <si>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</si>
  <si>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</si>
  <si>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5,1 р.б.</t>
  </si>
  <si>
    <t>5.1 times more</t>
  </si>
  <si>
    <t>у 44 р.б.</t>
  </si>
  <si>
    <t>у 62 р.б.</t>
  </si>
  <si>
    <t>44 times more</t>
  </si>
  <si>
    <t>62 times more</t>
  </si>
  <si>
    <t>у 9.7 р.б.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</si>
  <si>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</si>
  <si>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</si>
  <si>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</si>
  <si>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</si>
  <si>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</si>
  <si>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</si>
  <si>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6,6 р.б.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</si>
  <si>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</si>
  <si>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</si>
  <si>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</si>
  <si>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</si>
  <si>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</si>
  <si>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</si>
  <si>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6,9 р.б.</t>
  </si>
  <si>
    <t>6.9 times more</t>
  </si>
  <si>
    <t>у 5,4 р.б.</t>
  </si>
  <si>
    <t>5.4 times more</t>
  </si>
  <si>
    <t>у 8,8 р.б.</t>
  </si>
  <si>
    <t>8.8 times more</t>
  </si>
  <si>
    <t>у 11 р.б.</t>
  </si>
  <si>
    <t>11 times more</t>
  </si>
  <si>
    <t>у 106 р.б.</t>
  </si>
  <si>
    <t>106 times more</t>
  </si>
  <si>
    <t>у 41.4 р.б.</t>
  </si>
  <si>
    <t>41.4 times more</t>
  </si>
  <si>
    <t>у 15.7 р.б.</t>
  </si>
  <si>
    <t>15.7 times more</t>
  </si>
  <si>
    <t>у 15.3 р.б.</t>
  </si>
  <si>
    <t>15.3 times more</t>
  </si>
  <si>
    <t>у 5.4 р.б.</t>
  </si>
  <si>
    <t>2022</t>
  </si>
  <si>
    <t>2015</t>
  </si>
  <si>
    <t>2016</t>
  </si>
  <si>
    <t>2017</t>
  </si>
  <si>
    <t>2018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</si>
  <si>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</si>
  <si>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</si>
  <si>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</si>
  <si>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у 8.4 р.б.</t>
  </si>
  <si>
    <t>8.4 times more</t>
  </si>
  <si>
    <t>у 7.4 р.б.</t>
  </si>
  <si>
    <t>7.4 times more</t>
  </si>
  <si>
    <t>у 4.8 р.б.</t>
  </si>
  <si>
    <t>4.8 times more</t>
  </si>
  <si>
    <t xml:space="preserve"> Польща</t>
  </si>
  <si>
    <t xml:space="preserve"> Німеччина</t>
  </si>
  <si>
    <t xml:space="preserve"> Іспанія</t>
  </si>
  <si>
    <t xml:space="preserve"> Нідерланди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</si>
  <si>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</si>
  <si>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</si>
  <si>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</si>
  <si>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</si>
  <si>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</si>
  <si>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</si>
  <si>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</si>
  <si>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</si>
  <si>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</si>
  <si>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Люксембург</t>
  </si>
  <si>
    <t xml:space="preserve"> Румунія</t>
  </si>
  <si>
    <t xml:space="preserve"> Італія</t>
  </si>
  <si>
    <t xml:space="preserve"> Словаччина</t>
  </si>
  <si>
    <t xml:space="preserve"> Болгарія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</si>
  <si>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</si>
  <si>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</si>
  <si>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</si>
  <si>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</si>
  <si>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</si>
  <si>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</si>
  <si>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</si>
  <si>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</si>
  <si>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</si>
  <si>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>2023 у % до 2022</t>
  </si>
  <si>
    <t xml:space="preserve"> 2023 у % до 2022</t>
  </si>
  <si>
    <t>2023 to 2022 (%)</t>
  </si>
  <si>
    <t>2023</t>
  </si>
  <si>
    <t>I півр. 2024 у % до I півр. 2023</t>
  </si>
  <si>
    <t>HI 2024 to HI 2023 (%)</t>
  </si>
  <si>
    <t>у 11.4 р.б.</t>
  </si>
  <si>
    <t>11.4 times more</t>
  </si>
  <si>
    <t>I-III</t>
  </si>
  <si>
    <t>Дата останнього оновлення: 31.12.2024</t>
  </si>
  <si>
    <t>Last updated on: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</si>
</sst>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sz val="10"/>
      <color theme="2" tint="-9.9978637043366805E-2"/>
      <name val="Arial"/>
      <family val="2"/>
      <charset val="204"/>
    </font>
    <font>
      <sz val="11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</cellStyleXfs>
  <cellXfs count="645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3" applyFont="1" applyFill="1"/>
    <xf numFmtId="0" fontId="31" fillId="24" borderId="0" xfId="203" applyFont="1" applyFill="1"/>
    <xf numFmtId="0" fontId="40" fillId="24" borderId="0" xfId="193" applyFont="1" applyFill="1" applyAlignment="1">
      <alignment horizontal="right"/>
    </xf>
    <xf numFmtId="0" fontId="51" fillId="24" borderId="0" xfId="203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3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3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2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3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3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2" applyNumberFormat="1" applyFont="1" applyFill="1" applyBorder="1" applyAlignment="1">
      <alignment horizontal="left" vertical="center"/>
    </xf>
    <xf numFmtId="0" fontId="55" fillId="24" borderId="0" xfId="203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7" fillId="30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7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0" fillId="24" borderId="0" xfId="203" applyFont="1" applyFill="1" applyAlignment="1">
      <alignment horizontal="centerContinuous" vertical="center"/>
    </xf>
    <xf numFmtId="1" fontId="71" fillId="24" borderId="0" xfId="203" applyNumberFormat="1" applyFont="1" applyFill="1" applyAlignment="1">
      <alignment horizontal="centerContinuous" vertical="center"/>
    </xf>
    <xf numFmtId="0" fontId="71" fillId="24" borderId="0" xfId="203" applyFont="1" applyFill="1" applyAlignment="1">
      <alignment horizontal="centerContinuous" vertical="center"/>
    </xf>
    <xf numFmtId="0" fontId="6" fillId="30" borderId="0" xfId="197" applyFont="1" applyFill="1"/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6" fillId="24" borderId="0" xfId="191" applyFont="1" applyFill="1" applyAlignment="1">
      <alignment horizontal="left" vertical="center"/>
    </xf>
    <xf numFmtId="170" fontId="6" fillId="30" borderId="0" xfId="197" applyNumberFormat="1" applyFont="1" applyFill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30" borderId="19" xfId="193" applyFont="1" applyFill="1" applyBorder="1" applyAlignment="1">
      <alignment horizontal="centerContinuous" vertical="center"/>
    </xf>
    <xf numFmtId="0" fontId="64" fillId="30" borderId="17" xfId="193" applyFont="1" applyFill="1" applyBorder="1" applyAlignment="1">
      <alignment horizontal="centerContinuous" vertical="center"/>
    </xf>
    <xf numFmtId="0" fontId="64" fillId="30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7" fillId="24" borderId="0" xfId="197" applyFont="1" applyFill="1" applyBorder="1" applyAlignment="1">
      <alignment horizontal="center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3" applyFont="1" applyFill="1"/>
    <xf numFmtId="0" fontId="78" fillId="24" borderId="0" xfId="197" applyFont="1" applyFill="1"/>
    <xf numFmtId="0" fontId="78" fillId="24" borderId="0" xfId="203" applyFont="1" applyFill="1"/>
    <xf numFmtId="0" fontId="78" fillId="24" borderId="0" xfId="189" applyFont="1" applyFill="1"/>
    <xf numFmtId="0" fontId="10" fillId="24" borderId="0" xfId="203" applyFont="1" applyFill="1"/>
    <xf numFmtId="0" fontId="6" fillId="24" borderId="0" xfId="203" applyFont="1" applyFill="1"/>
    <xf numFmtId="0" fontId="70" fillId="24" borderId="0" xfId="203" applyFont="1" applyFill="1"/>
    <xf numFmtId="173" fontId="76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1" fontId="6" fillId="30" borderId="0" xfId="196" applyNumberFormat="1" applyFont="1" applyFill="1"/>
    <xf numFmtId="0" fontId="6" fillId="30" borderId="0" xfId="187" applyFont="1" applyFill="1"/>
    <xf numFmtId="0" fontId="6" fillId="24" borderId="0" xfId="187" applyFont="1" applyFill="1"/>
    <xf numFmtId="0" fontId="64" fillId="24" borderId="0" xfId="203" applyFont="1" applyFill="1"/>
    <xf numFmtId="0" fontId="79" fillId="24" borderId="0" xfId="203" applyFont="1" applyFill="1"/>
    <xf numFmtId="1" fontId="6" fillId="30" borderId="0" xfId="197" applyNumberFormat="1" applyFont="1" applyFill="1"/>
    <xf numFmtId="0" fontId="80" fillId="24" borderId="0" xfId="197" applyFont="1" applyFill="1"/>
    <xf numFmtId="0" fontId="64" fillId="30" borderId="0" xfId="197" applyFont="1" applyFill="1"/>
    <xf numFmtId="0" fontId="64" fillId="24" borderId="0" xfId="197" applyFont="1" applyFill="1" applyBorder="1"/>
    <xf numFmtId="0" fontId="79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76" fillId="24" borderId="0" xfId="203" applyFont="1" applyFill="1"/>
    <xf numFmtId="0" fontId="6" fillId="24" borderId="0" xfId="200" applyFont="1" applyFill="1"/>
    <xf numFmtId="1" fontId="76" fillId="24" borderId="0" xfId="196" applyNumberFormat="1" applyFont="1" applyFill="1"/>
    <xf numFmtId="0" fontId="6" fillId="24" borderId="0" xfId="187" applyFont="1" applyFill="1" applyBorder="1"/>
    <xf numFmtId="0" fontId="64" fillId="24" borderId="0" xfId="193" applyFont="1" applyFill="1" applyAlignment="1">
      <alignment horizontal="right"/>
    </xf>
    <xf numFmtId="0" fontId="82" fillId="24" borderId="0" xfId="197" applyFont="1" applyFill="1"/>
    <xf numFmtId="1" fontId="83" fillId="24" borderId="0" xfId="197" applyNumberFormat="1" applyFont="1" applyFill="1"/>
    <xf numFmtId="0" fontId="83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3" applyFont="1" applyFill="1" applyAlignment="1">
      <alignment horizontal="left" vertical="center"/>
    </xf>
    <xf numFmtId="0" fontId="64" fillId="24" borderId="0" xfId="203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1" fontId="64" fillId="24" borderId="0" xfId="192" applyNumberFormat="1" applyFont="1" applyFill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1" fontId="67" fillId="24" borderId="0" xfId="197" applyNumberFormat="1" applyFont="1" applyFill="1"/>
    <xf numFmtId="0" fontId="67" fillId="24" borderId="0" xfId="192" applyFont="1" applyFill="1" applyBorder="1" applyAlignment="1">
      <alignment horizontal="right" vertical="center"/>
    </xf>
    <xf numFmtId="169" fontId="67" fillId="24" borderId="0" xfId="192" applyNumberFormat="1" applyFont="1" applyFill="1" applyAlignment="1">
      <alignment horizontal="right" vertical="center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0" fontId="64" fillId="24" borderId="0" xfId="192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2" fillId="24" borderId="0" xfId="192" applyFont="1" applyFill="1" applyBorder="1"/>
    <xf numFmtId="0" fontId="82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84" fillId="24" borderId="0" xfId="192" applyFont="1" applyFill="1" applyBorder="1" applyAlignment="1">
      <alignment horizontal="right" vertical="center"/>
    </xf>
    <xf numFmtId="169" fontId="84" fillId="24" borderId="0" xfId="192" applyNumberFormat="1" applyFont="1" applyFill="1" applyAlignment="1">
      <alignment horizontal="right" vertical="center"/>
    </xf>
    <xf numFmtId="0" fontId="84" fillId="24" borderId="0" xfId="192" applyFont="1" applyFill="1" applyAlignment="1">
      <alignment horizontal="right" vertical="center"/>
    </xf>
    <xf numFmtId="0" fontId="84" fillId="24" borderId="0" xfId="192" applyFont="1" applyFill="1" applyAlignment="1">
      <alignment horizontal="center"/>
    </xf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78" fillId="0" borderId="25" xfId="196" applyFont="1" applyFill="1" applyBorder="1" applyAlignment="1">
      <alignment vertical="center" wrapText="1"/>
    </xf>
    <xf numFmtId="0" fontId="84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2" fillId="24" borderId="0" xfId="192" applyFont="1" applyFill="1"/>
    <xf numFmtId="0" fontId="81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5" fillId="24" borderId="0" xfId="197" applyFont="1" applyFill="1"/>
    <xf numFmtId="0" fontId="85" fillId="24" borderId="0" xfId="200" applyFont="1" applyFill="1"/>
    <xf numFmtId="173" fontId="85" fillId="24" borderId="0" xfId="188" applyNumberFormat="1" applyFont="1" applyFill="1" applyAlignment="1" applyProtection="1"/>
    <xf numFmtId="0" fontId="86" fillId="24" borderId="0" xfId="203" applyFont="1" applyFill="1"/>
    <xf numFmtId="1" fontId="85" fillId="24" borderId="0" xfId="196" applyNumberFormat="1" applyFont="1" applyFill="1"/>
    <xf numFmtId="0" fontId="87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8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89" fillId="30" borderId="0" xfId="192" applyFont="1" applyFill="1"/>
    <xf numFmtId="1" fontId="76" fillId="24" borderId="25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3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3" applyFont="1" applyFill="1" applyBorder="1" applyAlignment="1">
      <alignment horizontal="left" vertical="center"/>
    </xf>
    <xf numFmtId="0" fontId="70" fillId="24" borderId="26" xfId="203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1" fillId="30" borderId="25" xfId="204" applyNumberFormat="1" applyFont="1" applyFill="1" applyBorder="1" applyAlignment="1">
      <alignment horizontal="right" vertical="center"/>
    </xf>
    <xf numFmtId="1" fontId="81" fillId="30" borderId="0" xfId="204" applyNumberFormat="1" applyFont="1" applyFill="1" applyBorder="1" applyAlignment="1">
      <alignment horizontal="right" vertical="center"/>
    </xf>
    <xf numFmtId="1" fontId="75" fillId="30" borderId="25" xfId="204" applyNumberFormat="1" applyFont="1" applyFill="1" applyBorder="1" applyAlignment="1">
      <alignment horizontal="right" vertical="center"/>
    </xf>
    <xf numFmtId="1" fontId="75" fillId="30" borderId="0" xfId="204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1" fontId="81" fillId="30" borderId="27" xfId="204" applyNumberFormat="1" applyFont="1" applyFill="1" applyBorder="1" applyAlignment="1">
      <alignment horizontal="right" vertical="center"/>
    </xf>
    <xf numFmtId="1" fontId="81" fillId="30" borderId="21" xfId="204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3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24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1" fontId="63" fillId="30" borderId="0" xfId="197" applyNumberFormat="1" applyFont="1" applyFill="1" applyBorder="1" applyAlignment="1">
      <alignment horizontal="right"/>
    </xf>
    <xf numFmtId="1" fontId="63" fillId="24" borderId="0" xfId="195" applyNumberFormat="1" applyFont="1" applyFill="1" applyBorder="1" applyAlignment="1">
      <alignment horizontal="right" vertical="center"/>
    </xf>
    <xf numFmtId="1" fontId="6" fillId="24" borderId="0" xfId="195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4" fillId="30" borderId="0" xfId="192" applyFont="1" applyFill="1" applyBorder="1" applyAlignment="1">
      <alignment horizontal="left" vertical="center"/>
    </xf>
    <xf numFmtId="0" fontId="90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1" fontId="81" fillId="30" borderId="17" xfId="194" applyNumberFormat="1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1" fontId="81" fillId="30" borderId="17" xfId="195" applyNumberFormat="1" applyFont="1" applyFill="1" applyBorder="1" applyAlignment="1">
      <alignment horizontal="right" vertical="center"/>
    </xf>
    <xf numFmtId="1" fontId="67" fillId="30" borderId="17" xfId="195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4" fillId="24" borderId="0" xfId="203" applyFont="1" applyFill="1" applyBorder="1" applyAlignment="1">
      <alignment horizontal="center" vertical="center"/>
    </xf>
    <xf numFmtId="49" fontId="64" fillId="30" borderId="16" xfId="196" applyNumberFormat="1" applyFont="1" applyFill="1" applyBorder="1" applyAlignment="1">
      <alignment horizontal="center" vertical="center"/>
    </xf>
    <xf numFmtId="0" fontId="63" fillId="24" borderId="0" xfId="197" applyFont="1" applyFill="1"/>
    <xf numFmtId="0" fontId="75" fillId="24" borderId="0" xfId="203" applyFont="1" applyFill="1"/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5" applyNumberFormat="1" applyFont="1" applyFill="1" applyBorder="1" applyAlignment="1">
      <alignment horizontal="right" vertical="center"/>
    </xf>
    <xf numFmtId="1" fontId="64" fillId="24" borderId="0" xfId="205" applyNumberFormat="1" applyFont="1" applyFill="1" applyBorder="1" applyAlignment="1">
      <alignment horizontal="right" vertical="center"/>
    </xf>
    <xf numFmtId="1" fontId="64" fillId="24" borderId="0" xfId="201" applyNumberFormat="1" applyFont="1" applyFill="1" applyBorder="1" applyAlignment="1">
      <alignment horizontal="right" vertical="center"/>
    </xf>
    <xf numFmtId="1" fontId="67" fillId="24" borderId="21" xfId="205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1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81" fillId="24" borderId="3" xfId="194" applyNumberFormat="1" applyFont="1" applyFill="1" applyBorder="1" applyAlignment="1">
      <alignment horizontal="left"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4" fillId="24" borderId="24" xfId="192" applyFont="1" applyFill="1" applyBorder="1" applyAlignment="1">
      <alignment horizontal="center" vertical="center"/>
    </xf>
    <xf numFmtId="0" fontId="84" fillId="30" borderId="24" xfId="192" applyFont="1" applyFill="1" applyBorder="1" applyAlignment="1">
      <alignment horizontal="center" vertical="center"/>
    </xf>
    <xf numFmtId="0" fontId="84" fillId="24" borderId="26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79" fillId="24" borderId="0" xfId="192" applyFont="1" applyFill="1" applyBorder="1"/>
    <xf numFmtId="49" fontId="64" fillId="24" borderId="16" xfId="196" applyNumberFormat="1" applyFont="1" applyFill="1" applyBorder="1" applyAlignment="1">
      <alignment horizontal="center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4" applyNumberFormat="1" applyFont="1" applyFill="1" applyBorder="1" applyAlignment="1">
      <alignment horizontal="center" vertical="center"/>
    </xf>
    <xf numFmtId="1" fontId="67" fillId="30" borderId="0" xfId="205" applyNumberFormat="1" applyFont="1" applyFill="1" applyBorder="1" applyAlignment="1">
      <alignment horizontal="right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84" fillId="30" borderId="0" xfId="192" applyFont="1" applyFill="1" applyBorder="1" applyAlignment="1">
      <alignment horizontal="center"/>
    </xf>
    <xf numFmtId="0" fontId="79" fillId="30" borderId="0" xfId="192" applyFont="1" applyFill="1" applyBorder="1"/>
    <xf numFmtId="16" fontId="79" fillId="24" borderId="0" xfId="192" applyNumberFormat="1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5" fillId="30" borderId="0" xfId="192" applyFont="1" applyFill="1" applyBorder="1"/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3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94" fillId="24" borderId="0" xfId="192" applyFont="1" applyFill="1"/>
    <xf numFmtId="49" fontId="75" fillId="30" borderId="25" xfId="196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6" fillId="0" borderId="0" xfId="0" applyFont="1"/>
    <xf numFmtId="1" fontId="81" fillId="30" borderId="19" xfId="194" applyNumberFormat="1" applyFont="1" applyFill="1" applyBorder="1" applyAlignment="1">
      <alignment horizontal="right" vertical="center"/>
    </xf>
    <xf numFmtId="1" fontId="97" fillId="24" borderId="0" xfId="194" applyNumberFormat="1" applyFont="1" applyFill="1" applyBorder="1" applyAlignment="1">
      <alignment horizontal="left" vertical="center"/>
    </xf>
    <xf numFmtId="1" fontId="95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8" fillId="30" borderId="0" xfId="0" applyFont="1" applyFill="1" applyBorder="1"/>
    <xf numFmtId="1" fontId="97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0" fontId="98" fillId="30" borderId="21" xfId="0" applyFont="1" applyFill="1" applyBorder="1"/>
    <xf numFmtId="1" fontId="97" fillId="30" borderId="21" xfId="194" applyNumberFormat="1" applyFont="1" applyFill="1" applyBorder="1" applyAlignment="1">
      <alignment horizontal="left" vertical="center"/>
    </xf>
    <xf numFmtId="0" fontId="97" fillId="0" borderId="0" xfId="0" applyFont="1"/>
    <xf numFmtId="0" fontId="97" fillId="24" borderId="0" xfId="197" applyFont="1" applyFill="1"/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97" fillId="24" borderId="0" xfId="197" applyFont="1" applyFill="1" applyBorder="1"/>
    <xf numFmtId="1" fontId="97" fillId="30" borderId="22" xfId="194" applyNumberFormat="1" applyFont="1" applyFill="1" applyBorder="1" applyAlignment="1">
      <alignment horizontal="left" vertical="center"/>
    </xf>
    <xf numFmtId="1" fontId="95" fillId="30" borderId="21" xfId="194" applyNumberFormat="1" applyFont="1" applyFill="1" applyBorder="1" applyAlignment="1">
      <alignment horizontal="left" vertical="center"/>
    </xf>
    <xf numFmtId="1" fontId="97" fillId="30" borderId="16" xfId="194" applyNumberFormat="1" applyFont="1" applyFill="1" applyBorder="1" applyAlignment="1">
      <alignment horizontal="left" vertical="center"/>
    </xf>
    <xf numFmtId="1" fontId="97" fillId="30" borderId="25" xfId="194" applyNumberFormat="1" applyFont="1" applyFill="1" applyBorder="1" applyAlignment="1">
      <alignment horizontal="left" vertical="center"/>
    </xf>
    <xf numFmtId="0" fontId="98" fillId="30" borderId="25" xfId="0" applyFont="1" applyFill="1" applyBorder="1"/>
    <xf numFmtId="0" fontId="98" fillId="30" borderId="25" xfId="0" applyFont="1" applyFill="1" applyBorder="1" applyAlignment="1">
      <alignment vertical="center" wrapText="1"/>
    </xf>
    <xf numFmtId="0" fontId="98" fillId="30" borderId="27" xfId="0" applyFont="1" applyFill="1" applyBorder="1"/>
    <xf numFmtId="0" fontId="99" fillId="24" borderId="0" xfId="203" applyFont="1" applyFill="1"/>
    <xf numFmtId="0" fontId="97" fillId="24" borderId="0" xfId="200" applyFont="1" applyFill="1"/>
    <xf numFmtId="0" fontId="95" fillId="24" borderId="0" xfId="197" applyFont="1" applyFill="1"/>
    <xf numFmtId="0" fontId="95" fillId="24" borderId="0" xfId="203" applyFont="1" applyFill="1"/>
    <xf numFmtId="0" fontId="95" fillId="24" borderId="0" xfId="189" applyFont="1" applyFill="1"/>
    <xf numFmtId="173" fontId="97" fillId="24" borderId="0" xfId="188" applyNumberFormat="1" applyFont="1" applyFill="1" applyAlignment="1" applyProtection="1"/>
    <xf numFmtId="0" fontId="94" fillId="24" borderId="16" xfId="196" applyFont="1" applyFill="1" applyBorder="1" applyAlignment="1">
      <alignment vertical="center" wrapText="1"/>
    </xf>
    <xf numFmtId="0" fontId="94" fillId="24" borderId="20" xfId="196" applyFont="1" applyFill="1" applyBorder="1" applyAlignment="1">
      <alignment vertical="center" wrapText="1"/>
    </xf>
    <xf numFmtId="0" fontId="95" fillId="24" borderId="24" xfId="192" applyFont="1" applyFill="1" applyBorder="1" applyAlignment="1">
      <alignment horizontal="center" vertical="center"/>
    </xf>
    <xf numFmtId="0" fontId="95" fillId="24" borderId="24" xfId="196" applyFont="1" applyFill="1" applyBorder="1" applyAlignment="1">
      <alignment vertical="center"/>
    </xf>
    <xf numFmtId="0" fontId="95" fillId="24" borderId="25" xfId="196" applyFont="1" applyFill="1" applyBorder="1" applyAlignment="1">
      <alignment vertical="center"/>
    </xf>
    <xf numFmtId="0" fontId="95" fillId="30" borderId="24" xfId="192" applyFont="1" applyFill="1" applyBorder="1" applyAlignment="1">
      <alignment horizontal="right" vertical="center"/>
    </xf>
    <xf numFmtId="0" fontId="95" fillId="30" borderId="24" xfId="196" applyFont="1" applyFill="1" applyBorder="1" applyAlignment="1">
      <alignment horizontal="left" vertical="center"/>
    </xf>
    <xf numFmtId="0" fontId="95" fillId="24" borderId="24" xfId="196" applyFont="1" applyFill="1" applyBorder="1" applyAlignment="1">
      <alignment vertical="center" wrapText="1"/>
    </xf>
    <xf numFmtId="0" fontId="95" fillId="24" borderId="25" xfId="196" applyFont="1" applyFill="1" applyBorder="1" applyAlignment="1">
      <alignment vertical="center" wrapText="1"/>
    </xf>
    <xf numFmtId="0" fontId="95" fillId="30" borderId="24" xfId="196" applyFont="1" applyFill="1" applyBorder="1" applyAlignment="1">
      <alignment vertical="center" wrapText="1"/>
    </xf>
    <xf numFmtId="0" fontId="95" fillId="30" borderId="25" xfId="196" applyFont="1" applyFill="1" applyBorder="1" applyAlignment="1">
      <alignment vertical="center" wrapText="1"/>
    </xf>
    <xf numFmtId="0" fontId="94" fillId="24" borderId="0" xfId="197" applyFont="1" applyFill="1"/>
    <xf numFmtId="170" fontId="94" fillId="24" borderId="0" xfId="192" applyNumberFormat="1" applyFont="1" applyFill="1" applyAlignment="1">
      <alignment horizontal="right" vertical="center"/>
    </xf>
    <xf numFmtId="0" fontId="94" fillId="24" borderId="0" xfId="200" applyFont="1" applyFill="1"/>
    <xf numFmtId="0" fontId="95" fillId="24" borderId="0" xfId="193" applyFont="1" applyFill="1" applyAlignment="1">
      <alignment horizontal="right"/>
    </xf>
    <xf numFmtId="0" fontId="94" fillId="0" borderId="0" xfId="0" applyFont="1" applyAlignment="1">
      <alignment vertical="center"/>
    </xf>
    <xf numFmtId="173" fontId="94" fillId="24" borderId="0" xfId="188" applyNumberFormat="1" applyFont="1" applyFill="1" applyAlignment="1" applyProtection="1"/>
    <xf numFmtId="0" fontId="94" fillId="24" borderId="22" xfId="196" applyFont="1" applyFill="1" applyBorder="1" applyAlignment="1">
      <alignment vertical="center" wrapText="1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horizontal="left" vertical="center" wrapText="1"/>
    </xf>
    <xf numFmtId="0" fontId="95" fillId="24" borderId="0" xfId="196" applyFont="1" applyFill="1" applyBorder="1" applyAlignment="1">
      <alignment horizontal="left" vertical="center"/>
    </xf>
    <xf numFmtId="0" fontId="94" fillId="24" borderId="0" xfId="192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 wrapText="1"/>
    </xf>
    <xf numFmtId="0" fontId="95" fillId="24" borderId="0" xfId="196" applyFont="1" applyFill="1" applyBorder="1" applyAlignment="1">
      <alignment vertical="center" wrapText="1"/>
    </xf>
    <xf numFmtId="0" fontId="95" fillId="30" borderId="0" xfId="196" applyFont="1" applyFill="1" applyBorder="1" applyAlignment="1">
      <alignment vertical="center" wrapText="1"/>
    </xf>
    <xf numFmtId="0" fontId="95" fillId="0" borderId="0" xfId="196" applyFont="1" applyFill="1" applyBorder="1" applyAlignment="1">
      <alignment vertical="center" wrapText="1"/>
    </xf>
    <xf numFmtId="170" fontId="94" fillId="24" borderId="0" xfId="191" applyNumberFormat="1" applyFont="1" applyFill="1" applyBorder="1" applyAlignment="1">
      <alignment horizontal="left"/>
    </xf>
    <xf numFmtId="0" fontId="95" fillId="30" borderId="28" xfId="196" applyFont="1" applyFill="1" applyBorder="1" applyAlignment="1">
      <alignment vertical="center" wrapText="1"/>
    </xf>
    <xf numFmtId="0" fontId="95" fillId="30" borderId="0" xfId="192" applyFont="1" applyFill="1" applyBorder="1" applyAlignment="1">
      <alignment horizontal="right" vertical="center"/>
    </xf>
    <xf numFmtId="0" fontId="95" fillId="30" borderId="21" xfId="192" applyFont="1" applyFill="1" applyBorder="1" applyAlignment="1">
      <alignment horizontal="right" vertical="center"/>
    </xf>
    <xf numFmtId="0" fontId="95" fillId="24" borderId="21" xfId="196" applyFont="1" applyFill="1" applyBorder="1" applyAlignment="1">
      <alignment horizontal="left" vertical="center" wrapText="1"/>
    </xf>
    <xf numFmtId="0" fontId="99" fillId="24" borderId="0" xfId="192" applyFont="1" applyFill="1"/>
    <xf numFmtId="0" fontId="101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49" fontId="75" fillId="24" borderId="25" xfId="196" applyNumberFormat="1" applyFont="1" applyFill="1" applyBorder="1" applyAlignment="1">
      <alignment horizontal="center" vertical="center"/>
    </xf>
    <xf numFmtId="0" fontId="72" fillId="30" borderId="0" xfId="197" applyFont="1" applyFill="1"/>
    <xf numFmtId="0" fontId="79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0" fontId="79" fillId="30" borderId="0" xfId="203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0" fontId="81" fillId="30" borderId="0" xfId="197" applyFont="1" applyFill="1" applyBorder="1"/>
    <xf numFmtId="0" fontId="75" fillId="30" borderId="0" xfId="197" applyFont="1" applyFill="1" applyBorder="1"/>
    <xf numFmtId="0" fontId="75" fillId="30" borderId="0" xfId="203" applyFont="1" applyFill="1" applyBorder="1"/>
    <xf numFmtId="0" fontId="81" fillId="30" borderId="0" xfId="221" applyFont="1" applyFill="1" applyBorder="1" applyAlignment="1">
      <alignment horizontal="center" vertical="center" wrapText="1"/>
    </xf>
    <xf numFmtId="0" fontId="69" fillId="30" borderId="0" xfId="221" applyFont="1" applyFill="1" applyBorder="1" applyAlignment="1">
      <alignment horizontal="center" vertical="center" wrapText="1"/>
    </xf>
    <xf numFmtId="0" fontId="69" fillId="30" borderId="0" xfId="197" applyFont="1" applyFill="1" applyBorder="1"/>
    <xf numFmtId="0" fontId="79" fillId="30" borderId="0" xfId="197" applyFont="1" applyFill="1" applyBorder="1"/>
    <xf numFmtId="0" fontId="69" fillId="24" borderId="0" xfId="197" applyFont="1" applyFill="1" applyBorder="1" applyAlignment="1">
      <alignment horizontal="center" vertical="center"/>
    </xf>
    <xf numFmtId="0" fontId="79" fillId="30" borderId="0" xfId="203" applyFont="1" applyFill="1" applyBorder="1"/>
    <xf numFmtId="0" fontId="79" fillId="0" borderId="0" xfId="192" applyFont="1" applyFill="1"/>
    <xf numFmtId="169" fontId="69" fillId="0" borderId="0" xfId="204" applyNumberFormat="1" applyFont="1" applyFill="1" applyBorder="1" applyAlignment="1">
      <alignment horizontal="center" vertical="center"/>
    </xf>
    <xf numFmtId="0" fontId="79" fillId="0" borderId="0" xfId="192" applyFont="1" applyFill="1" applyBorder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49" fontId="75" fillId="24" borderId="23" xfId="196" applyNumberFormat="1" applyFont="1" applyFill="1" applyBorder="1" applyAlignment="1">
      <alignment horizontal="center" vertical="center"/>
    </xf>
    <xf numFmtId="0" fontId="6" fillId="24" borderId="24" xfId="79" applyFont="1" applyFill="1" applyBorder="1" applyAlignment="1">
      <alignment horizontal="center" vertical="center" wrapText="1"/>
    </xf>
    <xf numFmtId="0" fontId="10" fillId="24" borderId="24" xfId="203" applyFont="1" applyFill="1" applyBorder="1" applyAlignment="1">
      <alignment horizontal="left" vertical="center"/>
    </xf>
    <xf numFmtId="0" fontId="76" fillId="24" borderId="25" xfId="79" applyFont="1" applyFill="1" applyBorder="1" applyAlignment="1">
      <alignment horizontal="center" vertical="center" wrapText="1"/>
    </xf>
    <xf numFmtId="3" fontId="63" fillId="30" borderId="16" xfId="197" applyNumberFormat="1" applyFont="1" applyFill="1" applyBorder="1" applyAlignment="1">
      <alignment horizontal="right" vertical="center"/>
    </xf>
    <xf numFmtId="0" fontId="102" fillId="24" borderId="24" xfId="203" applyFont="1" applyFill="1" applyBorder="1" applyAlignment="1">
      <alignment horizontal="left" vertical="center"/>
    </xf>
    <xf numFmtId="0" fontId="102" fillId="24" borderId="0" xfId="79" applyFont="1" applyFill="1" applyBorder="1" applyAlignment="1">
      <alignment horizontal="center" vertical="center" wrapText="1"/>
    </xf>
    <xf numFmtId="0" fontId="103" fillId="24" borderId="0" xfId="79" applyFont="1" applyFill="1" applyBorder="1" applyAlignment="1">
      <alignment horizontal="center" vertical="center" wrapText="1"/>
    </xf>
    <xf numFmtId="1" fontId="97" fillId="30" borderId="22" xfId="202" applyNumberFormat="1" applyFont="1" applyFill="1" applyBorder="1" applyAlignment="1">
      <alignment horizontal="left" vertical="center"/>
    </xf>
    <xf numFmtId="1" fontId="97" fillId="30" borderId="0" xfId="202" applyNumberFormat="1" applyFont="1" applyFill="1" applyBorder="1" applyAlignment="1">
      <alignment horizontal="left" vertical="center"/>
    </xf>
    <xf numFmtId="1" fontId="97" fillId="30" borderId="21" xfId="202" applyNumberFormat="1" applyFont="1" applyFill="1" applyBorder="1" applyAlignment="1">
      <alignment horizontal="left" vertical="center"/>
    </xf>
    <xf numFmtId="1" fontId="63" fillId="30" borderId="25" xfId="197" applyNumberFormat="1" applyFont="1" applyFill="1" applyBorder="1" applyAlignment="1">
      <alignment horizontal="right"/>
    </xf>
    <xf numFmtId="1" fontId="63" fillId="30" borderId="25" xfId="194" applyNumberFormat="1" applyFont="1" applyFill="1" applyBorder="1" applyAlignment="1">
      <alignment horizontal="right" vertical="center"/>
    </xf>
    <xf numFmtId="3" fontId="91" fillId="30" borderId="0" xfId="197" applyNumberFormat="1" applyFont="1" applyFill="1" applyBorder="1" applyAlignment="1">
      <alignment horizontal="right" vertical="center"/>
    </xf>
    <xf numFmtId="0" fontId="74" fillId="24" borderId="16" xfId="117" applyFont="1" applyFill="1" applyBorder="1" applyAlignment="1">
      <alignment horizontal="center" vertical="center"/>
    </xf>
    <xf numFmtId="0" fontId="74" fillId="24" borderId="16" xfId="79" applyFont="1" applyFill="1" applyBorder="1" applyAlignment="1">
      <alignment horizontal="center" vertical="center" wrapText="1"/>
    </xf>
    <xf numFmtId="0" fontId="102" fillId="24" borderId="20" xfId="203" applyFont="1" applyFill="1" applyBorder="1" applyAlignment="1">
      <alignment horizontal="left" vertical="center"/>
    </xf>
    <xf numFmtId="0" fontId="102" fillId="24" borderId="22" xfId="79" applyFont="1" applyFill="1" applyBorder="1" applyAlignment="1">
      <alignment horizontal="center" vertical="center" wrapText="1"/>
    </xf>
    <xf numFmtId="0" fontId="74" fillId="24" borderId="22" xfId="203" applyFont="1" applyFill="1" applyBorder="1" applyAlignment="1">
      <alignment horizontal="center" vertical="center"/>
    </xf>
    <xf numFmtId="0" fontId="94" fillId="30" borderId="0" xfId="192" applyFont="1" applyFill="1"/>
    <xf numFmtId="0" fontId="94" fillId="24" borderId="0" xfId="192" applyFont="1" applyFill="1" applyAlignment="1">
      <alignment vertical="center"/>
    </xf>
    <xf numFmtId="0" fontId="95" fillId="24" borderId="0" xfId="192" applyFont="1" applyFill="1"/>
    <xf numFmtId="0" fontId="97" fillId="24" borderId="0" xfId="192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79" fillId="0" borderId="0" xfId="192" applyFont="1" applyFill="1" applyAlignment="1">
      <alignment vertical="center"/>
    </xf>
    <xf numFmtId="0" fontId="69" fillId="0" borderId="0" xfId="192" applyFont="1" applyFill="1"/>
    <xf numFmtId="169" fontId="69" fillId="0" borderId="0" xfId="197" applyNumberFormat="1" applyFont="1" applyFill="1" applyBorder="1" applyAlignment="1">
      <alignment horizontal="center" vertical="center"/>
    </xf>
    <xf numFmtId="169" fontId="69" fillId="0" borderId="0" xfId="197" applyNumberFormat="1" applyFont="1" applyFill="1" applyBorder="1" applyAlignment="1">
      <alignment horizontal="center" vertical="center" wrapText="1"/>
    </xf>
    <xf numFmtId="169" fontId="69" fillId="0" borderId="0" xfId="192" applyNumberFormat="1" applyFont="1" applyFill="1" applyBorder="1" applyAlignment="1">
      <alignment vertical="center"/>
    </xf>
    <xf numFmtId="0" fontId="69" fillId="0" borderId="0" xfId="192" applyFont="1" applyFill="1" applyBorder="1"/>
    <xf numFmtId="0" fontId="72" fillId="0" borderId="0" xfId="192" applyFont="1" applyFill="1"/>
    <xf numFmtId="1" fontId="67" fillId="24" borderId="17" xfId="194" applyNumberFormat="1" applyFont="1" applyFill="1" applyBorder="1" applyAlignment="1">
      <alignment horizontal="right" vertical="center"/>
    </xf>
    <xf numFmtId="0" fontId="81" fillId="24" borderId="0" xfId="197" applyFont="1" applyFill="1" applyBorder="1"/>
    <xf numFmtId="0" fontId="75" fillId="24" borderId="0" xfId="197" applyFont="1" applyFill="1" applyBorder="1"/>
    <xf numFmtId="169" fontId="81" fillId="24" borderId="0" xfId="197" applyNumberFormat="1" applyFont="1" applyFill="1" applyBorder="1" applyAlignment="1">
      <alignment horizontal="center" vertical="center"/>
    </xf>
    <xf numFmtId="0" fontId="75" fillId="24" borderId="0" xfId="203" applyFont="1" applyFill="1" applyBorder="1"/>
    <xf numFmtId="0" fontId="75" fillId="0" borderId="0" xfId="192" applyFont="1" applyFill="1"/>
    <xf numFmtId="0" fontId="75" fillId="0" borderId="0" xfId="192" applyFont="1" applyFill="1" applyAlignment="1">
      <alignment vertical="center"/>
    </xf>
    <xf numFmtId="0" fontId="81" fillId="0" borderId="0" xfId="192" applyFont="1" applyFill="1"/>
    <xf numFmtId="0" fontId="63" fillId="0" borderId="0" xfId="192" applyFont="1" applyFill="1"/>
    <xf numFmtId="3" fontId="81" fillId="30" borderId="1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3" xfId="196" applyNumberFormat="1" applyFont="1" applyFill="1" applyBorder="1" applyAlignment="1">
      <alignment horizontal="center" vertical="center"/>
    </xf>
    <xf numFmtId="49" fontId="64" fillId="24" borderId="19" xfId="196" applyNumberFormat="1" applyFont="1" applyFill="1" applyBorder="1" applyAlignment="1">
      <alignment horizontal="center" vertical="center"/>
    </xf>
    <xf numFmtId="49" fontId="64" fillId="24" borderId="18" xfId="196" applyNumberFormat="1" applyFont="1" applyFill="1" applyBorder="1" applyAlignment="1">
      <alignment horizontal="center" vertical="center"/>
    </xf>
    <xf numFmtId="49" fontId="75" fillId="24" borderId="19" xfId="196" applyNumberFormat="1" applyFont="1" applyFill="1" applyBorder="1" applyAlignment="1">
      <alignment horizontal="center" vertical="center"/>
    </xf>
    <xf numFmtId="49" fontId="75" fillId="24" borderId="3" xfId="196" applyNumberFormat="1" applyFont="1" applyFill="1" applyBorder="1" applyAlignment="1">
      <alignment horizontal="center" vertical="center"/>
    </xf>
    <xf numFmtId="49" fontId="64" fillId="0" borderId="19" xfId="196" applyNumberFormat="1" applyFont="1" applyFill="1" applyBorder="1" applyAlignment="1">
      <alignment horizontal="center" vertical="center"/>
    </xf>
    <xf numFmtId="49" fontId="75" fillId="24" borderId="18" xfId="196" applyNumberFormat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76" fillId="24" borderId="0" xfId="0" applyFont="1" applyFill="1" applyBorder="1" applyAlignment="1">
      <alignment wrapText="1"/>
    </xf>
    <xf numFmtId="0" fontId="95" fillId="24" borderId="28" xfId="192" applyFont="1" applyFill="1" applyBorder="1" applyAlignment="1">
      <alignment horizontal="center" vertical="center"/>
    </xf>
    <xf numFmtId="0" fontId="95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wrapText="1"/>
    </xf>
    <xf numFmtId="0" fontId="70" fillId="24" borderId="23" xfId="203" applyFont="1" applyFill="1" applyBorder="1" applyAlignment="1">
      <alignment horizontal="left" vertical="center"/>
    </xf>
    <xf numFmtId="0" fontId="64" fillId="24" borderId="28" xfId="196" applyFont="1" applyFill="1" applyBorder="1" applyAlignment="1">
      <alignment vertical="center" wrapText="1"/>
    </xf>
    <xf numFmtId="0" fontId="84" fillId="24" borderId="25" xfId="192" applyFont="1" applyFill="1" applyBorder="1" applyAlignment="1">
      <alignment horizontal="center" vertical="center"/>
    </xf>
    <xf numFmtId="0" fontId="67" fillId="24" borderId="28" xfId="196" applyFont="1" applyFill="1" applyBorder="1" applyAlignment="1">
      <alignment vertical="center"/>
    </xf>
    <xf numFmtId="0" fontId="67" fillId="30" borderId="28" xfId="196" applyFont="1" applyFill="1" applyBorder="1" applyAlignment="1">
      <alignment horizontal="left" vertical="center"/>
    </xf>
    <xf numFmtId="0" fontId="67" fillId="30" borderId="28" xfId="196" applyFont="1" applyFill="1" applyBorder="1" applyAlignment="1">
      <alignment vertical="center" wrapText="1"/>
    </xf>
    <xf numFmtId="0" fontId="67" fillId="24" borderId="28" xfId="196" applyFont="1" applyFill="1" applyBorder="1" applyAlignment="1">
      <alignment vertical="center" wrapText="1"/>
    </xf>
    <xf numFmtId="0" fontId="67" fillId="24" borderId="29" xfId="196" applyFont="1" applyFill="1" applyBorder="1" applyAlignment="1">
      <alignment vertical="center" wrapText="1"/>
    </xf>
    <xf numFmtId="0" fontId="91" fillId="24" borderId="25" xfId="192" applyFont="1" applyFill="1" applyBorder="1" applyAlignment="1">
      <alignment horizontal="center" vertical="center"/>
    </xf>
    <xf numFmtId="0" fontId="64" fillId="24" borderId="25" xfId="192" applyFont="1" applyFill="1" applyBorder="1" applyAlignment="1">
      <alignment horizontal="center" vertical="center"/>
    </xf>
    <xf numFmtId="0" fontId="81" fillId="24" borderId="25" xfId="192" applyFont="1" applyFill="1" applyBorder="1" applyAlignment="1">
      <alignment horizontal="center" vertical="center"/>
    </xf>
    <xf numFmtId="0" fontId="67" fillId="24" borderId="25" xfId="192" applyFont="1" applyFill="1" applyBorder="1" applyAlignment="1">
      <alignment horizontal="center" vertical="center"/>
    </xf>
    <xf numFmtId="0" fontId="81" fillId="30" borderId="25" xfId="192" applyFont="1" applyFill="1" applyBorder="1" applyAlignment="1">
      <alignment horizontal="right" vertical="center"/>
    </xf>
    <xf numFmtId="0" fontId="81" fillId="30" borderId="27" xfId="192" applyFont="1" applyFill="1" applyBorder="1" applyAlignment="1">
      <alignment horizontal="right" vertical="center"/>
    </xf>
    <xf numFmtId="0" fontId="95" fillId="24" borderId="0" xfId="192" applyFont="1" applyFill="1" applyBorder="1" applyAlignment="1">
      <alignment horizontal="center"/>
    </xf>
    <xf numFmtId="0" fontId="76" fillId="24" borderId="22" xfId="0" applyFont="1" applyFill="1" applyBorder="1" applyAlignment="1">
      <alignment wrapText="1"/>
    </xf>
    <xf numFmtId="0" fontId="70" fillId="24" borderId="22" xfId="203" applyFont="1" applyFill="1" applyBorder="1" applyAlignment="1">
      <alignment horizontal="left" vertical="center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5" fillId="30" borderId="21" xfId="196" applyFont="1" applyFill="1" applyBorder="1" applyAlignment="1">
      <alignment vertical="center" wrapText="1"/>
    </xf>
    <xf numFmtId="0" fontId="67" fillId="24" borderId="25" xfId="192" applyFont="1" applyFill="1" applyBorder="1" applyAlignment="1">
      <alignment horizontal="center"/>
    </xf>
    <xf numFmtId="3" fontId="75" fillId="30" borderId="25" xfId="197" applyNumberFormat="1" applyFont="1" applyFill="1" applyBorder="1" applyAlignment="1">
      <alignment horizontal="right" vertical="center"/>
    </xf>
    <xf numFmtId="0" fontId="102" fillId="24" borderId="0" xfId="203" applyFont="1" applyFill="1" applyBorder="1" applyAlignment="1">
      <alignment horizontal="left" vertical="center"/>
    </xf>
    <xf numFmtId="0" fontId="103" fillId="24" borderId="0" xfId="203" applyFont="1" applyFill="1" applyBorder="1" applyAlignment="1">
      <alignment horizontal="left" vertical="center"/>
    </xf>
    <xf numFmtId="0" fontId="102" fillId="24" borderId="22" xfId="203" applyFont="1" applyFill="1" applyBorder="1" applyAlignment="1">
      <alignment horizontal="left" vertical="center"/>
    </xf>
    <xf numFmtId="0" fontId="10" fillId="24" borderId="20" xfId="203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64" fillId="24" borderId="3" xfId="193" applyFont="1" applyFill="1" applyBorder="1" applyAlignment="1">
      <alignment horizontal="center" vertical="center"/>
    </xf>
    <xf numFmtId="0" fontId="104" fillId="30" borderId="0" xfId="0" applyFont="1" applyFill="1"/>
    <xf numFmtId="0" fontId="79" fillId="30" borderId="0" xfId="0" applyFont="1" applyFill="1" applyAlignment="1">
      <alignment vertical="center"/>
    </xf>
    <xf numFmtId="0" fontId="72" fillId="30" borderId="0" xfId="0" applyFont="1" applyFill="1"/>
    <xf numFmtId="3" fontId="63" fillId="0" borderId="22" xfId="197" applyNumberFormat="1" applyFont="1" applyFill="1" applyBorder="1" applyAlignment="1">
      <alignment horizontal="right" vertical="center"/>
    </xf>
    <xf numFmtId="3" fontId="63" fillId="30" borderId="23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0" fontId="64" fillId="24" borderId="26" xfId="193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3" fontId="67" fillId="30" borderId="22" xfId="197" applyNumberFormat="1" applyFont="1" applyFill="1" applyBorder="1" applyAlignment="1">
      <alignment horizontal="right" vertical="center"/>
    </xf>
    <xf numFmtId="0" fontId="64" fillId="24" borderId="24" xfId="193" applyFont="1" applyFill="1" applyBorder="1" applyAlignment="1">
      <alignment horizontal="center" vertical="center"/>
    </xf>
    <xf numFmtId="3" fontId="75" fillId="30" borderId="28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5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1" fontId="64" fillId="24" borderId="25" xfId="205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21" xfId="194" applyNumberFormat="1" applyFont="1" applyFill="1" applyBorder="1" applyAlignment="1">
      <alignment horizontal="right" vertical="center"/>
    </xf>
    <xf numFmtId="0" fontId="76" fillId="24" borderId="0" xfId="203" applyFont="1" applyFill="1" applyBorder="1" applyAlignment="1">
      <alignment horizontal="center" vertical="center"/>
    </xf>
    <xf numFmtId="1" fontId="97" fillId="24" borderId="0" xfId="199" applyNumberFormat="1" applyFont="1" applyFill="1" applyBorder="1" applyAlignment="1">
      <alignment horizontal="left" vertical="center"/>
    </xf>
    <xf numFmtId="1" fontId="97" fillId="30" borderId="0" xfId="199" applyNumberFormat="1" applyFont="1" applyFill="1" applyBorder="1" applyAlignment="1">
      <alignment horizontal="left" vertical="center"/>
    </xf>
    <xf numFmtId="1" fontId="97" fillId="30" borderId="21" xfId="199" applyNumberFormat="1" applyFont="1" applyFill="1" applyBorder="1" applyAlignment="1">
      <alignment horizontal="left" vertical="center"/>
    </xf>
    <xf numFmtId="1" fontId="6" fillId="30" borderId="25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1" fontId="67" fillId="30" borderId="27" xfId="194" applyNumberFormat="1" applyFont="1" applyFill="1" applyBorder="1" applyAlignment="1">
      <alignment horizontal="right" vertical="center"/>
    </xf>
    <xf numFmtId="1" fontId="67" fillId="30" borderId="21" xfId="194" applyNumberFormat="1" applyFont="1" applyFill="1" applyBorder="1" applyAlignment="1">
      <alignment horizontal="right" vertical="center"/>
    </xf>
    <xf numFmtId="1" fontId="81" fillId="30" borderId="21" xfId="194" applyNumberFormat="1" applyFont="1" applyFill="1" applyBorder="1" applyAlignment="1">
      <alignment horizontal="right" vertical="center"/>
    </xf>
    <xf numFmtId="1" fontId="67" fillId="24" borderId="29" xfId="194" applyNumberFormat="1" applyFont="1" applyFill="1" applyBorder="1" applyAlignment="1">
      <alignment horizontal="right" vertical="center"/>
    </xf>
    <xf numFmtId="1" fontId="6" fillId="30" borderId="27" xfId="194" applyNumberFormat="1" applyFont="1" applyFill="1" applyBorder="1" applyAlignment="1">
      <alignment horizontal="right" vertical="center"/>
    </xf>
    <xf numFmtId="1" fontId="6" fillId="30" borderId="21" xfId="194" applyNumberFormat="1" applyFont="1" applyFill="1" applyBorder="1" applyAlignment="1">
      <alignment horizontal="right" vertical="center"/>
    </xf>
    <xf numFmtId="1" fontId="63" fillId="30" borderId="21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1" fontId="6" fillId="24" borderId="29" xfId="194" applyNumberFormat="1" applyFont="1" applyFill="1" applyBorder="1" applyAlignment="1">
      <alignment horizontal="right" vertical="center"/>
    </xf>
    <xf numFmtId="3" fontId="67" fillId="30" borderId="0" xfId="197" applyNumberFormat="1" applyFont="1" applyFill="1" applyBorder="1" applyAlignment="1">
      <alignment horizontal="right" vertical="center"/>
    </xf>
    <xf numFmtId="1" fontId="63" fillId="30" borderId="16" xfId="197" applyNumberFormat="1" applyFont="1" applyFill="1" applyBorder="1" applyAlignment="1">
      <alignment horizontal="right"/>
    </xf>
    <xf numFmtId="1" fontId="63" fillId="30" borderId="22" xfId="197" applyNumberFormat="1" applyFont="1" applyFill="1" applyBorder="1" applyAlignment="1">
      <alignment horizontal="right"/>
    </xf>
    <xf numFmtId="3" fontId="6" fillId="30" borderId="22" xfId="197" applyNumberFormat="1" applyFont="1" applyFill="1" applyBorder="1" applyAlignment="1">
      <alignment horizontal="right" vertical="center"/>
    </xf>
    <xf numFmtId="1" fontId="63" fillId="24" borderId="22" xfId="195" applyNumberFormat="1" applyFont="1" applyFill="1" applyBorder="1" applyAlignment="1">
      <alignment horizontal="right" vertical="center"/>
    </xf>
    <xf numFmtId="1" fontId="6" fillId="24" borderId="22" xfId="195" applyNumberFormat="1" applyFont="1" applyFill="1" applyBorder="1" applyAlignment="1">
      <alignment horizontal="right" vertical="center"/>
    </xf>
    <xf numFmtId="3" fontId="6" fillId="24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3" fontId="64" fillId="24" borderId="0" xfId="197" applyNumberFormat="1" applyFont="1" applyFill="1" applyBorder="1"/>
    <xf numFmtId="1" fontId="6" fillId="24" borderId="0" xfId="197" applyNumberFormat="1" applyFont="1" applyFill="1" applyBorder="1"/>
    <xf numFmtId="0" fontId="80" fillId="24" borderId="0" xfId="197" applyFont="1" applyFill="1" applyBorder="1"/>
    <xf numFmtId="0" fontId="70" fillId="24" borderId="0" xfId="203" applyFont="1" applyFill="1" applyBorder="1" applyAlignment="1">
      <alignment horizontal="centerContinuous" vertical="center"/>
    </xf>
    <xf numFmtId="3" fontId="67" fillId="30" borderId="19" xfId="197" applyNumberFormat="1" applyFont="1" applyFill="1" applyBorder="1" applyAlignment="1">
      <alignment horizontal="right" vertical="center"/>
    </xf>
    <xf numFmtId="0" fontId="75" fillId="24" borderId="0" xfId="192" applyFont="1" applyFill="1" applyBorder="1"/>
    <xf numFmtId="3" fontId="6" fillId="24" borderId="0" xfId="187" applyNumberFormat="1" applyFont="1" applyFill="1" applyBorder="1"/>
    <xf numFmtId="49" fontId="75" fillId="30" borderId="19" xfId="196" applyNumberFormat="1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49" fontId="75" fillId="24" borderId="0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0" fontId="64" fillId="30" borderId="19" xfId="193" applyFont="1" applyFill="1" applyBorder="1" applyAlignment="1">
      <alignment horizontal="center" vertical="center"/>
    </xf>
    <xf numFmtId="0" fontId="64" fillId="30" borderId="17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3" applyFont="1" applyFill="1" applyBorder="1" applyAlignment="1">
      <alignment horizontal="center" vertical="center"/>
    </xf>
    <xf numFmtId="0" fontId="70" fillId="24" borderId="26" xfId="203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3" applyFont="1" applyFill="1" applyBorder="1" applyAlignment="1">
      <alignment horizontal="center" vertical="center"/>
    </xf>
    <xf numFmtId="0" fontId="74" fillId="24" borderId="26" xfId="20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3" applyFont="1" applyFill="1" applyBorder="1" applyAlignment="1">
      <alignment horizontal="center" vertical="center"/>
    </xf>
    <xf numFmtId="0" fontId="54" fillId="24" borderId="26" xfId="203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3" applyFont="1" applyFill="1" applyBorder="1" applyAlignment="1">
      <alignment horizontal="center" vertical="center"/>
    </xf>
    <xf numFmtId="0" fontId="41" fillId="24" borderId="26" xfId="203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93" fillId="30" borderId="0" xfId="0" applyFont="1" applyFill="1" applyBorder="1" applyAlignment="1">
      <alignment horizontal="left" wrapText="1"/>
    </xf>
    <xf numFmtId="0" fontId="92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wrapText="1"/>
    </xf>
    <xf numFmtId="0" fontId="64" fillId="24" borderId="26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20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6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1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Т_С кв. І" xfId="201"/>
    <cellStyle name="Обычный_Таб ек кв." xfId="202"/>
    <cellStyle name="Обычный_Таб_ГС 5 -е  4 кв 2014 OK " xfId="203"/>
    <cellStyle name="Обычный_ТС_Екв." xfId="204"/>
    <cellStyle name="Обычный_ТС_Ікв." xfId="205"/>
    <cellStyle name="Підсумок" xfId="108" builtinId="25" customBuiltin="1"/>
    <cellStyle name="Поганий" xfId="206" builtinId="27" customBuiltin="1"/>
    <cellStyle name="Примітка" xfId="208" builtinId="10" customBuiltin="1"/>
    <cellStyle name="Процентный 2 2" xfId="209"/>
    <cellStyle name="Процентный 2 3" xfId="210"/>
    <cellStyle name="Процентный 2 4" xfId="211"/>
    <cellStyle name="Процентный 2 5" xfId="212"/>
    <cellStyle name="Процентный 2 6" xfId="213"/>
    <cellStyle name="Процентный 2 7" xfId="214"/>
    <cellStyle name="Процентный 3" xfId="215"/>
    <cellStyle name="Результат" xfId="101" builtinId="21" customBuiltin="1"/>
    <cellStyle name="Стиль 1" xfId="217"/>
    <cellStyle name="Текст попередження" xfId="218" builtinId="11" customBuiltin="1"/>
    <cellStyle name="Текст пояснення" xfId="207" builtinId="53" customBuiltin="1"/>
    <cellStyle name="Финансовый 2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2"/>
  <sheetViews>
    <sheetView tabSelected="1" zoomScale="70" zoomScaleNormal="70" workbookViewId="0">
      <selection activeCell="J20" sqref="J20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23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223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</row>
    <row r="3" spans="1:36" s="98" customFormat="1" ht="13.2">
      <c r="A3" s="225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</row>
    <row r="4" spans="1:36" s="98" customFormat="1" ht="13.2">
      <c r="A4" s="226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</row>
    <row r="5" spans="1:36" s="161" customFormat="1" ht="13.2">
      <c r="A5" s="223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196"/>
      <c r="AB5" s="227"/>
      <c r="AC5" s="227"/>
      <c r="AD5" s="227"/>
      <c r="AE5" s="227"/>
      <c r="AF5" s="227"/>
      <c r="AG5" s="227"/>
      <c r="AH5" s="227"/>
      <c r="AI5" s="227"/>
      <c r="AJ5" s="100"/>
    </row>
    <row r="6" spans="1:36" ht="13.2">
      <c r="A6" s="223"/>
    </row>
    <row r="7" spans="1:36" ht="13.2">
      <c r="A7" s="223"/>
    </row>
    <row r="8" spans="1:36" ht="13.2">
      <c r="A8" s="223"/>
    </row>
    <row r="9" spans="1:36" ht="13.2">
      <c r="A9" s="223"/>
    </row>
    <row r="10" spans="1:36" ht="13.2">
      <c r="A10" s="223"/>
    </row>
    <row r="11" spans="1:36" ht="13.2">
      <c r="A11" s="223"/>
    </row>
    <row r="12" spans="1:36" ht="13.2">
      <c r="A12" s="223"/>
    </row>
    <row r="13" spans="1:36" ht="13.2">
      <c r="A13" s="223"/>
    </row>
    <row r="14" spans="1:36" ht="13.2">
      <c r="A14" s="223"/>
    </row>
    <row r="15" spans="1:36" s="92" customFormat="1">
      <c r="A15" s="91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9" spans="2:11">
      <c r="B19" s="528" t="str">
        <f>IF('1'!$A$1=1,B55,B56)</f>
        <v>Дата останнього оновлення: 31.12.2024</v>
      </c>
      <c r="C19" s="92"/>
    </row>
    <row r="27" spans="2:11">
      <c r="K27" s="94" t="s">
        <v>176</v>
      </c>
    </row>
    <row r="54" spans="1:35">
      <c r="A54" s="92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35" s="532" customFormat="1">
      <c r="A55" s="530"/>
      <c r="B55" s="531" t="s">
        <v>342</v>
      </c>
    </row>
    <row r="56" spans="1:35" s="532" customFormat="1">
      <c r="A56" s="530"/>
      <c r="B56" s="531" t="s">
        <v>343</v>
      </c>
    </row>
    <row r="57" spans="1:35">
      <c r="A57" s="92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</row>
    <row r="58" spans="1:35">
      <c r="A58" s="92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</row>
    <row r="59" spans="1:35" s="95" customFormat="1">
      <c r="A59" s="93"/>
    </row>
    <row r="60" spans="1:35" s="95" customFormat="1">
      <c r="A60" s="93"/>
    </row>
    <row r="61" spans="1:35" s="95" customFormat="1">
      <c r="A61" s="93"/>
    </row>
    <row r="62" spans="1:35" s="95" customFormat="1">
      <c r="A62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T66"/>
  <sheetViews>
    <sheetView zoomScale="72" zoomScaleNormal="72" workbookViewId="0">
      <selection activeCell="B36" sqref="B36"/>
    </sheetView>
  </sheetViews>
  <sheetFormatPr defaultColWidth="8" defaultRowHeight="13.2" outlineLevelCol="2"/>
  <cols>
    <col min="1" max="1" width="7.5546875" style="105" customWidth="1"/>
    <col min="2" max="2" width="33.21875" style="105" customWidth="1"/>
    <col min="3" max="3" width="5" style="105" hidden="1" customWidth="1" outlineLevel="2"/>
    <col min="4" max="4" width="13.6640625" style="105" hidden="1" customWidth="1" outlineLevel="2"/>
    <col min="5" max="5" width="12.44140625" style="105" hidden="1" customWidth="1" outlineLevel="2"/>
    <col min="6" max="6" width="29" style="105" hidden="1" customWidth="1" outlineLevel="2"/>
    <col min="7" max="7" width="6" style="105" hidden="1" customWidth="1" outlineLevel="1" collapsed="1"/>
    <col min="8" max="18" width="5.6640625" style="105" hidden="1" customWidth="1" outlineLevel="1"/>
    <col min="19" max="19" width="6.5546875" style="111" hidden="1" customWidth="1" outlineLevel="1"/>
    <col min="20" max="25" width="5.6640625" style="111" hidden="1" customWidth="1" outlineLevel="1"/>
    <col min="26" max="30" width="5.6640625" style="105" hidden="1" customWidth="1" outlineLevel="1"/>
    <col min="31" max="31" width="6.88671875" style="105" hidden="1" customWidth="1" outlineLevel="1"/>
    <col min="32" max="34" width="6.88671875" style="105" hidden="1" customWidth="1" outlineLevel="1" collapsed="1"/>
    <col min="35" max="42" width="6.88671875" style="105" hidden="1" customWidth="1" outlineLevel="1"/>
    <col min="43" max="43" width="7.109375" style="105" hidden="1" customWidth="1" outlineLevel="1"/>
    <col min="44" max="44" width="7.33203125" style="105" hidden="1" customWidth="1" outlineLevel="1"/>
    <col min="45" max="45" width="6.6640625" style="105" hidden="1" customWidth="1" outlineLevel="1"/>
    <col min="46" max="46" width="6.44140625" style="105" hidden="1" customWidth="1" outlineLevel="1"/>
    <col min="47" max="47" width="8.77734375" style="105" customWidth="1" collapsed="1"/>
    <col min="48" max="66" width="8.77734375" style="105" customWidth="1"/>
    <col min="67" max="67" width="10.21875" style="105" customWidth="1"/>
    <col min="68" max="68" width="10.21875" style="113" hidden="1" customWidth="1" outlineLevel="1"/>
    <col min="69" max="72" width="8.109375" style="105" hidden="1" customWidth="1" outlineLevel="1"/>
    <col min="73" max="73" width="8.5546875" style="105" hidden="1" customWidth="1" outlineLevel="1"/>
    <col min="74" max="77" width="8.33203125" style="105" hidden="1" customWidth="1" outlineLevel="1"/>
    <col min="78" max="78" width="9.6640625" style="236" customWidth="1" collapsed="1"/>
    <col min="79" max="101" width="9.6640625" style="236" customWidth="1"/>
    <col min="102" max="103" width="9.6640625" style="308" customWidth="1"/>
    <col min="104" max="104" width="9.88671875" style="308" customWidth="1"/>
    <col min="105" max="220" width="8" style="235" customWidth="1"/>
    <col min="221" max="222" width="8" style="115" customWidth="1"/>
    <col min="223" max="223" width="12.33203125" style="115" customWidth="1"/>
    <col min="224" max="228" width="8" style="115"/>
    <col min="229" max="16384" width="8" style="105"/>
  </cols>
  <sheetData>
    <row r="1" spans="1:228" s="102" customFormat="1">
      <c r="A1" s="101" t="str">
        <f>IF('1'!A1=1,"до змісту","to title")</f>
        <v>до змісту</v>
      </c>
      <c r="S1" s="103"/>
      <c r="T1" s="103"/>
      <c r="U1" s="103"/>
      <c r="V1" s="103"/>
      <c r="W1" s="103"/>
      <c r="X1" s="103"/>
      <c r="Y1" s="103"/>
      <c r="AI1" s="104"/>
      <c r="AJ1" s="104"/>
      <c r="AK1" s="104"/>
      <c r="AM1" s="222"/>
      <c r="AV1" s="222"/>
      <c r="AY1" s="222"/>
      <c r="BH1" s="103"/>
      <c r="BI1" s="103"/>
      <c r="BJ1" s="103"/>
      <c r="BK1" s="103"/>
      <c r="BL1" s="103"/>
      <c r="BM1" s="103"/>
      <c r="BP1" s="106"/>
      <c r="BZ1" s="424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424"/>
      <c r="CL1" s="424"/>
      <c r="CM1" s="424"/>
      <c r="CN1" s="424"/>
      <c r="CO1" s="424"/>
      <c r="CP1" s="424"/>
      <c r="CQ1" s="424"/>
      <c r="CR1" s="424"/>
      <c r="CS1" s="424"/>
      <c r="CT1" s="424"/>
      <c r="CU1" s="424"/>
      <c r="CV1" s="424"/>
      <c r="CW1" s="424"/>
      <c r="CX1" s="429"/>
      <c r="CY1" s="429"/>
      <c r="CZ1" s="429"/>
      <c r="DA1" s="474"/>
      <c r="DB1" s="474"/>
      <c r="DC1" s="474"/>
      <c r="DD1" s="474"/>
      <c r="DE1" s="474"/>
      <c r="DF1" s="474"/>
      <c r="DG1" s="474"/>
      <c r="DH1" s="474"/>
      <c r="DI1" s="474"/>
      <c r="DJ1" s="474"/>
      <c r="DK1" s="474"/>
      <c r="DL1" s="474"/>
      <c r="DM1" s="474"/>
      <c r="DN1" s="474"/>
      <c r="DO1" s="474"/>
      <c r="DP1" s="474"/>
      <c r="DQ1" s="474"/>
      <c r="DR1" s="474"/>
      <c r="DS1" s="474"/>
      <c r="DT1" s="474"/>
      <c r="DU1" s="474"/>
      <c r="DV1" s="474"/>
      <c r="DW1" s="474"/>
      <c r="DX1" s="474"/>
      <c r="DY1" s="474"/>
      <c r="DZ1" s="474"/>
      <c r="EA1" s="474"/>
      <c r="EB1" s="474"/>
      <c r="EC1" s="474"/>
      <c r="ED1" s="474"/>
      <c r="EE1" s="474"/>
      <c r="EF1" s="474"/>
      <c r="EG1" s="474"/>
      <c r="EH1" s="474"/>
      <c r="EI1" s="474"/>
      <c r="EJ1" s="474"/>
      <c r="EK1" s="474"/>
      <c r="EL1" s="474"/>
      <c r="EM1" s="474"/>
      <c r="EN1" s="474"/>
      <c r="EO1" s="474"/>
      <c r="EP1" s="474"/>
      <c r="EQ1" s="474"/>
      <c r="ER1" s="474"/>
      <c r="ES1" s="474"/>
      <c r="ET1" s="474"/>
      <c r="EU1" s="474"/>
      <c r="EV1" s="474"/>
      <c r="EW1" s="474"/>
      <c r="EX1" s="474"/>
      <c r="EY1" s="474"/>
      <c r="EZ1" s="474"/>
      <c r="FA1" s="474"/>
      <c r="FB1" s="474"/>
      <c r="FC1" s="474"/>
      <c r="FD1" s="474"/>
      <c r="FE1" s="474"/>
      <c r="FF1" s="474"/>
      <c r="FG1" s="474"/>
      <c r="FH1" s="474"/>
      <c r="FI1" s="474"/>
      <c r="FJ1" s="474"/>
      <c r="FK1" s="474"/>
      <c r="FL1" s="474"/>
      <c r="FM1" s="474"/>
      <c r="FN1" s="474"/>
      <c r="FO1" s="474"/>
      <c r="FP1" s="474"/>
      <c r="FQ1" s="474"/>
      <c r="FR1" s="474"/>
      <c r="FS1" s="474"/>
      <c r="FT1" s="474"/>
      <c r="FU1" s="474"/>
      <c r="FV1" s="474"/>
      <c r="FW1" s="474"/>
      <c r="FX1" s="474"/>
      <c r="FY1" s="474"/>
      <c r="FZ1" s="474"/>
      <c r="GA1" s="474"/>
      <c r="GB1" s="474"/>
      <c r="GC1" s="474"/>
      <c r="GD1" s="474"/>
      <c r="GE1" s="474"/>
      <c r="GF1" s="474"/>
      <c r="GG1" s="474"/>
      <c r="GH1" s="474"/>
      <c r="GI1" s="474"/>
      <c r="GJ1" s="474"/>
      <c r="GK1" s="474"/>
      <c r="GL1" s="474"/>
      <c r="GM1" s="474"/>
      <c r="GN1" s="474"/>
      <c r="GO1" s="474"/>
      <c r="GP1" s="474"/>
      <c r="GQ1" s="474"/>
      <c r="GR1" s="474"/>
      <c r="GS1" s="474"/>
      <c r="GT1" s="474"/>
      <c r="GU1" s="474"/>
      <c r="GV1" s="474"/>
      <c r="GW1" s="474"/>
      <c r="GX1" s="474"/>
      <c r="GY1" s="474"/>
      <c r="GZ1" s="474"/>
      <c r="HA1" s="474"/>
      <c r="HB1" s="474"/>
      <c r="HC1" s="474"/>
      <c r="HD1" s="474"/>
      <c r="HE1" s="474"/>
      <c r="HF1" s="474"/>
      <c r="HG1" s="474"/>
      <c r="HH1" s="474"/>
      <c r="HI1" s="474"/>
      <c r="HJ1" s="474"/>
      <c r="HK1" s="474"/>
      <c r="HL1" s="474"/>
      <c r="HM1" s="345"/>
      <c r="HN1" s="345"/>
      <c r="HO1" s="345"/>
      <c r="HP1" s="345"/>
      <c r="HQ1" s="345"/>
      <c r="HR1" s="345"/>
      <c r="HS1" s="345"/>
      <c r="HT1" s="345"/>
    </row>
    <row r="2" spans="1:228" s="98" customFormat="1" ht="15" customHeigh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S2" s="149"/>
      <c r="T2" s="149"/>
      <c r="U2" s="149"/>
      <c r="V2" s="149"/>
      <c r="W2" s="149"/>
      <c r="X2" s="149"/>
      <c r="Y2" s="149"/>
      <c r="AU2" s="158"/>
      <c r="BC2" s="352"/>
      <c r="BD2" s="352"/>
      <c r="BE2" s="352"/>
      <c r="BF2" s="352"/>
      <c r="BG2" s="352"/>
      <c r="BH2" s="548"/>
      <c r="BI2" s="548"/>
      <c r="BJ2" s="548"/>
      <c r="BK2" s="548"/>
      <c r="BL2" s="548"/>
      <c r="BM2" s="548"/>
      <c r="BN2" s="352"/>
      <c r="BO2" s="352"/>
      <c r="BP2" s="580"/>
      <c r="BQ2" s="352"/>
      <c r="BR2" s="352"/>
      <c r="BS2" s="352"/>
      <c r="BT2" s="352"/>
      <c r="BZ2" s="425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30"/>
      <c r="CY2" s="430"/>
      <c r="CZ2" s="430"/>
      <c r="DA2" s="475"/>
      <c r="DB2" s="475"/>
      <c r="DC2" s="475"/>
      <c r="DD2" s="475"/>
      <c r="DE2" s="475"/>
      <c r="DF2" s="475"/>
      <c r="DG2" s="475"/>
      <c r="DH2" s="475"/>
      <c r="DI2" s="475"/>
      <c r="DJ2" s="475"/>
      <c r="DK2" s="475"/>
      <c r="DL2" s="475"/>
      <c r="DM2" s="475"/>
      <c r="DN2" s="475"/>
      <c r="DO2" s="475"/>
      <c r="DP2" s="475"/>
      <c r="DQ2" s="475"/>
      <c r="DR2" s="475"/>
      <c r="DS2" s="475"/>
      <c r="DT2" s="475"/>
      <c r="DU2" s="475"/>
      <c r="DV2" s="475"/>
      <c r="DW2" s="475"/>
      <c r="DX2" s="475"/>
      <c r="DY2" s="475"/>
      <c r="DZ2" s="475"/>
      <c r="EA2" s="475"/>
      <c r="EB2" s="475"/>
      <c r="EC2" s="475"/>
      <c r="ED2" s="475"/>
      <c r="EE2" s="475"/>
      <c r="EF2" s="475"/>
      <c r="EG2" s="475"/>
      <c r="EH2" s="475"/>
      <c r="EI2" s="475"/>
      <c r="EJ2" s="475"/>
      <c r="EK2" s="475"/>
      <c r="EL2" s="475"/>
      <c r="EM2" s="475"/>
      <c r="EN2" s="475"/>
      <c r="EO2" s="475"/>
      <c r="EP2" s="475"/>
      <c r="EQ2" s="475"/>
      <c r="ER2" s="475"/>
      <c r="ES2" s="475"/>
      <c r="ET2" s="475"/>
      <c r="EU2" s="475"/>
      <c r="EV2" s="475"/>
      <c r="EW2" s="475"/>
      <c r="EX2" s="475"/>
      <c r="EY2" s="475"/>
      <c r="EZ2" s="475"/>
      <c r="FA2" s="475"/>
      <c r="FB2" s="475"/>
      <c r="FC2" s="475"/>
      <c r="FD2" s="475"/>
      <c r="FE2" s="475"/>
      <c r="FF2" s="475"/>
      <c r="FG2" s="475"/>
      <c r="FH2" s="475"/>
      <c r="FI2" s="475"/>
      <c r="FJ2" s="475"/>
      <c r="FK2" s="475"/>
      <c r="FL2" s="475"/>
      <c r="FM2" s="475"/>
      <c r="FN2" s="475"/>
      <c r="FO2" s="475"/>
      <c r="FP2" s="475"/>
      <c r="FQ2" s="475"/>
      <c r="FR2" s="475"/>
      <c r="FS2" s="475"/>
      <c r="FT2" s="475"/>
      <c r="FU2" s="475"/>
      <c r="FV2" s="475"/>
      <c r="FW2" s="475"/>
      <c r="FX2" s="475"/>
      <c r="FY2" s="475"/>
      <c r="FZ2" s="475"/>
      <c r="GA2" s="475"/>
      <c r="GB2" s="475"/>
      <c r="GC2" s="475"/>
      <c r="GD2" s="475"/>
      <c r="GE2" s="475"/>
      <c r="GF2" s="475"/>
      <c r="GG2" s="475"/>
      <c r="GH2" s="475"/>
      <c r="GI2" s="475"/>
      <c r="GJ2" s="475"/>
      <c r="GK2" s="475"/>
      <c r="GL2" s="475"/>
      <c r="GM2" s="475"/>
      <c r="GN2" s="475"/>
      <c r="GO2" s="475"/>
      <c r="GP2" s="475"/>
      <c r="GQ2" s="475"/>
      <c r="GR2" s="475"/>
      <c r="GS2" s="475"/>
      <c r="GT2" s="475"/>
      <c r="GU2" s="475"/>
      <c r="GV2" s="475"/>
      <c r="GW2" s="475"/>
      <c r="GX2" s="475"/>
      <c r="GY2" s="475"/>
      <c r="GZ2" s="475"/>
      <c r="HA2" s="475"/>
      <c r="HB2" s="475"/>
      <c r="HC2" s="475"/>
      <c r="HD2" s="475"/>
      <c r="HE2" s="475"/>
      <c r="HF2" s="475"/>
      <c r="HG2" s="475"/>
      <c r="HH2" s="475"/>
      <c r="HI2" s="475"/>
      <c r="HJ2" s="475"/>
      <c r="HK2" s="475"/>
      <c r="HL2" s="475"/>
      <c r="HM2" s="346"/>
      <c r="HN2" s="346"/>
      <c r="HO2" s="346"/>
      <c r="HP2" s="346"/>
      <c r="HQ2" s="346"/>
      <c r="HR2" s="346"/>
      <c r="HS2" s="346"/>
      <c r="HT2" s="346"/>
    </row>
    <row r="3" spans="1:228" ht="19.8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G3" s="109"/>
      <c r="H3" s="109"/>
      <c r="I3" s="110"/>
      <c r="J3" s="110"/>
      <c r="AR3" s="231"/>
      <c r="BH3" s="111"/>
      <c r="BI3" s="111"/>
      <c r="BJ3" s="111"/>
      <c r="BK3" s="111"/>
      <c r="BL3" s="111"/>
      <c r="BM3" s="111"/>
    </row>
    <row r="4" spans="1:228" ht="17.399999999999999" customHeight="1">
      <c r="A4" s="116" t="str">
        <f>IF('1'!$A$1=1,"Млн дол. США","Million USD")</f>
        <v>Млн дол. США</v>
      </c>
      <c r="B4" s="108"/>
      <c r="C4" s="108"/>
      <c r="D4" s="108"/>
      <c r="E4" s="108"/>
      <c r="F4" s="108"/>
      <c r="G4" s="109"/>
      <c r="H4" s="109"/>
      <c r="I4" s="110"/>
      <c r="J4" s="110"/>
      <c r="W4" s="117"/>
      <c r="AE4" s="104"/>
      <c r="AF4" s="104"/>
      <c r="AG4" s="104"/>
      <c r="AH4" s="104"/>
      <c r="AN4" s="104"/>
      <c r="AO4" s="104"/>
      <c r="AP4" s="104"/>
      <c r="AQ4" s="104"/>
    </row>
    <row r="5" spans="1:228" ht="24" customHeight="1">
      <c r="A5" s="600" t="str">
        <f>IF('1'!A1=1,C5,E5)</f>
        <v xml:space="preserve">№ </v>
      </c>
      <c r="B5" s="602" t="str">
        <f>IF('1'!A1=1,D5,F5)</f>
        <v>Країни</v>
      </c>
      <c r="C5" s="604" t="s">
        <v>71</v>
      </c>
      <c r="D5" s="606" t="s">
        <v>7</v>
      </c>
      <c r="E5" s="604" t="s">
        <v>79</v>
      </c>
      <c r="F5" s="606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0">
        <v>2013</v>
      </c>
      <c r="T5" s="121"/>
      <c r="U5" s="121"/>
      <c r="V5" s="122"/>
      <c r="W5" s="120">
        <v>2014</v>
      </c>
      <c r="X5" s="121"/>
      <c r="Y5" s="121"/>
      <c r="Z5" s="118"/>
      <c r="AA5" s="123">
        <v>2015</v>
      </c>
      <c r="AB5" s="118"/>
      <c r="AC5" s="118"/>
      <c r="AD5" s="119"/>
      <c r="AE5" s="123">
        <v>2016</v>
      </c>
      <c r="AF5" s="123"/>
      <c r="AG5" s="123"/>
      <c r="AH5" s="123"/>
      <c r="AI5" s="123">
        <v>2017</v>
      </c>
      <c r="AJ5" s="123"/>
      <c r="AK5" s="123"/>
      <c r="AL5" s="124"/>
      <c r="AM5" s="589">
        <v>2018</v>
      </c>
      <c r="AN5" s="590"/>
      <c r="AO5" s="590"/>
      <c r="AP5" s="591"/>
      <c r="AQ5" s="589">
        <v>2019</v>
      </c>
      <c r="AR5" s="590"/>
      <c r="AS5" s="590"/>
      <c r="AT5" s="591"/>
      <c r="AU5" s="589">
        <v>2020</v>
      </c>
      <c r="AV5" s="590"/>
      <c r="AW5" s="590"/>
      <c r="AX5" s="591"/>
      <c r="AY5" s="589">
        <v>2021</v>
      </c>
      <c r="AZ5" s="590"/>
      <c r="BA5" s="590"/>
      <c r="BB5" s="591"/>
      <c r="BC5" s="598">
        <v>2022</v>
      </c>
      <c r="BD5" s="599"/>
      <c r="BE5" s="599"/>
      <c r="BF5" s="599"/>
      <c r="BG5" s="589">
        <v>2023</v>
      </c>
      <c r="BH5" s="590"/>
      <c r="BI5" s="590"/>
      <c r="BJ5" s="591"/>
      <c r="BK5" s="589">
        <v>2024</v>
      </c>
      <c r="BL5" s="590"/>
      <c r="BM5" s="591"/>
      <c r="BN5" s="529">
        <v>2023</v>
      </c>
      <c r="BO5" s="575">
        <v>2024</v>
      </c>
      <c r="BP5" s="578"/>
      <c r="BQ5" s="592" t="s">
        <v>293</v>
      </c>
      <c r="BR5" s="594" t="s">
        <v>294</v>
      </c>
      <c r="BS5" s="594" t="s">
        <v>295</v>
      </c>
      <c r="BT5" s="594" t="s">
        <v>296</v>
      </c>
      <c r="BU5" s="594" t="s">
        <v>177</v>
      </c>
      <c r="BV5" s="594" t="s">
        <v>182</v>
      </c>
      <c r="BW5" s="596" t="s">
        <v>231</v>
      </c>
      <c r="BX5" s="596" t="s">
        <v>292</v>
      </c>
      <c r="BY5" s="594" t="s">
        <v>336</v>
      </c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431"/>
      <c r="CY5" s="431"/>
    </row>
    <row r="6" spans="1:228" ht="52.8" customHeight="1">
      <c r="A6" s="601"/>
      <c r="B6" s="603"/>
      <c r="C6" s="605"/>
      <c r="D6" s="607"/>
      <c r="E6" s="605"/>
      <c r="F6" s="607"/>
      <c r="G6" s="280" t="s">
        <v>111</v>
      </c>
      <c r="H6" s="280" t="s">
        <v>76</v>
      </c>
      <c r="I6" s="280" t="s">
        <v>112</v>
      </c>
      <c r="J6" s="280" t="s">
        <v>78</v>
      </c>
      <c r="K6" s="280" t="s">
        <v>111</v>
      </c>
      <c r="L6" s="280" t="s">
        <v>76</v>
      </c>
      <c r="M6" s="280" t="s">
        <v>112</v>
      </c>
      <c r="N6" s="280" t="s">
        <v>78</v>
      </c>
      <c r="O6" s="280" t="s">
        <v>111</v>
      </c>
      <c r="P6" s="280" t="s">
        <v>76</v>
      </c>
      <c r="Q6" s="280" t="s">
        <v>112</v>
      </c>
      <c r="R6" s="280" t="s">
        <v>78</v>
      </c>
      <c r="S6" s="290" t="s">
        <v>111</v>
      </c>
      <c r="T6" s="290" t="s">
        <v>76</v>
      </c>
      <c r="U6" s="290" t="s">
        <v>112</v>
      </c>
      <c r="V6" s="290" t="s">
        <v>78</v>
      </c>
      <c r="W6" s="290" t="s">
        <v>75</v>
      </c>
      <c r="X6" s="290" t="s">
        <v>76</v>
      </c>
      <c r="Y6" s="290" t="s">
        <v>77</v>
      </c>
      <c r="Z6" s="280" t="s">
        <v>78</v>
      </c>
      <c r="AA6" s="280" t="s">
        <v>75</v>
      </c>
      <c r="AB6" s="280" t="s">
        <v>76</v>
      </c>
      <c r="AC6" s="280" t="s">
        <v>77</v>
      </c>
      <c r="AD6" s="245" t="s">
        <v>78</v>
      </c>
      <c r="AE6" s="293" t="s">
        <v>75</v>
      </c>
      <c r="AF6" s="293" t="s">
        <v>76</v>
      </c>
      <c r="AG6" s="293" t="s">
        <v>77</v>
      </c>
      <c r="AH6" s="293" t="s">
        <v>78</v>
      </c>
      <c r="AI6" s="245" t="s">
        <v>75</v>
      </c>
      <c r="AJ6" s="293" t="s">
        <v>76</v>
      </c>
      <c r="AK6" s="293" t="s">
        <v>77</v>
      </c>
      <c r="AL6" s="245" t="s">
        <v>78</v>
      </c>
      <c r="AM6" s="245" t="s">
        <v>75</v>
      </c>
      <c r="AN6" s="245" t="s">
        <v>76</v>
      </c>
      <c r="AO6" s="293" t="s">
        <v>77</v>
      </c>
      <c r="AP6" s="245" t="s">
        <v>78</v>
      </c>
      <c r="AQ6" s="293" t="s">
        <v>75</v>
      </c>
      <c r="AR6" s="293" t="s">
        <v>76</v>
      </c>
      <c r="AS6" s="293" t="s">
        <v>77</v>
      </c>
      <c r="AT6" s="293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293" t="s">
        <v>75</v>
      </c>
      <c r="AZ6" s="310" t="s">
        <v>76</v>
      </c>
      <c r="BA6" s="312" t="s">
        <v>77</v>
      </c>
      <c r="BB6" s="318" t="s">
        <v>78</v>
      </c>
      <c r="BC6" s="321" t="s">
        <v>75</v>
      </c>
      <c r="BD6" s="324" t="s">
        <v>76</v>
      </c>
      <c r="BE6" s="335" t="s">
        <v>77</v>
      </c>
      <c r="BF6" s="335" t="s">
        <v>78</v>
      </c>
      <c r="BG6" s="335" t="s">
        <v>75</v>
      </c>
      <c r="BH6" s="335" t="s">
        <v>76</v>
      </c>
      <c r="BI6" s="335" t="s">
        <v>77</v>
      </c>
      <c r="BJ6" s="335" t="s">
        <v>78</v>
      </c>
      <c r="BK6" s="335" t="s">
        <v>75</v>
      </c>
      <c r="BL6" s="335" t="s">
        <v>76</v>
      </c>
      <c r="BM6" s="335" t="s">
        <v>77</v>
      </c>
      <c r="BN6" s="536" t="s">
        <v>341</v>
      </c>
      <c r="BO6" s="579" t="s">
        <v>341</v>
      </c>
      <c r="BP6" s="578"/>
      <c r="BQ6" s="593"/>
      <c r="BR6" s="595"/>
      <c r="BS6" s="595"/>
      <c r="BT6" s="595"/>
      <c r="BU6" s="595"/>
      <c r="BV6" s="595"/>
      <c r="BW6" s="597"/>
      <c r="BX6" s="597"/>
      <c r="BY6" s="595"/>
      <c r="BZ6" s="539"/>
      <c r="CA6" s="427"/>
      <c r="CB6" s="427"/>
      <c r="CC6" s="427"/>
      <c r="CD6" s="427"/>
      <c r="CE6" s="427"/>
      <c r="CF6" s="427"/>
      <c r="CG6" s="539"/>
      <c r="CH6" s="539"/>
      <c r="CI6" s="539"/>
      <c r="CJ6" s="539"/>
      <c r="CK6" s="539"/>
      <c r="CL6" s="539"/>
      <c r="CM6" s="539"/>
      <c r="CN6" s="539"/>
      <c r="CO6" s="539"/>
      <c r="CP6" s="539"/>
      <c r="CQ6" s="539"/>
      <c r="CR6" s="539"/>
      <c r="CS6" s="539"/>
      <c r="CT6" s="539"/>
      <c r="CU6" s="539"/>
      <c r="CV6" s="423"/>
      <c r="CW6" s="423"/>
      <c r="CX6" s="428"/>
    </row>
    <row r="7" spans="1:228" ht="19.95" customHeight="1">
      <c r="A7" s="440"/>
      <c r="B7" s="252" t="str">
        <f>IF('1'!$A$1=1,D7,F7)</f>
        <v>ЄС 28</v>
      </c>
      <c r="C7" s="457"/>
      <c r="D7" s="458" t="s">
        <v>184</v>
      </c>
      <c r="E7" s="459"/>
      <c r="F7" s="460" t="s">
        <v>196</v>
      </c>
      <c r="G7" s="301">
        <v>2007.11275</v>
      </c>
      <c r="H7" s="259">
        <v>2862.6934769999998</v>
      </c>
      <c r="I7" s="259">
        <v>2776.2562239999997</v>
      </c>
      <c r="J7" s="259">
        <v>3463.9808909999997</v>
      </c>
      <c r="K7" s="259">
        <v>3699.8192467899999</v>
      </c>
      <c r="L7" s="259">
        <v>4487.6202731300018</v>
      </c>
      <c r="M7" s="259">
        <v>3655.8193158799995</v>
      </c>
      <c r="N7" s="259">
        <v>3623.0464983700003</v>
      </c>
      <c r="O7" s="259">
        <v>3089.7541498000001</v>
      </c>
      <c r="P7" s="259">
        <v>3685.0232877700005</v>
      </c>
      <c r="Q7" s="259">
        <v>3543.55789478</v>
      </c>
      <c r="R7" s="259">
        <v>4062.7783904799994</v>
      </c>
      <c r="S7" s="259">
        <v>3716.6879021900004</v>
      </c>
      <c r="T7" s="259">
        <v>3243.5152395999999</v>
      </c>
      <c r="U7" s="259">
        <v>2999.4560647599997</v>
      </c>
      <c r="V7" s="259">
        <v>4011.1088617099999</v>
      </c>
      <c r="W7" s="259">
        <v>4161.1852919000003</v>
      </c>
      <c r="X7" s="259">
        <v>3790.0053976699996</v>
      </c>
      <c r="Y7" s="259">
        <v>3195.058631429999</v>
      </c>
      <c r="Z7" s="259">
        <v>3010.7223310500008</v>
      </c>
      <c r="AA7" s="259">
        <v>2624.6378778500002</v>
      </c>
      <c r="AB7" s="259">
        <v>2212.22737865</v>
      </c>
      <c r="AC7" s="259">
        <v>2606.0610196400012</v>
      </c>
      <c r="AD7" s="259">
        <v>3003.8667794199996</v>
      </c>
      <c r="AE7" s="259">
        <v>2539.3886893399999</v>
      </c>
      <c r="AF7" s="259">
        <v>2622.4881581100003</v>
      </c>
      <c r="AG7" s="259">
        <v>2525.3578945300001</v>
      </c>
      <c r="AH7" s="259">
        <v>3010.65150249</v>
      </c>
      <c r="AI7" s="259">
        <v>3207.1801141400001</v>
      </c>
      <c r="AJ7" s="259">
        <v>3401.8696879500008</v>
      </c>
      <c r="AK7" s="259">
        <v>3487.9167035399996</v>
      </c>
      <c r="AL7" s="259">
        <v>4019.2615789000001</v>
      </c>
      <c r="AM7" s="259">
        <v>4066.8741443699987</v>
      </c>
      <c r="AN7" s="259">
        <v>3707.8493927499999</v>
      </c>
      <c r="AO7" s="259">
        <v>3914.28937847</v>
      </c>
      <c r="AP7" s="259">
        <v>4625.1486354399995</v>
      </c>
      <c r="AQ7" s="259">
        <v>4311.8014848700004</v>
      </c>
      <c r="AR7" s="259">
        <v>4126.6192255000005</v>
      </c>
      <c r="AS7" s="259">
        <v>4389.8728337399998</v>
      </c>
      <c r="AT7" s="302">
        <v>4278.4259843199998</v>
      </c>
      <c r="AU7" s="259">
        <v>3895.4401960499999</v>
      </c>
      <c r="AV7" s="259">
        <v>3109.3011378300002</v>
      </c>
      <c r="AW7" s="259">
        <v>3625.5419260299991</v>
      </c>
      <c r="AX7" s="259">
        <v>4571.8162839600009</v>
      </c>
      <c r="AY7" s="259">
        <v>4635.7957770899984</v>
      </c>
      <c r="AZ7" s="259">
        <v>5665.0656694299996</v>
      </c>
      <c r="BA7" s="259">
        <v>6875.6583375600003</v>
      </c>
      <c r="BB7" s="259">
        <v>6679.5776520400004</v>
      </c>
      <c r="BC7" s="259">
        <v>5718.2678668499993</v>
      </c>
      <c r="BD7" s="259">
        <v>6023.4870530300004</v>
      </c>
      <c r="BE7" s="259">
        <v>6615.7533163200005</v>
      </c>
      <c r="BF7" s="259">
        <v>6823.6483221200015</v>
      </c>
      <c r="BG7" s="259">
        <v>6080.0214739500007</v>
      </c>
      <c r="BH7" s="259">
        <v>5277.6201891599985</v>
      </c>
      <c r="BI7" s="259">
        <v>5261.5021626399966</v>
      </c>
      <c r="BJ7" s="259">
        <v>5664.1428927099996</v>
      </c>
      <c r="BK7" s="259">
        <f>BK8+BK36</f>
        <v>5737.5707821399992</v>
      </c>
      <c r="BL7" s="259">
        <f>BL8+BL36</f>
        <v>5486.1444272500012</v>
      </c>
      <c r="BM7" s="259">
        <f>BM8+BM36</f>
        <v>5607.5747098599995</v>
      </c>
      <c r="BN7" s="259">
        <f>BG7+BH7+BI7</f>
        <v>16619.143825749998</v>
      </c>
      <c r="BO7" s="259">
        <f>BK7+BL7+BM7</f>
        <v>16831.289919250001</v>
      </c>
      <c r="BP7" s="264"/>
      <c r="BQ7" s="259">
        <f t="shared" ref="BQ7:BQ13" si="0">AA7+AB7+AC7+AD7</f>
        <v>10446.793055560001</v>
      </c>
      <c r="BR7" s="259">
        <f t="shared" ref="BR7:BR13" si="1">AE7+AF7+AG7+AH7</f>
        <v>10697.886244470001</v>
      </c>
      <c r="BS7" s="259">
        <f t="shared" ref="BS7:BS13" si="2">AI7+AJ7+AK7+AL7</f>
        <v>14116.228084530001</v>
      </c>
      <c r="BT7" s="259">
        <f t="shared" ref="BT7:BT13" si="3">AM7+AN7+AO7+AP7</f>
        <v>16314.16155103</v>
      </c>
      <c r="BU7" s="259">
        <f t="shared" ref="BU7:BU14" si="4">AQ7+AR7+AS7+AT7</f>
        <v>17106.719528430003</v>
      </c>
      <c r="BV7" s="259">
        <f t="shared" ref="BV7:BV14" si="5">AU7+AV7+AW7+AX7</f>
        <v>15202.099543869999</v>
      </c>
      <c r="BW7" s="259">
        <f t="shared" ref="BW7:BW14" si="6">AY7+AZ7+BA7+BB7</f>
        <v>23856.097436119995</v>
      </c>
      <c r="BX7" s="259">
        <f t="shared" ref="BX7:BX13" si="7">BC7+BD7+BE7+BF7</f>
        <v>25181.156558320006</v>
      </c>
      <c r="BY7" s="259">
        <f>BG7+BH7+BI7+BJ7</f>
        <v>22283.286718459996</v>
      </c>
    </row>
    <row r="8" spans="1:228" ht="19.95" customHeight="1">
      <c r="A8" s="441"/>
      <c r="B8" s="253" t="str">
        <f>IF('1'!$A$1=1,D8,F8)</f>
        <v>ЄС 27 **</v>
      </c>
      <c r="C8" s="242"/>
      <c r="D8" s="447" t="s">
        <v>185</v>
      </c>
      <c r="E8" s="448"/>
      <c r="F8" s="289" t="s">
        <v>197</v>
      </c>
      <c r="G8" s="303">
        <f t="shared" ref="G8:Z8" si="8">G7-G36</f>
        <v>1942.11275</v>
      </c>
      <c r="H8" s="300">
        <f t="shared" si="8"/>
        <v>2758.6934769999998</v>
      </c>
      <c r="I8" s="300">
        <f t="shared" si="8"/>
        <v>2693.2562239999997</v>
      </c>
      <c r="J8" s="300">
        <f t="shared" si="8"/>
        <v>3331.9808909999997</v>
      </c>
      <c r="K8" s="300">
        <f t="shared" si="8"/>
        <v>3568.8192467899999</v>
      </c>
      <c r="L8" s="300">
        <f t="shared" si="8"/>
        <v>4352.6202731300018</v>
      </c>
      <c r="M8" s="300">
        <f t="shared" si="8"/>
        <v>3572.8193158799995</v>
      </c>
      <c r="N8" s="300">
        <f t="shared" si="8"/>
        <v>3553.0464983700003</v>
      </c>
      <c r="O8" s="300">
        <f t="shared" si="8"/>
        <v>3018.7541498000001</v>
      </c>
      <c r="P8" s="300">
        <f t="shared" si="8"/>
        <v>3584.0232877700005</v>
      </c>
      <c r="Q8" s="300">
        <f t="shared" si="8"/>
        <v>3374.55789478</v>
      </c>
      <c r="R8" s="300">
        <f t="shared" si="8"/>
        <v>3938.7783904799994</v>
      </c>
      <c r="S8" s="300">
        <f t="shared" si="8"/>
        <v>3587.6879021900004</v>
      </c>
      <c r="T8" s="300">
        <f t="shared" si="8"/>
        <v>3151.5152395999999</v>
      </c>
      <c r="U8" s="300">
        <f t="shared" si="8"/>
        <v>2909.4560647599997</v>
      </c>
      <c r="V8" s="300">
        <f t="shared" si="8"/>
        <v>3847.1088617099999</v>
      </c>
      <c r="W8" s="300">
        <f t="shared" si="8"/>
        <v>3990.1852919000003</v>
      </c>
      <c r="X8" s="300">
        <f t="shared" si="8"/>
        <v>3629.0053976699996</v>
      </c>
      <c r="Y8" s="300">
        <f t="shared" si="8"/>
        <v>3101.058631429999</v>
      </c>
      <c r="Z8" s="300">
        <f t="shared" si="8"/>
        <v>2906.7223310500008</v>
      </c>
      <c r="AA8" s="300">
        <v>2533</v>
      </c>
      <c r="AB8" s="300">
        <f t="shared" ref="AB8:BJ8" si="9">AB7-AB36</f>
        <v>2145.22737865</v>
      </c>
      <c r="AC8" s="300">
        <f t="shared" si="9"/>
        <v>2527.0610196400012</v>
      </c>
      <c r="AD8" s="300">
        <f t="shared" si="9"/>
        <v>2921.8667794199996</v>
      </c>
      <c r="AE8" s="300">
        <f t="shared" si="9"/>
        <v>2465.8633423400001</v>
      </c>
      <c r="AF8" s="300">
        <f t="shared" si="9"/>
        <v>2548.2310101100002</v>
      </c>
      <c r="AG8" s="300">
        <f t="shared" si="9"/>
        <v>2462.1441585299999</v>
      </c>
      <c r="AH8" s="300">
        <f t="shared" si="9"/>
        <v>2937.8686477400001</v>
      </c>
      <c r="AI8" s="300">
        <f t="shared" si="9"/>
        <v>3096.4044121400002</v>
      </c>
      <c r="AJ8" s="300">
        <f t="shared" si="9"/>
        <v>3268.4596509500007</v>
      </c>
      <c r="AK8" s="300">
        <f t="shared" si="9"/>
        <v>3412.1549900499995</v>
      </c>
      <c r="AL8" s="300">
        <f t="shared" si="9"/>
        <v>3899.3255109000002</v>
      </c>
      <c r="AM8" s="300">
        <f t="shared" si="9"/>
        <v>3929.4995043699987</v>
      </c>
      <c r="AN8" s="300">
        <f t="shared" si="9"/>
        <v>3593.1051137499999</v>
      </c>
      <c r="AO8" s="300">
        <f t="shared" si="9"/>
        <v>3785.24964847</v>
      </c>
      <c r="AP8" s="300">
        <f t="shared" si="9"/>
        <v>4469.8046762899994</v>
      </c>
      <c r="AQ8" s="300">
        <f t="shared" si="9"/>
        <v>4173.8336128700003</v>
      </c>
      <c r="AR8" s="300">
        <f t="shared" si="9"/>
        <v>3953.7720640400007</v>
      </c>
      <c r="AS8" s="300">
        <f t="shared" si="9"/>
        <v>4271.8405867399997</v>
      </c>
      <c r="AT8" s="322">
        <f t="shared" si="9"/>
        <v>4135.7650553200001</v>
      </c>
      <c r="AU8" s="264">
        <f t="shared" si="9"/>
        <v>3757.6302075399999</v>
      </c>
      <c r="AV8" s="264">
        <f t="shared" si="9"/>
        <v>3015.4957965300005</v>
      </c>
      <c r="AW8" s="264">
        <f t="shared" si="9"/>
        <v>3463.5843624799991</v>
      </c>
      <c r="AX8" s="264">
        <f t="shared" si="9"/>
        <v>4379.1185179800004</v>
      </c>
      <c r="AY8" s="264">
        <f t="shared" si="9"/>
        <v>4442.6054156799983</v>
      </c>
      <c r="AZ8" s="264">
        <f t="shared" si="9"/>
        <v>5414.0853981799992</v>
      </c>
      <c r="BA8" s="264">
        <f t="shared" si="9"/>
        <v>6616.3209748700001</v>
      </c>
      <c r="BB8" s="264">
        <f t="shared" si="9"/>
        <v>6399.3918648600002</v>
      </c>
      <c r="BC8" s="264">
        <f t="shared" si="9"/>
        <v>5573.911081969999</v>
      </c>
      <c r="BD8" s="264">
        <f t="shared" si="9"/>
        <v>5990.2088659500005</v>
      </c>
      <c r="BE8" s="264">
        <f t="shared" si="9"/>
        <v>6557.4917270800006</v>
      </c>
      <c r="BF8" s="264">
        <f t="shared" si="9"/>
        <v>6696.9179230300015</v>
      </c>
      <c r="BG8" s="264">
        <f t="shared" si="9"/>
        <v>5996.6900358700004</v>
      </c>
      <c r="BH8" s="264">
        <f t="shared" si="9"/>
        <v>5199.9273467099983</v>
      </c>
      <c r="BI8" s="264">
        <f t="shared" si="9"/>
        <v>5170.8771040499969</v>
      </c>
      <c r="BJ8" s="264">
        <f t="shared" si="9"/>
        <v>5559.5344441999996</v>
      </c>
      <c r="BK8" s="264">
        <v>5618.1106533499988</v>
      </c>
      <c r="BL8" s="264">
        <v>5379.7888004200013</v>
      </c>
      <c r="BM8" s="264">
        <v>5470.6982284399992</v>
      </c>
      <c r="BN8" s="264">
        <f>BG8+BH8+BI8</f>
        <v>16367.494486629996</v>
      </c>
      <c r="BO8" s="264">
        <f>BK8+BL8+BM8</f>
        <v>16468.597682209998</v>
      </c>
      <c r="BP8" s="264"/>
      <c r="BQ8" s="300">
        <f t="shared" si="0"/>
        <v>10127.155177710001</v>
      </c>
      <c r="BR8" s="300">
        <f t="shared" si="1"/>
        <v>10414.10715872</v>
      </c>
      <c r="BS8" s="300">
        <f t="shared" si="2"/>
        <v>13676.34456404</v>
      </c>
      <c r="BT8" s="300">
        <f t="shared" si="3"/>
        <v>15777.658942879998</v>
      </c>
      <c r="BU8" s="300">
        <f t="shared" si="4"/>
        <v>16535.211318970003</v>
      </c>
      <c r="BV8" s="300">
        <f t="shared" si="5"/>
        <v>14615.828884530001</v>
      </c>
      <c r="BW8" s="300">
        <f t="shared" si="6"/>
        <v>22872.403653589998</v>
      </c>
      <c r="BX8" s="300">
        <f t="shared" si="7"/>
        <v>24818.52959803</v>
      </c>
      <c r="BY8" s="300">
        <f>BG8+BH8+BI8+BJ8</f>
        <v>21927.028930829994</v>
      </c>
    </row>
    <row r="9" spans="1:228" ht="19.95" customHeight="1">
      <c r="A9" s="443">
        <v>1</v>
      </c>
      <c r="B9" s="524" t="str">
        <f>IF('1'!A1=1,D9,F9)</f>
        <v xml:space="preserve"> Польща</v>
      </c>
      <c r="C9" s="457"/>
      <c r="D9" s="523" t="s">
        <v>306</v>
      </c>
      <c r="E9" s="459"/>
      <c r="F9" s="460" t="s">
        <v>84</v>
      </c>
      <c r="G9" s="446">
        <v>263</v>
      </c>
      <c r="H9" s="436">
        <v>386</v>
      </c>
      <c r="I9" s="436">
        <v>420</v>
      </c>
      <c r="J9" s="436">
        <v>506</v>
      </c>
      <c r="K9" s="436">
        <v>529</v>
      </c>
      <c r="L9" s="436">
        <v>660</v>
      </c>
      <c r="M9" s="436">
        <v>623</v>
      </c>
      <c r="N9" s="436">
        <v>605</v>
      </c>
      <c r="O9" s="436">
        <v>563</v>
      </c>
      <c r="P9" s="436">
        <v>617</v>
      </c>
      <c r="Q9" s="436">
        <v>512</v>
      </c>
      <c r="R9" s="436">
        <v>548</v>
      </c>
      <c r="S9" s="436">
        <v>534</v>
      </c>
      <c r="T9" s="436">
        <v>452</v>
      </c>
      <c r="U9" s="436">
        <v>494</v>
      </c>
      <c r="V9" s="436">
        <v>606</v>
      </c>
      <c r="W9" s="436">
        <v>622</v>
      </c>
      <c r="X9" s="436">
        <v>608</v>
      </c>
      <c r="Y9" s="436">
        <v>469</v>
      </c>
      <c r="Z9" s="436">
        <v>454</v>
      </c>
      <c r="AA9" s="436">
        <v>356</v>
      </c>
      <c r="AB9" s="436">
        <v>331</v>
      </c>
      <c r="AC9" s="436">
        <v>422</v>
      </c>
      <c r="AD9" s="436">
        <v>398</v>
      </c>
      <c r="AE9" s="436">
        <v>333.66818000000001</v>
      </c>
      <c r="AF9" s="436">
        <v>405.32382799999999</v>
      </c>
      <c r="AG9" s="436">
        <v>435.669623</v>
      </c>
      <c r="AH9" s="436">
        <v>511.19364259000002</v>
      </c>
      <c r="AI9" s="436">
        <v>466.32488200000006</v>
      </c>
      <c r="AJ9" s="436">
        <v>472.44599900000009</v>
      </c>
      <c r="AK9" s="436">
        <v>528.51160940000011</v>
      </c>
      <c r="AL9" s="436">
        <v>569.39959099999999</v>
      </c>
      <c r="AM9" s="436">
        <v>597.76911800000005</v>
      </c>
      <c r="AN9" s="436">
        <v>611.70120799999995</v>
      </c>
      <c r="AO9" s="436">
        <v>610.50712999999996</v>
      </c>
      <c r="AP9" s="436">
        <v>644.71402087000001</v>
      </c>
      <c r="AQ9" s="436">
        <v>620.27319599999998</v>
      </c>
      <c r="AR9" s="436">
        <v>675.23428404000003</v>
      </c>
      <c r="AS9" s="436">
        <v>660.69243200000005</v>
      </c>
      <c r="AT9" s="534">
        <v>583.08759400000008</v>
      </c>
      <c r="AU9" s="436">
        <v>636.01143004000005</v>
      </c>
      <c r="AV9" s="436">
        <v>503.22089552</v>
      </c>
      <c r="AW9" s="436">
        <v>665.54285620999997</v>
      </c>
      <c r="AX9" s="436">
        <v>713.14455774999999</v>
      </c>
      <c r="AY9" s="436">
        <v>824.04372548999993</v>
      </c>
      <c r="AZ9" s="436">
        <v>1084.8572830200001</v>
      </c>
      <c r="BA9" s="436">
        <v>1425.8410000000001</v>
      </c>
      <c r="BB9" s="436">
        <v>1042.89587884</v>
      </c>
      <c r="BC9" s="436">
        <v>1216.29991122</v>
      </c>
      <c r="BD9" s="436">
        <v>1674.90556029</v>
      </c>
      <c r="BE9" s="436">
        <v>1669.0572791499999</v>
      </c>
      <c r="BF9" s="436">
        <v>1422.3929118199999</v>
      </c>
      <c r="BG9" s="436">
        <v>1395.8095358999999</v>
      </c>
      <c r="BH9" s="436">
        <v>1095.0885069000001</v>
      </c>
      <c r="BI9" s="436">
        <v>951.68604540000001</v>
      </c>
      <c r="BJ9" s="436">
        <v>975.68901161999997</v>
      </c>
      <c r="BK9" s="436">
        <v>994.80474076000007</v>
      </c>
      <c r="BL9" s="436">
        <v>1046.2079201000001</v>
      </c>
      <c r="BM9" s="436">
        <v>1068.1989948999999</v>
      </c>
      <c r="BN9" s="436">
        <f>BG9+BH9+BI9</f>
        <v>3442.5840882000002</v>
      </c>
      <c r="BO9" s="436">
        <f>BK9+BL9+BM9</f>
        <v>3109.2116557600002</v>
      </c>
      <c r="BP9" s="277"/>
      <c r="BQ9" s="533">
        <f t="shared" si="0"/>
        <v>1507</v>
      </c>
      <c r="BR9" s="436">
        <f t="shared" si="1"/>
        <v>1685.85527359</v>
      </c>
      <c r="BS9" s="533">
        <f t="shared" si="2"/>
        <v>2036.6820814000002</v>
      </c>
      <c r="BT9" s="436">
        <f t="shared" si="3"/>
        <v>2464.6914768699999</v>
      </c>
      <c r="BU9" s="436">
        <f t="shared" si="4"/>
        <v>2539.2875060400002</v>
      </c>
      <c r="BV9" s="436">
        <f t="shared" si="5"/>
        <v>2517.9197395199999</v>
      </c>
      <c r="BW9" s="436">
        <f t="shared" si="6"/>
        <v>4377.6378873499998</v>
      </c>
      <c r="BX9" s="436">
        <f t="shared" si="7"/>
        <v>5982.6556624799996</v>
      </c>
      <c r="BY9" s="436">
        <f t="shared" ref="BY9:BY36" si="10">BG9+BH9+BI9+BJ9</f>
        <v>4418.2730998200004</v>
      </c>
    </row>
    <row r="10" spans="1:228" ht="19.95" customHeight="1">
      <c r="A10" s="443">
        <v>2</v>
      </c>
      <c r="B10" s="444" t="str">
        <f>IF('1'!A1=1,D10,F10)</f>
        <v xml:space="preserve"> Іспанія</v>
      </c>
      <c r="C10" s="242"/>
      <c r="D10" s="521" t="s">
        <v>308</v>
      </c>
      <c r="E10" s="448"/>
      <c r="F10" s="289" t="s">
        <v>86</v>
      </c>
      <c r="G10" s="437">
        <v>65</v>
      </c>
      <c r="H10" s="277">
        <v>114</v>
      </c>
      <c r="I10" s="277">
        <v>73</v>
      </c>
      <c r="J10" s="277">
        <v>123</v>
      </c>
      <c r="K10" s="277">
        <v>146</v>
      </c>
      <c r="L10" s="277">
        <v>298</v>
      </c>
      <c r="M10" s="277">
        <v>203</v>
      </c>
      <c r="N10" s="277">
        <v>295</v>
      </c>
      <c r="O10" s="277">
        <v>276</v>
      </c>
      <c r="P10" s="277">
        <v>322</v>
      </c>
      <c r="Q10" s="277">
        <v>348</v>
      </c>
      <c r="R10" s="277">
        <v>579</v>
      </c>
      <c r="S10" s="277">
        <v>300</v>
      </c>
      <c r="T10" s="277">
        <v>226</v>
      </c>
      <c r="U10" s="277">
        <v>99</v>
      </c>
      <c r="V10" s="277">
        <v>354</v>
      </c>
      <c r="W10" s="277">
        <v>357</v>
      </c>
      <c r="X10" s="277">
        <v>253</v>
      </c>
      <c r="Y10" s="277">
        <v>225</v>
      </c>
      <c r="Z10" s="277">
        <v>315</v>
      </c>
      <c r="AA10" s="277">
        <v>257</v>
      </c>
      <c r="AB10" s="277">
        <v>176</v>
      </c>
      <c r="AC10" s="277">
        <v>180</v>
      </c>
      <c r="AD10" s="277">
        <v>412</v>
      </c>
      <c r="AE10" s="277">
        <v>314.39253000000002</v>
      </c>
      <c r="AF10" s="277">
        <v>210.65766500000001</v>
      </c>
      <c r="AG10" s="277">
        <v>170.03096100000002</v>
      </c>
      <c r="AH10" s="277">
        <v>292.96901861999999</v>
      </c>
      <c r="AI10" s="277">
        <v>348.07721600000002</v>
      </c>
      <c r="AJ10" s="277">
        <v>338.20597700000002</v>
      </c>
      <c r="AK10" s="277">
        <v>284.08111152999999</v>
      </c>
      <c r="AL10" s="277">
        <v>272.83274800000004</v>
      </c>
      <c r="AM10" s="277">
        <v>371.320356</v>
      </c>
      <c r="AN10" s="277">
        <v>242.621444</v>
      </c>
      <c r="AO10" s="277">
        <v>218.88385</v>
      </c>
      <c r="AP10" s="277">
        <v>528.57964585999991</v>
      </c>
      <c r="AQ10" s="277">
        <v>400.28262699999999</v>
      </c>
      <c r="AR10" s="277">
        <v>302.74114393000002</v>
      </c>
      <c r="AS10" s="277">
        <v>328.76291600000002</v>
      </c>
      <c r="AT10" s="535">
        <v>458.555813</v>
      </c>
      <c r="AU10" s="277">
        <v>397.33785950000004</v>
      </c>
      <c r="AV10" s="277">
        <v>303.84511302999999</v>
      </c>
      <c r="AW10" s="277">
        <v>181.86539918</v>
      </c>
      <c r="AX10" s="277">
        <v>358.35942340999998</v>
      </c>
      <c r="AY10" s="277">
        <v>388.56405695000001</v>
      </c>
      <c r="AZ10" s="277">
        <v>330.47641200999999</v>
      </c>
      <c r="BA10" s="277">
        <v>281.46091810999997</v>
      </c>
      <c r="BB10" s="277">
        <v>658.59734810999998</v>
      </c>
      <c r="BC10" s="277">
        <v>596.79064265</v>
      </c>
      <c r="BD10" s="277">
        <v>81.423133579999998</v>
      </c>
      <c r="BE10" s="277">
        <v>286.66849918000003</v>
      </c>
      <c r="BF10" s="277">
        <v>597.77859446000002</v>
      </c>
      <c r="BG10" s="277">
        <v>446.67474777000001</v>
      </c>
      <c r="BH10" s="277">
        <v>436.87000982999996</v>
      </c>
      <c r="BI10" s="277">
        <v>342.69205553</v>
      </c>
      <c r="BJ10" s="277">
        <v>778.1115069299999</v>
      </c>
      <c r="BK10" s="277">
        <v>813.11824294999997</v>
      </c>
      <c r="BL10" s="277">
        <v>791.21136236000007</v>
      </c>
      <c r="BM10" s="277">
        <v>535.77120009999999</v>
      </c>
      <c r="BN10" s="277">
        <f t="shared" ref="BN10:BN36" si="11">BG10+BH10+BI10</f>
        <v>1226.23681313</v>
      </c>
      <c r="BO10" s="277">
        <f t="shared" ref="BO10:BO35" si="12">BK10+BL10+BM10</f>
        <v>2140.1008054100002</v>
      </c>
      <c r="BP10" s="277"/>
      <c r="BQ10" s="277">
        <f t="shared" si="0"/>
        <v>1025</v>
      </c>
      <c r="BR10" s="277">
        <f t="shared" si="1"/>
        <v>988.05017462000001</v>
      </c>
      <c r="BS10" s="277">
        <f t="shared" si="2"/>
        <v>1243.1970525300001</v>
      </c>
      <c r="BT10" s="277">
        <f t="shared" si="3"/>
        <v>1361.40529586</v>
      </c>
      <c r="BU10" s="277">
        <f t="shared" si="4"/>
        <v>1490.34249993</v>
      </c>
      <c r="BV10" s="277">
        <f t="shared" si="5"/>
        <v>1241.4077951200002</v>
      </c>
      <c r="BW10" s="277">
        <f t="shared" si="6"/>
        <v>1659.0987351799999</v>
      </c>
      <c r="BX10" s="277">
        <f t="shared" si="7"/>
        <v>1562.6608698700002</v>
      </c>
      <c r="BY10" s="277">
        <f>BG10+BH10+BI10+BJ10</f>
        <v>2004.3483200599999</v>
      </c>
    </row>
    <row r="11" spans="1:228" ht="19.95" customHeight="1">
      <c r="A11" s="443">
        <v>3</v>
      </c>
      <c r="B11" s="444" t="str">
        <f>IF('1'!A1=1,D11,F11)</f>
        <v xml:space="preserve"> Німеччина</v>
      </c>
      <c r="C11" s="242"/>
      <c r="D11" s="521" t="s">
        <v>307</v>
      </c>
      <c r="E11" s="448"/>
      <c r="F11" s="289" t="s">
        <v>87</v>
      </c>
      <c r="G11" s="437">
        <v>215</v>
      </c>
      <c r="H11" s="277">
        <v>236</v>
      </c>
      <c r="I11" s="277">
        <v>229</v>
      </c>
      <c r="J11" s="277">
        <v>261</v>
      </c>
      <c r="K11" s="277">
        <v>270</v>
      </c>
      <c r="L11" s="277">
        <v>277</v>
      </c>
      <c r="M11" s="277">
        <v>292</v>
      </c>
      <c r="N11" s="277">
        <v>191</v>
      </c>
      <c r="O11" s="277">
        <v>206</v>
      </c>
      <c r="P11" s="277">
        <v>197</v>
      </c>
      <c r="Q11" s="277">
        <v>312</v>
      </c>
      <c r="R11" s="277">
        <v>211</v>
      </c>
      <c r="S11" s="277">
        <v>216</v>
      </c>
      <c r="T11" s="277">
        <v>213</v>
      </c>
      <c r="U11" s="277">
        <v>250</v>
      </c>
      <c r="V11" s="277">
        <v>250</v>
      </c>
      <c r="W11" s="277">
        <v>237</v>
      </c>
      <c r="X11" s="277">
        <v>270</v>
      </c>
      <c r="Y11" s="277">
        <v>249</v>
      </c>
      <c r="Z11" s="277">
        <v>214</v>
      </c>
      <c r="AA11" s="277">
        <v>207</v>
      </c>
      <c r="AB11" s="277">
        <v>167</v>
      </c>
      <c r="AC11" s="277">
        <v>202</v>
      </c>
      <c r="AD11" s="277">
        <v>223</v>
      </c>
      <c r="AE11" s="277">
        <v>202.533806</v>
      </c>
      <c r="AF11" s="277">
        <v>206.31849700000001</v>
      </c>
      <c r="AG11" s="277">
        <v>212.762103</v>
      </c>
      <c r="AH11" s="277">
        <v>230.08325844000001</v>
      </c>
      <c r="AI11" s="277">
        <v>195.78087900000003</v>
      </c>
      <c r="AJ11" s="277">
        <v>203.26532500000002</v>
      </c>
      <c r="AK11" s="277">
        <v>362.09671707000001</v>
      </c>
      <c r="AL11" s="277">
        <v>329.88111400000003</v>
      </c>
      <c r="AM11" s="277">
        <v>288.098298</v>
      </c>
      <c r="AN11" s="277">
        <v>259.17356100000006</v>
      </c>
      <c r="AO11" s="277">
        <v>435.50319100000002</v>
      </c>
      <c r="AP11" s="277">
        <v>543.31639198999994</v>
      </c>
      <c r="AQ11" s="277">
        <v>391.09403200000003</v>
      </c>
      <c r="AR11" s="277">
        <v>348.44931122999998</v>
      </c>
      <c r="AS11" s="277">
        <v>572.8477190000001</v>
      </c>
      <c r="AT11" s="535">
        <v>456.41067099999998</v>
      </c>
      <c r="AU11" s="277">
        <v>299.05712841000002</v>
      </c>
      <c r="AV11" s="277">
        <v>236.05084053000002</v>
      </c>
      <c r="AW11" s="277">
        <v>523.85841514999993</v>
      </c>
      <c r="AX11" s="277">
        <v>437.80850578000002</v>
      </c>
      <c r="AY11" s="277">
        <v>451.81134141000001</v>
      </c>
      <c r="AZ11" s="277">
        <v>423.19207675999996</v>
      </c>
      <c r="BA11" s="277">
        <v>707.58021931999997</v>
      </c>
      <c r="BB11" s="277">
        <v>695.39475859999993</v>
      </c>
      <c r="BC11" s="277">
        <v>385.44130128</v>
      </c>
      <c r="BD11" s="277">
        <v>418.72051216</v>
      </c>
      <c r="BE11" s="277">
        <v>483.29884802000004</v>
      </c>
      <c r="BF11" s="277">
        <v>498.45942858000001</v>
      </c>
      <c r="BG11" s="277">
        <v>421.35208216000001</v>
      </c>
      <c r="BH11" s="277">
        <v>405.65291387000002</v>
      </c>
      <c r="BI11" s="277">
        <v>499.45206570999994</v>
      </c>
      <c r="BJ11" s="277">
        <v>520.48915824000005</v>
      </c>
      <c r="BK11" s="277">
        <v>533.43851425999992</v>
      </c>
      <c r="BL11" s="277">
        <v>482.19358963000002</v>
      </c>
      <c r="BM11" s="277">
        <v>726.00731587999996</v>
      </c>
      <c r="BN11" s="277">
        <f t="shared" si="11"/>
        <v>1326.45706174</v>
      </c>
      <c r="BO11" s="277">
        <f t="shared" si="12"/>
        <v>1741.6394197699999</v>
      </c>
      <c r="BP11" s="277"/>
      <c r="BQ11" s="277">
        <f t="shared" si="0"/>
        <v>799</v>
      </c>
      <c r="BR11" s="277">
        <f t="shared" si="1"/>
        <v>851.69766444000004</v>
      </c>
      <c r="BS11" s="277">
        <f t="shared" si="2"/>
        <v>1091.0240350700001</v>
      </c>
      <c r="BT11" s="277">
        <f t="shared" si="3"/>
        <v>1526.09144199</v>
      </c>
      <c r="BU11" s="277">
        <f>AQ11+AR11+AS11+AT11</f>
        <v>1768.8017332300001</v>
      </c>
      <c r="BV11" s="277">
        <f>AU11+AV11+AW11+AX11</f>
        <v>1496.7748898700002</v>
      </c>
      <c r="BW11" s="277">
        <f>AY11+AZ11+BA11+BB11</f>
        <v>2277.9783960899999</v>
      </c>
      <c r="BX11" s="277">
        <f t="shared" si="7"/>
        <v>1785.9200900400001</v>
      </c>
      <c r="BY11" s="277">
        <f>BG11+BH11+BI11+BJ11</f>
        <v>1846.94621998</v>
      </c>
      <c r="HN11" s="115" t="s">
        <v>333</v>
      </c>
    </row>
    <row r="12" spans="1:228" ht="19.95" customHeight="1">
      <c r="A12" s="443">
        <v>4</v>
      </c>
      <c r="B12" s="444" t="str">
        <f>IF('1'!A1=1,D12,F12)</f>
        <v xml:space="preserve"> Нідерланди</v>
      </c>
      <c r="C12" s="242"/>
      <c r="D12" s="521" t="s">
        <v>309</v>
      </c>
      <c r="E12" s="448"/>
      <c r="F12" s="289" t="s">
        <v>85</v>
      </c>
      <c r="G12" s="437">
        <v>88</v>
      </c>
      <c r="H12" s="277">
        <v>101</v>
      </c>
      <c r="I12" s="277">
        <v>116</v>
      </c>
      <c r="J12" s="277">
        <v>148</v>
      </c>
      <c r="K12" s="277">
        <v>176</v>
      </c>
      <c r="L12" s="277">
        <v>190</v>
      </c>
      <c r="M12" s="277">
        <v>163</v>
      </c>
      <c r="N12" s="277">
        <v>173</v>
      </c>
      <c r="O12" s="277">
        <v>95</v>
      </c>
      <c r="P12" s="277">
        <v>141</v>
      </c>
      <c r="Q12" s="277">
        <v>178</v>
      </c>
      <c r="R12" s="277">
        <v>256</v>
      </c>
      <c r="S12" s="277">
        <v>207</v>
      </c>
      <c r="T12" s="277">
        <v>170</v>
      </c>
      <c r="U12" s="277">
        <v>219</v>
      </c>
      <c r="V12" s="277">
        <v>259</v>
      </c>
      <c r="W12" s="277">
        <v>345</v>
      </c>
      <c r="X12" s="277">
        <v>203</v>
      </c>
      <c r="Y12" s="277">
        <v>241</v>
      </c>
      <c r="Z12" s="277">
        <v>183</v>
      </c>
      <c r="AA12" s="277">
        <v>204</v>
      </c>
      <c r="AB12" s="277">
        <v>153</v>
      </c>
      <c r="AC12" s="277">
        <v>136</v>
      </c>
      <c r="AD12" s="277">
        <v>245</v>
      </c>
      <c r="AE12" s="277">
        <v>247.72185899999999</v>
      </c>
      <c r="AF12" s="277">
        <v>213.51023599999999</v>
      </c>
      <c r="AG12" s="277">
        <v>184.698016</v>
      </c>
      <c r="AH12" s="277">
        <v>229.60673362</v>
      </c>
      <c r="AI12" s="277">
        <v>281.79532400000005</v>
      </c>
      <c r="AJ12" s="277">
        <v>434.13278300000002</v>
      </c>
      <c r="AK12" s="277">
        <v>370.64093773999997</v>
      </c>
      <c r="AL12" s="277">
        <v>454.57233400000001</v>
      </c>
      <c r="AM12" s="277">
        <v>343.93114700000001</v>
      </c>
      <c r="AN12" s="277">
        <v>337.43993700000004</v>
      </c>
      <c r="AO12" s="277">
        <v>315.57701299999997</v>
      </c>
      <c r="AP12" s="277">
        <v>436.98345405000003</v>
      </c>
      <c r="AQ12" s="277">
        <v>441.47831099999996</v>
      </c>
      <c r="AR12" s="277">
        <v>421.73697324</v>
      </c>
      <c r="AS12" s="277">
        <v>451.68510399999997</v>
      </c>
      <c r="AT12" s="535">
        <v>398.21881999999999</v>
      </c>
      <c r="AU12" s="277">
        <v>443.41427437999999</v>
      </c>
      <c r="AV12" s="277">
        <v>373.01965854000002</v>
      </c>
      <c r="AW12" s="277">
        <v>286.21259443999998</v>
      </c>
      <c r="AX12" s="277">
        <v>516.24991051000006</v>
      </c>
      <c r="AY12" s="277">
        <v>370.02782242000001</v>
      </c>
      <c r="AZ12" s="277">
        <v>557.12072637999995</v>
      </c>
      <c r="BA12" s="277">
        <v>535.18081370999994</v>
      </c>
      <c r="BB12" s="277">
        <v>653.86818188999996</v>
      </c>
      <c r="BC12" s="277">
        <v>544.77882685999998</v>
      </c>
      <c r="BD12" s="277">
        <v>303.46342249000003</v>
      </c>
      <c r="BE12" s="277">
        <v>298.31282250000004</v>
      </c>
      <c r="BF12" s="277">
        <v>303.34596262000002</v>
      </c>
      <c r="BG12" s="277">
        <v>431.40087854999996</v>
      </c>
      <c r="BH12" s="277">
        <v>312.28468554</v>
      </c>
      <c r="BI12" s="277">
        <v>296.77795575000005</v>
      </c>
      <c r="BJ12" s="277">
        <v>438.79895431</v>
      </c>
      <c r="BK12" s="277">
        <v>441.15087055999999</v>
      </c>
      <c r="BL12" s="277">
        <v>478.45857666999996</v>
      </c>
      <c r="BM12" s="277">
        <v>436.11633933999997</v>
      </c>
      <c r="BN12" s="277">
        <f>BG12+BH12+BI12</f>
        <v>1040.4635198400001</v>
      </c>
      <c r="BO12" s="277">
        <f>BK12+BL12+BM12</f>
        <v>1355.7257865699999</v>
      </c>
      <c r="BP12" s="277"/>
      <c r="BQ12" s="277">
        <f>AA12+AB12+AC12+AD12</f>
        <v>738</v>
      </c>
      <c r="BR12" s="277">
        <f>AE12+AF12+AG12+AH12</f>
        <v>875.5368446199999</v>
      </c>
      <c r="BS12" s="277">
        <f>AI12+AJ12+AK12+AL12</f>
        <v>1541.1413787399999</v>
      </c>
      <c r="BT12" s="277">
        <f>AM12+AN12+AO12+AP12</f>
        <v>1433.9315510500001</v>
      </c>
      <c r="BU12" s="277">
        <f>AQ12+AR12+AS12+AT12</f>
        <v>1713.11920824</v>
      </c>
      <c r="BV12" s="277">
        <f>AU12+AV12+AW12+AX12</f>
        <v>1618.89643787</v>
      </c>
      <c r="BW12" s="277">
        <f>AY12+AZ12+BA12+BB12</f>
        <v>2116.1975444</v>
      </c>
      <c r="BX12" s="277">
        <f>BC12+BD12+BE12+BF12</f>
        <v>1449.90103447</v>
      </c>
      <c r="BY12" s="277">
        <f>BG12+BH12+BI12+BJ12</f>
        <v>1479.2624741500001</v>
      </c>
    </row>
    <row r="13" spans="1:228" ht="19.95" customHeight="1">
      <c r="A13" s="443">
        <v>5</v>
      </c>
      <c r="B13" s="444" t="str">
        <f>IF('1'!A1=1,D13,F13)</f>
        <v xml:space="preserve"> Італія</v>
      </c>
      <c r="C13" s="242"/>
      <c r="D13" s="521" t="s">
        <v>321</v>
      </c>
      <c r="E13" s="448"/>
      <c r="F13" s="289" t="s">
        <v>83</v>
      </c>
      <c r="G13" s="437">
        <v>415</v>
      </c>
      <c r="H13" s="277">
        <v>683</v>
      </c>
      <c r="I13" s="277">
        <v>566</v>
      </c>
      <c r="J13" s="277">
        <v>610</v>
      </c>
      <c r="K13" s="277">
        <v>745</v>
      </c>
      <c r="L13" s="277">
        <v>965</v>
      </c>
      <c r="M13" s="277">
        <v>574</v>
      </c>
      <c r="N13" s="277">
        <v>636</v>
      </c>
      <c r="O13" s="277">
        <v>472</v>
      </c>
      <c r="P13" s="277">
        <v>642</v>
      </c>
      <c r="Q13" s="277">
        <v>519</v>
      </c>
      <c r="R13" s="277">
        <v>755</v>
      </c>
      <c r="S13" s="277">
        <v>687</v>
      </c>
      <c r="T13" s="277">
        <v>547</v>
      </c>
      <c r="U13" s="277">
        <v>392</v>
      </c>
      <c r="V13" s="277">
        <v>637</v>
      </c>
      <c r="W13" s="277">
        <v>674</v>
      </c>
      <c r="X13" s="277">
        <v>648</v>
      </c>
      <c r="Y13" s="277">
        <v>486</v>
      </c>
      <c r="Z13" s="277">
        <v>518</v>
      </c>
      <c r="AA13" s="277">
        <v>522</v>
      </c>
      <c r="AB13" s="277">
        <v>393</v>
      </c>
      <c r="AC13" s="277">
        <v>393</v>
      </c>
      <c r="AD13" s="277">
        <v>513</v>
      </c>
      <c r="AE13" s="277">
        <v>374.13755300000003</v>
      </c>
      <c r="AF13" s="277">
        <v>476.21869199999998</v>
      </c>
      <c r="AG13" s="277">
        <v>399.86370799999997</v>
      </c>
      <c r="AH13" s="277">
        <v>525.43867124000008</v>
      </c>
      <c r="AI13" s="277">
        <v>533.60762099999999</v>
      </c>
      <c r="AJ13" s="277">
        <v>572.3058319999999</v>
      </c>
      <c r="AK13" s="277">
        <v>500.01186131000003</v>
      </c>
      <c r="AL13" s="277">
        <v>720.6141090000001</v>
      </c>
      <c r="AM13" s="277">
        <v>680.45563700000002</v>
      </c>
      <c r="AN13" s="277">
        <v>721.34967500000005</v>
      </c>
      <c r="AO13" s="277">
        <v>496.375069</v>
      </c>
      <c r="AP13" s="277">
        <v>596.9228081199999</v>
      </c>
      <c r="AQ13" s="277">
        <v>584.73892699999999</v>
      </c>
      <c r="AR13" s="277">
        <v>627.19802529999993</v>
      </c>
      <c r="AS13" s="277">
        <v>513.37258500000007</v>
      </c>
      <c r="AT13" s="535">
        <v>560.84489699999995</v>
      </c>
      <c r="AU13" s="277">
        <v>511.66663644999994</v>
      </c>
      <c r="AV13" s="277">
        <v>406.16571091000003</v>
      </c>
      <c r="AW13" s="277">
        <v>369.44833017000002</v>
      </c>
      <c r="AX13" s="277">
        <v>568.59648377999997</v>
      </c>
      <c r="AY13" s="277">
        <v>611.30403096999999</v>
      </c>
      <c r="AZ13" s="277">
        <v>822.50057220999997</v>
      </c>
      <c r="BA13" s="277">
        <v>965.38172027999997</v>
      </c>
      <c r="BB13" s="277">
        <v>940.80082246000006</v>
      </c>
      <c r="BC13" s="277">
        <v>595.95348388000002</v>
      </c>
      <c r="BD13" s="277">
        <v>218.54000369000002</v>
      </c>
      <c r="BE13" s="277">
        <v>344.40433591999999</v>
      </c>
      <c r="BF13" s="277">
        <v>421.86952511999999</v>
      </c>
      <c r="BG13" s="277">
        <v>372.58797028999999</v>
      </c>
      <c r="BH13" s="277">
        <v>374.10081480999997</v>
      </c>
      <c r="BI13" s="277">
        <v>359.33659957999998</v>
      </c>
      <c r="BJ13" s="277">
        <v>414.65987577999999</v>
      </c>
      <c r="BK13" s="277">
        <v>483.03471399</v>
      </c>
      <c r="BL13" s="277">
        <v>463.31178373</v>
      </c>
      <c r="BM13" s="277">
        <v>369.33745872000003</v>
      </c>
      <c r="BN13" s="277">
        <f t="shared" si="11"/>
        <v>1106.0253846799999</v>
      </c>
      <c r="BO13" s="277">
        <f t="shared" si="12"/>
        <v>1315.68395644</v>
      </c>
      <c r="BP13" s="277"/>
      <c r="BQ13" s="277">
        <f t="shared" si="0"/>
        <v>1821</v>
      </c>
      <c r="BR13" s="277">
        <f t="shared" si="1"/>
        <v>1775.6586242399999</v>
      </c>
      <c r="BS13" s="277">
        <f t="shared" si="2"/>
        <v>2326.5394233100001</v>
      </c>
      <c r="BT13" s="277">
        <f t="shared" si="3"/>
        <v>2495.10318912</v>
      </c>
      <c r="BU13" s="277">
        <f>AQ13+AR13+AS13+AT13</f>
        <v>2286.1544343</v>
      </c>
      <c r="BV13" s="277">
        <f>AU13+AV13+AW13+AX13</f>
        <v>1855.87716131</v>
      </c>
      <c r="BW13" s="277">
        <f>AY13+AZ13+BA13+BB13</f>
        <v>3339.9871459200003</v>
      </c>
      <c r="BX13" s="277">
        <f t="shared" si="7"/>
        <v>1580.76734861</v>
      </c>
      <c r="BY13" s="277">
        <f>BG13+BH13+BI13+BJ13</f>
        <v>1520.6852604599999</v>
      </c>
    </row>
    <row r="14" spans="1:228" ht="19.95" customHeight="1">
      <c r="A14" s="443">
        <v>6</v>
      </c>
      <c r="B14" s="444" t="str">
        <f>IF('1'!A1=1,D14,F14)</f>
        <v xml:space="preserve"> Румунія</v>
      </c>
      <c r="C14" s="242"/>
      <c r="D14" s="521" t="s">
        <v>320</v>
      </c>
      <c r="E14" s="448"/>
      <c r="F14" s="289" t="s">
        <v>88</v>
      </c>
      <c r="G14" s="437">
        <v>85</v>
      </c>
      <c r="H14" s="277">
        <v>165</v>
      </c>
      <c r="I14" s="277">
        <v>159</v>
      </c>
      <c r="J14" s="277">
        <v>213</v>
      </c>
      <c r="K14" s="277">
        <v>166</v>
      </c>
      <c r="L14" s="277">
        <v>268</v>
      </c>
      <c r="M14" s="277">
        <v>230</v>
      </c>
      <c r="N14" s="277">
        <v>159</v>
      </c>
      <c r="O14" s="277">
        <v>96</v>
      </c>
      <c r="P14" s="277">
        <v>127</v>
      </c>
      <c r="Q14" s="277">
        <v>107</v>
      </c>
      <c r="R14" s="277">
        <v>98</v>
      </c>
      <c r="S14" s="277">
        <v>100</v>
      </c>
      <c r="T14" s="277">
        <v>109</v>
      </c>
      <c r="U14" s="277">
        <v>113</v>
      </c>
      <c r="V14" s="277">
        <v>105</v>
      </c>
      <c r="W14" s="277">
        <v>103</v>
      </c>
      <c r="X14" s="277">
        <v>110</v>
      </c>
      <c r="Y14" s="277">
        <v>115</v>
      </c>
      <c r="Z14" s="277">
        <v>131</v>
      </c>
      <c r="AA14" s="277">
        <v>102</v>
      </c>
      <c r="AB14" s="277">
        <v>116</v>
      </c>
      <c r="AC14" s="277">
        <v>125</v>
      </c>
      <c r="AD14" s="277">
        <v>124</v>
      </c>
      <c r="AE14" s="277">
        <v>130.30396999999999</v>
      </c>
      <c r="AF14" s="277">
        <v>141.14503299999998</v>
      </c>
      <c r="AG14" s="277">
        <v>130.62115299999999</v>
      </c>
      <c r="AH14" s="277">
        <v>130.53177708999999</v>
      </c>
      <c r="AI14" s="277">
        <v>132.95681699999997</v>
      </c>
      <c r="AJ14" s="277">
        <v>139.07838799999999</v>
      </c>
      <c r="AK14" s="277">
        <v>156.81078893</v>
      </c>
      <c r="AL14" s="277">
        <v>159.36704200000003</v>
      </c>
      <c r="AM14" s="277">
        <v>172.503918</v>
      </c>
      <c r="AN14" s="277">
        <v>165.12731699999998</v>
      </c>
      <c r="AO14" s="277">
        <v>158.00971299999998</v>
      </c>
      <c r="AP14" s="277">
        <v>157.24644167999998</v>
      </c>
      <c r="AQ14" s="277">
        <v>166.70239900000001</v>
      </c>
      <c r="AR14" s="277">
        <v>177.29465906000001</v>
      </c>
      <c r="AS14" s="277">
        <v>172.45339000000001</v>
      </c>
      <c r="AT14" s="535">
        <v>165.45890800000001</v>
      </c>
      <c r="AU14" s="277">
        <v>202.61009973</v>
      </c>
      <c r="AV14" s="277">
        <v>160.36737814</v>
      </c>
      <c r="AW14" s="277">
        <v>191.57520108</v>
      </c>
      <c r="AX14" s="277">
        <v>232.44523454</v>
      </c>
      <c r="AY14" s="277">
        <v>217.17020488999998</v>
      </c>
      <c r="AZ14" s="277">
        <v>274.80496066000001</v>
      </c>
      <c r="BA14" s="277">
        <v>377.28346919000001</v>
      </c>
      <c r="BB14" s="277">
        <v>334.70380951000004</v>
      </c>
      <c r="BC14" s="277">
        <v>352.22079044999998</v>
      </c>
      <c r="BD14" s="277">
        <v>865.56598588999998</v>
      </c>
      <c r="BE14" s="277">
        <v>1225.08880748</v>
      </c>
      <c r="BF14" s="277">
        <v>1194.90443009</v>
      </c>
      <c r="BG14" s="277">
        <v>960.16104423999991</v>
      </c>
      <c r="BH14" s="277">
        <v>875.89164410000012</v>
      </c>
      <c r="BI14" s="277">
        <v>1061.9383437699998</v>
      </c>
      <c r="BJ14" s="277">
        <v>732.16505112000004</v>
      </c>
      <c r="BK14" s="277">
        <v>540.91604238000002</v>
      </c>
      <c r="BL14" s="277">
        <v>404.58529962</v>
      </c>
      <c r="BM14" s="277">
        <v>270.37190512999996</v>
      </c>
      <c r="BN14" s="277">
        <f t="shared" si="11"/>
        <v>2897.9910321099997</v>
      </c>
      <c r="BO14" s="277">
        <f t="shared" si="12"/>
        <v>1215.87324713</v>
      </c>
      <c r="BP14" s="277"/>
      <c r="BQ14" s="277">
        <f t="shared" ref="BQ14:BQ36" si="13">AA14+AB14+AC14+AD14</f>
        <v>467</v>
      </c>
      <c r="BR14" s="277">
        <f t="shared" ref="BR14:BR36" si="14">AE14+AF14+AG14+AH14</f>
        <v>532.60193308999987</v>
      </c>
      <c r="BS14" s="277">
        <f t="shared" ref="BS14:BS36" si="15">AI14+AJ14+AK14+AL14</f>
        <v>588.21303592999993</v>
      </c>
      <c r="BT14" s="277">
        <f t="shared" ref="BT14:BT36" si="16">AM14+AN14+AO14+AP14</f>
        <v>652.88738967999984</v>
      </c>
      <c r="BU14" s="277">
        <f t="shared" si="4"/>
        <v>681.90935606000016</v>
      </c>
      <c r="BV14" s="277">
        <f t="shared" si="5"/>
        <v>786.99791348999997</v>
      </c>
      <c r="BW14" s="277">
        <f t="shared" si="6"/>
        <v>1203.9624442499999</v>
      </c>
      <c r="BX14" s="277">
        <f t="shared" ref="BX14:BX35" si="17">BC14+BD14+BE14+BF14</f>
        <v>3637.78001391</v>
      </c>
      <c r="BY14" s="277">
        <f t="shared" si="10"/>
        <v>3630.1560832299997</v>
      </c>
    </row>
    <row r="15" spans="1:228" ht="19.95" customHeight="1">
      <c r="A15" s="443">
        <v>7</v>
      </c>
      <c r="B15" s="444" t="str">
        <f>IF('1'!A1=1,D15,F15)</f>
        <v xml:space="preserve"> Болгарія</v>
      </c>
      <c r="C15" s="445"/>
      <c r="D15" s="522" t="s">
        <v>323</v>
      </c>
      <c r="E15" s="449"/>
      <c r="F15" s="551" t="s">
        <v>90</v>
      </c>
      <c r="G15" s="437">
        <v>104</v>
      </c>
      <c r="H15" s="277">
        <v>96</v>
      </c>
      <c r="I15" s="277">
        <v>113</v>
      </c>
      <c r="J15" s="277">
        <v>135</v>
      </c>
      <c r="K15" s="277">
        <v>182</v>
      </c>
      <c r="L15" s="277">
        <v>219</v>
      </c>
      <c r="M15" s="277">
        <v>181</v>
      </c>
      <c r="N15" s="277">
        <v>168</v>
      </c>
      <c r="O15" s="277">
        <v>132</v>
      </c>
      <c r="P15" s="277">
        <v>169</v>
      </c>
      <c r="Q15" s="277">
        <v>135</v>
      </c>
      <c r="R15" s="277">
        <v>130</v>
      </c>
      <c r="S15" s="277">
        <v>136</v>
      </c>
      <c r="T15" s="277">
        <v>129</v>
      </c>
      <c r="U15" s="277">
        <v>168</v>
      </c>
      <c r="V15" s="277">
        <v>152</v>
      </c>
      <c r="W15" s="277">
        <v>165</v>
      </c>
      <c r="X15" s="277">
        <v>161</v>
      </c>
      <c r="Y15" s="277">
        <v>123</v>
      </c>
      <c r="Z15" s="277">
        <v>98</v>
      </c>
      <c r="AA15" s="277">
        <v>98</v>
      </c>
      <c r="AB15" s="277">
        <v>87</v>
      </c>
      <c r="AC15" s="277">
        <v>141</v>
      </c>
      <c r="AD15" s="277">
        <v>93</v>
      </c>
      <c r="AE15" s="277">
        <v>91.85576300000001</v>
      </c>
      <c r="AF15" s="277">
        <v>111.06930100000001</v>
      </c>
      <c r="AG15" s="277">
        <v>102.965576</v>
      </c>
      <c r="AH15" s="277">
        <v>110.58439899</v>
      </c>
      <c r="AI15" s="277">
        <v>105.387062</v>
      </c>
      <c r="AJ15" s="277">
        <v>86.041744999999992</v>
      </c>
      <c r="AK15" s="277">
        <v>106.82662558</v>
      </c>
      <c r="AL15" s="277">
        <v>130.335916</v>
      </c>
      <c r="AM15" s="277">
        <v>143.35579000000001</v>
      </c>
      <c r="AN15" s="277">
        <v>124.319562</v>
      </c>
      <c r="AO15" s="277">
        <v>125.797546</v>
      </c>
      <c r="AP15" s="277">
        <v>117.58593369</v>
      </c>
      <c r="AQ15" s="277">
        <v>122.85866300000001</v>
      </c>
      <c r="AR15" s="277">
        <v>123.49759208</v>
      </c>
      <c r="AS15" s="277">
        <v>112.841717</v>
      </c>
      <c r="AT15" s="535">
        <v>108.449416</v>
      </c>
      <c r="AU15" s="277">
        <v>126.04882253</v>
      </c>
      <c r="AV15" s="277">
        <v>94.10108077000001</v>
      </c>
      <c r="AW15" s="277">
        <v>114.79281517000001</v>
      </c>
      <c r="AX15" s="277">
        <v>161.30872256000001</v>
      </c>
      <c r="AY15" s="277">
        <v>154.89269851</v>
      </c>
      <c r="AZ15" s="277">
        <v>175.19902844000001</v>
      </c>
      <c r="BA15" s="277">
        <v>262.64044065999997</v>
      </c>
      <c r="BB15" s="277">
        <v>214.61634035999998</v>
      </c>
      <c r="BC15" s="277">
        <v>204.22188123000001</v>
      </c>
      <c r="BD15" s="277">
        <v>511.18239889</v>
      </c>
      <c r="BE15" s="277">
        <v>341.42509848999998</v>
      </c>
      <c r="BF15" s="277">
        <v>360.18239299999999</v>
      </c>
      <c r="BG15" s="277">
        <v>194.60198811999999</v>
      </c>
      <c r="BH15" s="277">
        <v>207.95302686000002</v>
      </c>
      <c r="BI15" s="277">
        <v>270.86294452999999</v>
      </c>
      <c r="BJ15" s="277">
        <v>231.16711607000002</v>
      </c>
      <c r="BK15" s="277">
        <v>290.95647265999997</v>
      </c>
      <c r="BL15" s="277">
        <v>280.76021889999998</v>
      </c>
      <c r="BM15" s="277">
        <v>299.96730844000001</v>
      </c>
      <c r="BN15" s="277">
        <f t="shared" si="11"/>
        <v>673.41795950999995</v>
      </c>
      <c r="BO15" s="277">
        <f t="shared" si="12"/>
        <v>871.68399999999997</v>
      </c>
      <c r="BP15" s="277"/>
      <c r="BQ15" s="277">
        <f>AA15+AB15+AC15+AD15</f>
        <v>419</v>
      </c>
      <c r="BR15" s="277">
        <f>AE15+AF15+AG15+AH15</f>
        <v>416.47503899000003</v>
      </c>
      <c r="BS15" s="277">
        <f>AI15+AJ15+AK15+AL15</f>
        <v>428.59134857999999</v>
      </c>
      <c r="BT15" s="277">
        <f>AM15+AN15+AO15+AP15</f>
        <v>511.05883169000003</v>
      </c>
      <c r="BU15" s="277">
        <f>AQ15+AR15+AS15+AT15</f>
        <v>467.64738807999998</v>
      </c>
      <c r="BV15" s="277">
        <f>AU15+AV15+AW15+AX15</f>
        <v>496.25144103000002</v>
      </c>
      <c r="BW15" s="277">
        <f>AY15+AZ15+BA15+BB15</f>
        <v>807.34850797000001</v>
      </c>
      <c r="BX15" s="277">
        <f>BC15+BD15+BE15+BF15</f>
        <v>1417.0117716100001</v>
      </c>
      <c r="BY15" s="277">
        <f>BG15+BH15+BI15+BJ15</f>
        <v>904.58507557999997</v>
      </c>
    </row>
    <row r="16" spans="1:228" ht="19.95" customHeight="1">
      <c r="A16" s="443">
        <v>8</v>
      </c>
      <c r="B16" s="444" t="str">
        <f>IF('1'!A1=1,D16,F16)</f>
        <v xml:space="preserve"> Словаччина</v>
      </c>
      <c r="C16" s="242"/>
      <c r="D16" s="521" t="s">
        <v>322</v>
      </c>
      <c r="E16" s="448"/>
      <c r="F16" s="289" t="s">
        <v>93</v>
      </c>
      <c r="G16" s="437">
        <v>105</v>
      </c>
      <c r="H16" s="277">
        <v>127</v>
      </c>
      <c r="I16" s="277">
        <v>127</v>
      </c>
      <c r="J16" s="277">
        <v>165</v>
      </c>
      <c r="K16" s="277">
        <v>203</v>
      </c>
      <c r="L16" s="277">
        <v>229</v>
      </c>
      <c r="M16" s="277">
        <v>200</v>
      </c>
      <c r="N16" s="277">
        <v>170</v>
      </c>
      <c r="O16" s="277">
        <v>148</v>
      </c>
      <c r="P16" s="277">
        <v>167</v>
      </c>
      <c r="Q16" s="277">
        <v>140</v>
      </c>
      <c r="R16" s="277">
        <v>126</v>
      </c>
      <c r="S16" s="277">
        <v>140</v>
      </c>
      <c r="T16" s="277">
        <v>207</v>
      </c>
      <c r="U16" s="277">
        <v>133</v>
      </c>
      <c r="V16" s="277">
        <v>172</v>
      </c>
      <c r="W16" s="277">
        <v>166</v>
      </c>
      <c r="X16" s="277">
        <v>152</v>
      </c>
      <c r="Y16" s="277">
        <v>138</v>
      </c>
      <c r="Z16" s="277">
        <v>109</v>
      </c>
      <c r="AA16" s="277">
        <v>102</v>
      </c>
      <c r="AB16" s="277">
        <v>94</v>
      </c>
      <c r="AC16" s="277">
        <v>88</v>
      </c>
      <c r="AD16" s="277">
        <v>88</v>
      </c>
      <c r="AE16" s="277">
        <v>77.344836000000001</v>
      </c>
      <c r="AF16" s="277">
        <v>83.928339000000008</v>
      </c>
      <c r="AG16" s="277">
        <v>98.095979</v>
      </c>
      <c r="AH16" s="277">
        <v>115.29905714</v>
      </c>
      <c r="AI16" s="277">
        <v>111.59370800000001</v>
      </c>
      <c r="AJ16" s="277">
        <v>126.675764</v>
      </c>
      <c r="AK16" s="277">
        <v>144.16503226</v>
      </c>
      <c r="AL16" s="277">
        <v>171.45482000000001</v>
      </c>
      <c r="AM16" s="277">
        <v>209.79074599999998</v>
      </c>
      <c r="AN16" s="277">
        <v>171.757282</v>
      </c>
      <c r="AO16" s="277">
        <v>174.97380700000002</v>
      </c>
      <c r="AP16" s="277">
        <v>156.92714973</v>
      </c>
      <c r="AQ16" s="277">
        <v>164.431883</v>
      </c>
      <c r="AR16" s="277">
        <v>164.30802062000001</v>
      </c>
      <c r="AS16" s="277">
        <v>122.686626</v>
      </c>
      <c r="AT16" s="535">
        <v>100.356672</v>
      </c>
      <c r="AU16" s="277">
        <v>118.10367671999998</v>
      </c>
      <c r="AV16" s="277">
        <v>75.771714989999992</v>
      </c>
      <c r="AW16" s="277">
        <v>79.125385800000004</v>
      </c>
      <c r="AX16" s="277">
        <v>81.676089969999992</v>
      </c>
      <c r="AY16" s="277">
        <v>127.32907969999999</v>
      </c>
      <c r="AZ16" s="277">
        <v>262.14996263</v>
      </c>
      <c r="BA16" s="277">
        <v>340.62383906999997</v>
      </c>
      <c r="BB16" s="277">
        <v>193.77372381000001</v>
      </c>
      <c r="BC16" s="277">
        <v>270.91681861999996</v>
      </c>
      <c r="BD16" s="277">
        <v>478.75289828999996</v>
      </c>
      <c r="BE16" s="277">
        <v>397.46683838000001</v>
      </c>
      <c r="BF16" s="277">
        <v>284.67650990999999</v>
      </c>
      <c r="BG16" s="277">
        <v>288.81651785999998</v>
      </c>
      <c r="BH16" s="277">
        <v>313.32660292000003</v>
      </c>
      <c r="BI16" s="277">
        <v>229.70596360999997</v>
      </c>
      <c r="BJ16" s="277">
        <v>223.06240579000001</v>
      </c>
      <c r="BK16" s="277">
        <v>252.14804855</v>
      </c>
      <c r="BL16" s="277">
        <v>235.04972584000001</v>
      </c>
      <c r="BM16" s="277">
        <v>205.46424772</v>
      </c>
      <c r="BN16" s="277">
        <f t="shared" si="11"/>
        <v>831.84908438999992</v>
      </c>
      <c r="BO16" s="277">
        <f t="shared" si="12"/>
        <v>692.66202210999995</v>
      </c>
      <c r="BP16" s="277"/>
      <c r="BQ16" s="277">
        <f t="shared" si="13"/>
        <v>372</v>
      </c>
      <c r="BR16" s="277">
        <f t="shared" si="14"/>
        <v>374.66821113999998</v>
      </c>
      <c r="BS16" s="277">
        <f t="shared" si="15"/>
        <v>553.88932426000008</v>
      </c>
      <c r="BT16" s="277">
        <f t="shared" si="16"/>
        <v>713.44898473000001</v>
      </c>
      <c r="BU16" s="277">
        <f t="shared" ref="BU16:BU18" si="18">AQ16+AR16+AS16+AT16</f>
        <v>551.78320162</v>
      </c>
      <c r="BV16" s="277">
        <f t="shared" ref="BV16:BV18" si="19">AU16+AV16+AW16+AX16</f>
        <v>354.67686747999994</v>
      </c>
      <c r="BW16" s="277">
        <f t="shared" ref="BW16:BW18" si="20">AY16+AZ16+BA16+BB16</f>
        <v>923.87660520999987</v>
      </c>
      <c r="BX16" s="277">
        <f t="shared" si="17"/>
        <v>1431.8130652</v>
      </c>
      <c r="BY16" s="277">
        <f t="shared" si="10"/>
        <v>1054.9114901799999</v>
      </c>
    </row>
    <row r="17" spans="1:223" ht="19.95" customHeight="1">
      <c r="A17" s="127">
        <v>9</v>
      </c>
      <c r="B17" s="128" t="str">
        <f>IF('1'!A1=1,D17,F17)</f>
        <v xml:space="preserve"> Бельгія</v>
      </c>
      <c r="C17" s="229"/>
      <c r="D17" s="355" t="s">
        <v>310</v>
      </c>
      <c r="E17" s="355"/>
      <c r="F17" s="552" t="s">
        <v>98</v>
      </c>
      <c r="G17" s="555">
        <v>52</v>
      </c>
      <c r="H17" s="268">
        <v>51</v>
      </c>
      <c r="I17" s="268">
        <v>66</v>
      </c>
      <c r="J17" s="268">
        <v>156</v>
      </c>
      <c r="K17" s="268">
        <v>84</v>
      </c>
      <c r="L17" s="268">
        <v>87</v>
      </c>
      <c r="M17" s="268">
        <v>86</v>
      </c>
      <c r="N17" s="268">
        <v>101</v>
      </c>
      <c r="O17" s="269">
        <v>42</v>
      </c>
      <c r="P17" s="269">
        <v>85</v>
      </c>
      <c r="Q17" s="269">
        <v>137</v>
      </c>
      <c r="R17" s="269">
        <v>162</v>
      </c>
      <c r="S17" s="268">
        <v>91</v>
      </c>
      <c r="T17" s="268">
        <v>57</v>
      </c>
      <c r="U17" s="268">
        <v>106</v>
      </c>
      <c r="V17" s="268">
        <v>105</v>
      </c>
      <c r="W17" s="268">
        <v>90</v>
      </c>
      <c r="X17" s="268">
        <v>93</v>
      </c>
      <c r="Y17" s="268">
        <v>131</v>
      </c>
      <c r="Z17" s="270">
        <v>80</v>
      </c>
      <c r="AA17" s="270">
        <v>45</v>
      </c>
      <c r="AB17" s="270">
        <v>33</v>
      </c>
      <c r="AC17" s="270">
        <v>132</v>
      </c>
      <c r="AD17" s="270">
        <v>64</v>
      </c>
      <c r="AE17" s="270">
        <v>39.275709999999997</v>
      </c>
      <c r="AF17" s="270">
        <v>33.165389000000005</v>
      </c>
      <c r="AG17" s="270">
        <v>100.680209</v>
      </c>
      <c r="AH17" s="270">
        <v>50.08021377</v>
      </c>
      <c r="AI17" s="270">
        <v>65.150492</v>
      </c>
      <c r="AJ17" s="270">
        <v>67.870808000000011</v>
      </c>
      <c r="AK17" s="270">
        <v>147.55565029999997</v>
      </c>
      <c r="AL17" s="270">
        <v>144.14227199999999</v>
      </c>
      <c r="AM17" s="270">
        <v>70.178955999999999</v>
      </c>
      <c r="AN17" s="270">
        <v>70.408299</v>
      </c>
      <c r="AO17" s="270">
        <v>243.315889</v>
      </c>
      <c r="AP17" s="270">
        <v>186.2631542</v>
      </c>
      <c r="AQ17" s="270">
        <v>89.682986</v>
      </c>
      <c r="AR17" s="270">
        <v>92.005357500000002</v>
      </c>
      <c r="AS17" s="270">
        <v>267.568603</v>
      </c>
      <c r="AT17" s="556">
        <v>200.41221100000001</v>
      </c>
      <c r="AU17" s="270">
        <v>79.903561999999994</v>
      </c>
      <c r="AV17" s="270">
        <v>62.197137940000005</v>
      </c>
      <c r="AW17" s="270">
        <v>214.93037615</v>
      </c>
      <c r="AX17" s="270">
        <v>168.78054355</v>
      </c>
      <c r="AY17" s="270">
        <v>89.171658679999993</v>
      </c>
      <c r="AZ17" s="270">
        <v>104.25217888</v>
      </c>
      <c r="BA17" s="270">
        <v>271.80650087999999</v>
      </c>
      <c r="BB17" s="270">
        <v>148.53873603</v>
      </c>
      <c r="BC17" s="270">
        <v>88.239145459999989</v>
      </c>
      <c r="BD17" s="270">
        <v>38.707663999999994</v>
      </c>
      <c r="BE17" s="270">
        <v>155.66656052000002</v>
      </c>
      <c r="BF17" s="270">
        <v>159.62887006</v>
      </c>
      <c r="BG17" s="270">
        <v>111.82442899</v>
      </c>
      <c r="BH17" s="270">
        <v>54.426026620000002</v>
      </c>
      <c r="BI17" s="270">
        <v>77.276037930000001</v>
      </c>
      <c r="BJ17" s="270">
        <v>109.44792132999999</v>
      </c>
      <c r="BK17" s="270">
        <v>123.06414519</v>
      </c>
      <c r="BL17" s="270">
        <v>111.60773025</v>
      </c>
      <c r="BM17" s="270">
        <v>351.77832221</v>
      </c>
      <c r="BN17" s="277">
        <f>BG17+BH17+BI17</f>
        <v>243.52649354000002</v>
      </c>
      <c r="BO17" s="277">
        <f>BK17+BL17+BM17</f>
        <v>586.45019765000006</v>
      </c>
      <c r="BP17" s="277"/>
      <c r="BQ17" s="270">
        <f>AA17+AB17+AC17+AD17</f>
        <v>274</v>
      </c>
      <c r="BR17" s="270">
        <f>AE17+AF17+AG17+AH17</f>
        <v>223.20152177</v>
      </c>
      <c r="BS17" s="270">
        <f>AI17+AJ17+AK17+AL17</f>
        <v>424.71922229999996</v>
      </c>
      <c r="BT17" s="270">
        <f>AM17+AN17+AO17+AP17</f>
        <v>570.16629820000003</v>
      </c>
      <c r="BU17" s="270">
        <f>AQ17+AR17+AS17+AT17</f>
        <v>649.66915749999998</v>
      </c>
      <c r="BV17" s="270">
        <f>AU17+AV17+AW17+AX17</f>
        <v>525.81161964</v>
      </c>
      <c r="BW17" s="270">
        <f>AY17+AZ17+BA17+BB17</f>
        <v>613.76907446999996</v>
      </c>
      <c r="BX17" s="270">
        <f>BC17+BD17+BE17+BF17</f>
        <v>442.24224004000001</v>
      </c>
      <c r="BY17" s="277">
        <f>BG17+BH17+BI17+BJ17</f>
        <v>352.97441487000003</v>
      </c>
    </row>
    <row r="18" spans="1:223" ht="19.95" customHeight="1">
      <c r="A18" s="443">
        <v>10</v>
      </c>
      <c r="B18" s="444" t="str">
        <f>IF('1'!A1=1,D18,F18)</f>
        <v xml:space="preserve"> Чехія</v>
      </c>
      <c r="C18" s="242"/>
      <c r="D18" s="521" t="s">
        <v>324</v>
      </c>
      <c r="E18" s="448"/>
      <c r="F18" s="289" t="s">
        <v>91</v>
      </c>
      <c r="G18" s="437">
        <v>85</v>
      </c>
      <c r="H18" s="277">
        <v>175</v>
      </c>
      <c r="I18" s="277">
        <v>138</v>
      </c>
      <c r="J18" s="277">
        <v>155</v>
      </c>
      <c r="K18" s="277">
        <v>176</v>
      </c>
      <c r="L18" s="277">
        <v>207</v>
      </c>
      <c r="M18" s="277">
        <v>207</v>
      </c>
      <c r="N18" s="277">
        <v>169</v>
      </c>
      <c r="O18" s="277">
        <v>151</v>
      </c>
      <c r="P18" s="277">
        <v>177</v>
      </c>
      <c r="Q18" s="277">
        <v>153</v>
      </c>
      <c r="R18" s="277">
        <v>132</v>
      </c>
      <c r="S18" s="277">
        <v>154</v>
      </c>
      <c r="T18" s="277">
        <v>183</v>
      </c>
      <c r="U18" s="277">
        <v>155</v>
      </c>
      <c r="V18" s="277">
        <v>178</v>
      </c>
      <c r="W18" s="277">
        <v>196</v>
      </c>
      <c r="X18" s="277">
        <v>174</v>
      </c>
      <c r="Y18" s="277">
        <v>131</v>
      </c>
      <c r="Z18" s="277">
        <v>115</v>
      </c>
      <c r="AA18" s="277">
        <v>94</v>
      </c>
      <c r="AB18" s="277">
        <v>90</v>
      </c>
      <c r="AC18" s="277">
        <v>96</v>
      </c>
      <c r="AD18" s="277">
        <v>99</v>
      </c>
      <c r="AE18" s="277">
        <v>79.714835000000008</v>
      </c>
      <c r="AF18" s="277">
        <v>110.59625800000001</v>
      </c>
      <c r="AG18" s="277">
        <v>112.549183</v>
      </c>
      <c r="AH18" s="277">
        <v>104.50373238</v>
      </c>
      <c r="AI18" s="277">
        <v>124.854704</v>
      </c>
      <c r="AJ18" s="277">
        <v>130.07566399999999</v>
      </c>
      <c r="AK18" s="277">
        <v>125.01695462999999</v>
      </c>
      <c r="AL18" s="277">
        <v>149.902603</v>
      </c>
      <c r="AM18" s="277">
        <v>155.76167999999998</v>
      </c>
      <c r="AN18" s="277">
        <v>156.09222600000001</v>
      </c>
      <c r="AO18" s="277">
        <v>169.439877</v>
      </c>
      <c r="AP18" s="277">
        <v>160.51634797</v>
      </c>
      <c r="AQ18" s="277">
        <v>176.39533399999999</v>
      </c>
      <c r="AR18" s="277">
        <v>177.78326306999998</v>
      </c>
      <c r="AS18" s="277">
        <v>164.06032300000001</v>
      </c>
      <c r="AT18" s="535">
        <v>149.15520000000001</v>
      </c>
      <c r="AU18" s="277">
        <v>124.81679439</v>
      </c>
      <c r="AV18" s="277">
        <v>138.03805101</v>
      </c>
      <c r="AW18" s="277">
        <v>148.25555445000001</v>
      </c>
      <c r="AX18" s="277">
        <v>195.48057476</v>
      </c>
      <c r="AY18" s="277">
        <v>234.16489329999999</v>
      </c>
      <c r="AZ18" s="277">
        <v>328.87735358999998</v>
      </c>
      <c r="BA18" s="277">
        <v>331.93131434999998</v>
      </c>
      <c r="BB18" s="277">
        <v>209.01463436999998</v>
      </c>
      <c r="BC18" s="277">
        <v>233.20948632</v>
      </c>
      <c r="BD18" s="277">
        <v>329.06357559999998</v>
      </c>
      <c r="BE18" s="277">
        <v>252.34787640000002</v>
      </c>
      <c r="BF18" s="277">
        <v>221.15770707999997</v>
      </c>
      <c r="BG18" s="277">
        <v>234.70894358999999</v>
      </c>
      <c r="BH18" s="277">
        <v>245.47722603</v>
      </c>
      <c r="BI18" s="277">
        <v>192.21830277000001</v>
      </c>
      <c r="BJ18" s="277">
        <v>175.42589097000001</v>
      </c>
      <c r="BK18" s="277">
        <v>188.49744992999999</v>
      </c>
      <c r="BL18" s="277">
        <v>163.70058078</v>
      </c>
      <c r="BM18" s="277">
        <v>198.38448435000001</v>
      </c>
      <c r="BN18" s="277">
        <f t="shared" si="11"/>
        <v>672.40447239000002</v>
      </c>
      <c r="BO18" s="277">
        <f t="shared" si="12"/>
        <v>550.58251505999999</v>
      </c>
      <c r="BP18" s="277"/>
      <c r="BQ18" s="277">
        <f t="shared" si="13"/>
        <v>379</v>
      </c>
      <c r="BR18" s="277">
        <f t="shared" si="14"/>
        <v>407.36400837999997</v>
      </c>
      <c r="BS18" s="277">
        <f t="shared" si="15"/>
        <v>529.84992562999992</v>
      </c>
      <c r="BT18" s="277">
        <f t="shared" si="16"/>
        <v>641.81013096999993</v>
      </c>
      <c r="BU18" s="277">
        <f t="shared" si="18"/>
        <v>667.39412006999999</v>
      </c>
      <c r="BV18" s="277">
        <f t="shared" si="19"/>
        <v>606.59097460999999</v>
      </c>
      <c r="BW18" s="277">
        <f t="shared" si="20"/>
        <v>1103.98819561</v>
      </c>
      <c r="BX18" s="277">
        <f t="shared" si="17"/>
        <v>1035.7786454</v>
      </c>
      <c r="BY18" s="277">
        <f t="shared" si="10"/>
        <v>847.83036336000009</v>
      </c>
    </row>
    <row r="19" spans="1:223" ht="19.95" customHeight="1">
      <c r="A19" s="127">
        <v>11</v>
      </c>
      <c r="B19" s="128" t="str">
        <f>IF('1'!A1=1,D19,F19)</f>
        <v xml:space="preserve"> Франція</v>
      </c>
      <c r="C19" s="229"/>
      <c r="D19" s="355" t="s">
        <v>328</v>
      </c>
      <c r="E19" s="355"/>
      <c r="F19" s="552" t="s">
        <v>92</v>
      </c>
      <c r="G19" s="555">
        <v>52</v>
      </c>
      <c r="H19" s="268">
        <v>79</v>
      </c>
      <c r="I19" s="268">
        <v>155</v>
      </c>
      <c r="J19" s="268">
        <v>148</v>
      </c>
      <c r="K19" s="268">
        <v>184</v>
      </c>
      <c r="L19" s="268">
        <v>95</v>
      </c>
      <c r="M19" s="268">
        <v>118</v>
      </c>
      <c r="N19" s="268">
        <v>127</v>
      </c>
      <c r="O19" s="269">
        <v>76</v>
      </c>
      <c r="P19" s="269">
        <v>119</v>
      </c>
      <c r="Q19" s="269">
        <v>159</v>
      </c>
      <c r="R19" s="269">
        <v>158</v>
      </c>
      <c r="S19" s="268">
        <v>204</v>
      </c>
      <c r="T19" s="268">
        <v>92</v>
      </c>
      <c r="U19" s="268">
        <v>146</v>
      </c>
      <c r="V19" s="268">
        <v>214</v>
      </c>
      <c r="W19" s="268">
        <v>113</v>
      </c>
      <c r="X19" s="268">
        <v>131</v>
      </c>
      <c r="Y19" s="268">
        <v>129</v>
      </c>
      <c r="Z19" s="270">
        <v>125</v>
      </c>
      <c r="AA19" s="270">
        <v>73</v>
      </c>
      <c r="AB19" s="270">
        <v>78</v>
      </c>
      <c r="AC19" s="270">
        <v>179</v>
      </c>
      <c r="AD19" s="270">
        <v>138</v>
      </c>
      <c r="AE19" s="270">
        <v>98.832028999999991</v>
      </c>
      <c r="AF19" s="270">
        <v>103.27506</v>
      </c>
      <c r="AG19" s="270">
        <v>107.671442</v>
      </c>
      <c r="AH19" s="270">
        <v>108.45653023999999</v>
      </c>
      <c r="AI19" s="270">
        <v>83.484082000000001</v>
      </c>
      <c r="AJ19" s="270">
        <v>104.410284</v>
      </c>
      <c r="AK19" s="270">
        <v>103.37278899999998</v>
      </c>
      <c r="AL19" s="270">
        <v>83.741835999999992</v>
      </c>
      <c r="AM19" s="270">
        <v>100.872603</v>
      </c>
      <c r="AN19" s="270">
        <v>89.545625000000001</v>
      </c>
      <c r="AO19" s="270">
        <v>160.57595699999999</v>
      </c>
      <c r="AP19" s="270">
        <v>138.92332299</v>
      </c>
      <c r="AQ19" s="270">
        <v>87.199183000000005</v>
      </c>
      <c r="AR19" s="270">
        <v>99.184546029999993</v>
      </c>
      <c r="AS19" s="270">
        <v>199.028221</v>
      </c>
      <c r="AT19" s="556">
        <v>163.47343900000001</v>
      </c>
      <c r="AU19" s="270">
        <v>106.50621931000001</v>
      </c>
      <c r="AV19" s="270">
        <v>103.11619495999999</v>
      </c>
      <c r="AW19" s="270">
        <v>132.36813234000002</v>
      </c>
      <c r="AX19" s="270">
        <v>195.51089537000001</v>
      </c>
      <c r="AY19" s="270">
        <v>166.48721168</v>
      </c>
      <c r="AZ19" s="270">
        <v>163.73795952999998</v>
      </c>
      <c r="BA19" s="270">
        <v>212.40870109999997</v>
      </c>
      <c r="BB19" s="270">
        <v>302.88615680999999</v>
      </c>
      <c r="BC19" s="270">
        <v>156.84475885000001</v>
      </c>
      <c r="BD19" s="270">
        <v>99.027941209999994</v>
      </c>
      <c r="BE19" s="270">
        <v>141.71569933999999</v>
      </c>
      <c r="BF19" s="270">
        <v>160.89162085999999</v>
      </c>
      <c r="BG19" s="270">
        <v>92.143592619999993</v>
      </c>
      <c r="BH19" s="270">
        <v>106.72075237999999</v>
      </c>
      <c r="BI19" s="270">
        <v>134.50403813</v>
      </c>
      <c r="BJ19" s="270">
        <v>137.72935799999999</v>
      </c>
      <c r="BK19" s="270">
        <v>144.75841192999999</v>
      </c>
      <c r="BL19" s="270">
        <v>134.91371323999999</v>
      </c>
      <c r="BM19" s="270">
        <v>200.80131071</v>
      </c>
      <c r="BN19" s="277">
        <f>BG19+BH19+BI19</f>
        <v>333.36838312999998</v>
      </c>
      <c r="BO19" s="277">
        <f>BK19+BL19+BM19</f>
        <v>480.47343587999995</v>
      </c>
      <c r="BP19" s="277"/>
      <c r="BQ19" s="270">
        <f>AA19+AB19+AC19+AD19</f>
        <v>468</v>
      </c>
      <c r="BR19" s="270">
        <f>AE19+AF19+AG19+AH19</f>
        <v>418.23506123999999</v>
      </c>
      <c r="BS19" s="270">
        <f>AI19+AJ19+AK19+AL19</f>
        <v>375.00899099999998</v>
      </c>
      <c r="BT19" s="270">
        <f>AM19+AN19+AO19+AP19</f>
        <v>489.91750798999999</v>
      </c>
      <c r="BU19" s="270">
        <f t="shared" ref="BU19" si="21">AQ19+AR19+AS19+AT19</f>
        <v>548.88538902999994</v>
      </c>
      <c r="BV19" s="270">
        <f t="shared" ref="BV19" si="22">AU19+AV19+AW19+AX19</f>
        <v>537.50144197999998</v>
      </c>
      <c r="BW19" s="270">
        <f>AY19+AZ19+BA19+BB19</f>
        <v>845.52002912</v>
      </c>
      <c r="BX19" s="270">
        <f>BC19+BD19+BE19+BF19</f>
        <v>558.48002025999995</v>
      </c>
      <c r="BY19" s="277">
        <f>BG19+BH19+BI19+BJ19</f>
        <v>471.09774112999997</v>
      </c>
    </row>
    <row r="20" spans="1:223" ht="19.95" customHeight="1">
      <c r="A20" s="127">
        <v>12</v>
      </c>
      <c r="B20" s="128" t="str">
        <f>IF('1'!A1=1,D20,F20)</f>
        <v xml:space="preserve"> Австрія</v>
      </c>
      <c r="C20" s="229"/>
      <c r="D20" s="355" t="s">
        <v>327</v>
      </c>
      <c r="E20" s="355"/>
      <c r="F20" s="552" t="s">
        <v>95</v>
      </c>
      <c r="G20" s="555">
        <v>74</v>
      </c>
      <c r="H20" s="268">
        <v>109</v>
      </c>
      <c r="I20" s="268">
        <v>124</v>
      </c>
      <c r="J20" s="268">
        <v>120</v>
      </c>
      <c r="K20" s="268">
        <v>107</v>
      </c>
      <c r="L20" s="268">
        <v>136</v>
      </c>
      <c r="M20" s="268">
        <v>134</v>
      </c>
      <c r="N20" s="268">
        <v>118</v>
      </c>
      <c r="O20" s="269">
        <v>95</v>
      </c>
      <c r="P20" s="269">
        <v>128</v>
      </c>
      <c r="Q20" s="269">
        <v>104</v>
      </c>
      <c r="R20" s="269">
        <v>100</v>
      </c>
      <c r="S20" s="268">
        <v>104</v>
      </c>
      <c r="T20" s="268">
        <v>112</v>
      </c>
      <c r="U20" s="268">
        <v>118</v>
      </c>
      <c r="V20" s="268">
        <v>132</v>
      </c>
      <c r="W20" s="268">
        <v>122</v>
      </c>
      <c r="X20" s="268">
        <v>124</v>
      </c>
      <c r="Y20" s="268">
        <v>98</v>
      </c>
      <c r="Z20" s="270">
        <v>97</v>
      </c>
      <c r="AA20" s="270">
        <v>78</v>
      </c>
      <c r="AB20" s="270">
        <v>66</v>
      </c>
      <c r="AC20" s="270">
        <v>64</v>
      </c>
      <c r="AD20" s="270">
        <v>83</v>
      </c>
      <c r="AE20" s="270">
        <v>67.075018</v>
      </c>
      <c r="AF20" s="270">
        <v>62.312950999999998</v>
      </c>
      <c r="AG20" s="270">
        <v>67.926985999999999</v>
      </c>
      <c r="AH20" s="270">
        <v>101.84127164</v>
      </c>
      <c r="AI20" s="270">
        <v>112.525666</v>
      </c>
      <c r="AJ20" s="270">
        <v>101.516684</v>
      </c>
      <c r="AK20" s="270">
        <v>120.82345499</v>
      </c>
      <c r="AL20" s="270">
        <v>125.337497</v>
      </c>
      <c r="AM20" s="270">
        <v>124.96255000000002</v>
      </c>
      <c r="AN20" s="270">
        <v>94.140226999999996</v>
      </c>
      <c r="AO20" s="270">
        <v>98.321990999999997</v>
      </c>
      <c r="AP20" s="270">
        <v>152.35015657</v>
      </c>
      <c r="AQ20" s="270">
        <v>129.584362</v>
      </c>
      <c r="AR20" s="270">
        <v>133.67036252</v>
      </c>
      <c r="AS20" s="270">
        <v>137.143721</v>
      </c>
      <c r="AT20" s="556">
        <v>113.90343899999999</v>
      </c>
      <c r="AU20" s="270">
        <v>114.06024803999999</v>
      </c>
      <c r="AV20" s="270">
        <v>105.30984950999999</v>
      </c>
      <c r="AW20" s="270">
        <v>122.08689305999999</v>
      </c>
      <c r="AX20" s="270">
        <v>177.31595935999999</v>
      </c>
      <c r="AY20" s="270">
        <v>209.01335205000001</v>
      </c>
      <c r="AZ20" s="270">
        <v>258.36038800000006</v>
      </c>
      <c r="BA20" s="270">
        <v>210.36945512</v>
      </c>
      <c r="BB20" s="270">
        <v>191.70437805</v>
      </c>
      <c r="BC20" s="270">
        <v>237.16052196999999</v>
      </c>
      <c r="BD20" s="270">
        <v>226.67182206999999</v>
      </c>
      <c r="BE20" s="270">
        <v>149.33016119999999</v>
      </c>
      <c r="BF20" s="270">
        <v>149.87264696</v>
      </c>
      <c r="BG20" s="270">
        <v>161.87852852999998</v>
      </c>
      <c r="BH20" s="270">
        <v>139.40939452000001</v>
      </c>
      <c r="BI20" s="270">
        <v>124.19366897</v>
      </c>
      <c r="BJ20" s="270">
        <v>127.32732866000001</v>
      </c>
      <c r="BK20" s="270">
        <v>150.98887753</v>
      </c>
      <c r="BL20" s="270">
        <v>135.16155477000001</v>
      </c>
      <c r="BM20" s="270">
        <v>144.96620741999999</v>
      </c>
      <c r="BN20" s="277">
        <f t="shared" si="11"/>
        <v>425.48159201999999</v>
      </c>
      <c r="BO20" s="277">
        <f t="shared" si="12"/>
        <v>431.11663972000002</v>
      </c>
      <c r="BP20" s="277"/>
      <c r="BQ20" s="270">
        <f t="shared" ref="BQ20:BQ23" si="23">AA20+AB20+AC20+AD20</f>
        <v>291</v>
      </c>
      <c r="BR20" s="270">
        <f t="shared" ref="BR20:BR23" si="24">AE20+AF20+AG20+AH20</f>
        <v>299.15622664</v>
      </c>
      <c r="BS20" s="270">
        <f t="shared" ref="BS20:BS23" si="25">AI20+AJ20+AK20+AL20</f>
        <v>460.20330199</v>
      </c>
      <c r="BT20" s="270">
        <f t="shared" ref="BT20:BT23" si="26">AM20+AN20+AO20+AP20</f>
        <v>469.77492456999994</v>
      </c>
      <c r="BU20" s="270">
        <f>AQ20+AR20+AS20+AT20</f>
        <v>514.30188451999993</v>
      </c>
      <c r="BV20" s="270">
        <f>AU20+AV20+AW20+AX20</f>
        <v>518.7729499699999</v>
      </c>
      <c r="BW20" s="270">
        <f t="shared" ref="BW20:BW23" si="27">AY20+AZ20+BA20+BB20</f>
        <v>869.44757322000009</v>
      </c>
      <c r="BX20" s="270">
        <f t="shared" ref="BX20:BX23" si="28">BC20+BD20+BE20+BF20</f>
        <v>763.03515219999997</v>
      </c>
      <c r="BY20" s="277">
        <f t="shared" ref="BY20:BY23" si="29">BG20+BH20+BI20+BJ20</f>
        <v>552.80892068000003</v>
      </c>
    </row>
    <row r="21" spans="1:223" ht="19.95" customHeight="1">
      <c r="A21" s="127">
        <v>13</v>
      </c>
      <c r="B21" s="128" t="str">
        <f>IF('1'!A1=1,D21,F21)</f>
        <v xml:space="preserve"> Литва</v>
      </c>
      <c r="C21" s="229"/>
      <c r="D21" s="355" t="s">
        <v>326</v>
      </c>
      <c r="E21" s="355"/>
      <c r="F21" s="552" t="s">
        <v>96</v>
      </c>
      <c r="G21" s="555">
        <v>46</v>
      </c>
      <c r="H21" s="268">
        <v>47</v>
      </c>
      <c r="I21" s="268">
        <v>63</v>
      </c>
      <c r="J21" s="268">
        <v>93</v>
      </c>
      <c r="K21" s="268">
        <v>80</v>
      </c>
      <c r="L21" s="268">
        <v>72</v>
      </c>
      <c r="M21" s="268">
        <v>81</v>
      </c>
      <c r="N21" s="268">
        <v>63</v>
      </c>
      <c r="O21" s="269">
        <v>54</v>
      </c>
      <c r="P21" s="269">
        <v>67</v>
      </c>
      <c r="Q21" s="269">
        <v>70</v>
      </c>
      <c r="R21" s="269">
        <v>75</v>
      </c>
      <c r="S21" s="268">
        <v>100</v>
      </c>
      <c r="T21" s="268">
        <v>62</v>
      </c>
      <c r="U21" s="268">
        <v>65</v>
      </c>
      <c r="V21" s="268">
        <v>85</v>
      </c>
      <c r="W21" s="268">
        <v>92</v>
      </c>
      <c r="X21" s="268">
        <v>99</v>
      </c>
      <c r="Y21" s="268">
        <v>84</v>
      </c>
      <c r="Z21" s="270">
        <v>75</v>
      </c>
      <c r="AA21" s="270">
        <v>50</v>
      </c>
      <c r="AB21" s="270">
        <v>50</v>
      </c>
      <c r="AC21" s="270">
        <v>63</v>
      </c>
      <c r="AD21" s="270">
        <v>59</v>
      </c>
      <c r="AE21" s="270">
        <v>53.277508999999995</v>
      </c>
      <c r="AF21" s="270">
        <v>47.585654000000005</v>
      </c>
      <c r="AG21" s="270">
        <v>66.400526999999997</v>
      </c>
      <c r="AH21" s="270">
        <v>72.96731410000001</v>
      </c>
      <c r="AI21" s="270">
        <v>83.105588999999995</v>
      </c>
      <c r="AJ21" s="270">
        <v>92.679847000000009</v>
      </c>
      <c r="AK21" s="270">
        <v>103.80509168</v>
      </c>
      <c r="AL21" s="270">
        <v>79.472273000000001</v>
      </c>
      <c r="AM21" s="270">
        <v>77.324715999999995</v>
      </c>
      <c r="AN21" s="270">
        <v>72.899507</v>
      </c>
      <c r="AO21" s="270">
        <v>87.813700999999995</v>
      </c>
      <c r="AP21" s="270">
        <v>91.876835390000011</v>
      </c>
      <c r="AQ21" s="270">
        <v>101.930857</v>
      </c>
      <c r="AR21" s="270">
        <v>98.562542010000001</v>
      </c>
      <c r="AS21" s="270">
        <v>97.966352000000001</v>
      </c>
      <c r="AT21" s="556">
        <v>97.017621000000005</v>
      </c>
      <c r="AU21" s="270">
        <v>100.68303412</v>
      </c>
      <c r="AV21" s="270">
        <v>93.378984800000012</v>
      </c>
      <c r="AW21" s="270">
        <v>105.62872843</v>
      </c>
      <c r="AX21" s="270">
        <v>120.17570336999999</v>
      </c>
      <c r="AY21" s="270">
        <v>103.9243793</v>
      </c>
      <c r="AZ21" s="270">
        <v>122.92861787</v>
      </c>
      <c r="BA21" s="270">
        <v>174.82515522</v>
      </c>
      <c r="BB21" s="270">
        <v>142.47418390999999</v>
      </c>
      <c r="BC21" s="270">
        <v>131.59741184999999</v>
      </c>
      <c r="BD21" s="270">
        <v>159.51701550000001</v>
      </c>
      <c r="BE21" s="270">
        <v>182.07484081999999</v>
      </c>
      <c r="BF21" s="270">
        <v>164.49063773999998</v>
      </c>
      <c r="BG21" s="270">
        <v>154.19268090000003</v>
      </c>
      <c r="BH21" s="270">
        <v>151.92707221000001</v>
      </c>
      <c r="BI21" s="270">
        <v>171.71122887999999</v>
      </c>
      <c r="BJ21" s="270">
        <v>148.33204975000001</v>
      </c>
      <c r="BK21" s="270">
        <v>119.13599926000001</v>
      </c>
      <c r="BL21" s="270">
        <v>132.45544794</v>
      </c>
      <c r="BM21" s="270">
        <v>159.44040246</v>
      </c>
      <c r="BN21" s="277">
        <f t="shared" si="11"/>
        <v>477.83098199000005</v>
      </c>
      <c r="BO21" s="277">
        <f t="shared" si="12"/>
        <v>411.03184966000003</v>
      </c>
      <c r="BP21" s="277"/>
      <c r="BQ21" s="270">
        <f t="shared" si="23"/>
        <v>222</v>
      </c>
      <c r="BR21" s="270">
        <f t="shared" si="24"/>
        <v>240.23100410000001</v>
      </c>
      <c r="BS21" s="270">
        <f t="shared" si="25"/>
        <v>359.06280068000001</v>
      </c>
      <c r="BT21" s="270">
        <f t="shared" si="26"/>
        <v>329.91475938999997</v>
      </c>
      <c r="BU21" s="270">
        <f>AQ21+AR21+AS21+AT21</f>
        <v>395.47737201000001</v>
      </c>
      <c r="BV21" s="270">
        <f>AU21+AV21+AW21+AX21</f>
        <v>419.86645072000005</v>
      </c>
      <c r="BW21" s="270">
        <f t="shared" si="27"/>
        <v>544.1523363</v>
      </c>
      <c r="BX21" s="270">
        <f t="shared" si="28"/>
        <v>637.67990591</v>
      </c>
      <c r="BY21" s="277">
        <f t="shared" si="29"/>
        <v>626.16303174000006</v>
      </c>
    </row>
    <row r="22" spans="1:223" ht="19.95" customHeight="1">
      <c r="A22" s="443">
        <v>14</v>
      </c>
      <c r="B22" s="444" t="str">
        <f>IF('1'!A1=1,D22,F22)</f>
        <v xml:space="preserve"> Угорщина</v>
      </c>
      <c r="C22" s="242"/>
      <c r="D22" s="521" t="s">
        <v>325</v>
      </c>
      <c r="E22" s="448"/>
      <c r="F22" s="289" t="s">
        <v>89</v>
      </c>
      <c r="G22" s="437">
        <v>92</v>
      </c>
      <c r="H22" s="277">
        <v>130</v>
      </c>
      <c r="I22" s="277">
        <v>165</v>
      </c>
      <c r="J22" s="277">
        <v>185</v>
      </c>
      <c r="K22" s="277">
        <v>163</v>
      </c>
      <c r="L22" s="277">
        <v>214</v>
      </c>
      <c r="M22" s="277">
        <v>218</v>
      </c>
      <c r="N22" s="277">
        <v>273</v>
      </c>
      <c r="O22" s="277">
        <v>191</v>
      </c>
      <c r="P22" s="277">
        <v>201</v>
      </c>
      <c r="Q22" s="277">
        <v>194</v>
      </c>
      <c r="R22" s="277">
        <v>207</v>
      </c>
      <c r="S22" s="277">
        <v>251</v>
      </c>
      <c r="T22" s="277">
        <v>271</v>
      </c>
      <c r="U22" s="277">
        <v>228</v>
      </c>
      <c r="V22" s="277">
        <v>238</v>
      </c>
      <c r="W22" s="277">
        <v>278</v>
      </c>
      <c r="X22" s="277">
        <v>265</v>
      </c>
      <c r="Y22" s="277">
        <v>181</v>
      </c>
      <c r="Z22" s="277">
        <v>143</v>
      </c>
      <c r="AA22" s="277">
        <v>80</v>
      </c>
      <c r="AB22" s="277">
        <v>92</v>
      </c>
      <c r="AC22" s="277">
        <v>99</v>
      </c>
      <c r="AD22" s="277">
        <v>110</v>
      </c>
      <c r="AE22" s="277">
        <v>122.53797400000001</v>
      </c>
      <c r="AF22" s="277">
        <v>127.31716299999999</v>
      </c>
      <c r="AG22" s="277">
        <v>88.222566</v>
      </c>
      <c r="AH22" s="277">
        <v>102.11459135</v>
      </c>
      <c r="AI22" s="277">
        <v>142.86616700000002</v>
      </c>
      <c r="AJ22" s="277">
        <v>103.729364</v>
      </c>
      <c r="AK22" s="277">
        <v>123.91772818999999</v>
      </c>
      <c r="AL22" s="277">
        <v>179.575198</v>
      </c>
      <c r="AM22" s="277">
        <v>198.52667000000002</v>
      </c>
      <c r="AN22" s="277">
        <v>163.951571</v>
      </c>
      <c r="AO22" s="277">
        <v>175.09564399999999</v>
      </c>
      <c r="AP22" s="277">
        <v>191.27559090999998</v>
      </c>
      <c r="AQ22" s="277">
        <v>193.384897</v>
      </c>
      <c r="AR22" s="277">
        <v>196.31749334</v>
      </c>
      <c r="AS22" s="277">
        <v>154.626473</v>
      </c>
      <c r="AT22" s="535">
        <v>207.64653300000001</v>
      </c>
      <c r="AU22" s="277">
        <v>151.60787719999999</v>
      </c>
      <c r="AV22" s="277">
        <v>112.58300056000002</v>
      </c>
      <c r="AW22" s="277">
        <v>90.090060019999996</v>
      </c>
      <c r="AX22" s="277">
        <v>135.76941984000001</v>
      </c>
      <c r="AY22" s="277">
        <v>105.03205445</v>
      </c>
      <c r="AZ22" s="277">
        <v>160.56089233</v>
      </c>
      <c r="BA22" s="277">
        <v>169.67694031999997</v>
      </c>
      <c r="BB22" s="277">
        <v>172.67515276</v>
      </c>
      <c r="BC22" s="277">
        <v>247.85511178000002</v>
      </c>
      <c r="BD22" s="277">
        <v>348.88452926000002</v>
      </c>
      <c r="BE22" s="277">
        <v>340.50502768000001</v>
      </c>
      <c r="BF22" s="277">
        <v>419.74524736999996</v>
      </c>
      <c r="BG22" s="277">
        <v>330.31101175999999</v>
      </c>
      <c r="BH22" s="277">
        <v>153.16302898999999</v>
      </c>
      <c r="BI22" s="277">
        <v>107.86569950000001</v>
      </c>
      <c r="BJ22" s="277">
        <v>132.55000117</v>
      </c>
      <c r="BK22" s="277">
        <v>115.8166186</v>
      </c>
      <c r="BL22" s="277">
        <v>132.06542662999999</v>
      </c>
      <c r="BM22" s="277">
        <v>101.29084771000001</v>
      </c>
      <c r="BN22" s="277">
        <f t="shared" si="11"/>
        <v>591.33974024999998</v>
      </c>
      <c r="BO22" s="277">
        <f t="shared" si="12"/>
        <v>349.17289294</v>
      </c>
      <c r="BP22" s="277"/>
      <c r="BQ22" s="277">
        <f t="shared" si="23"/>
        <v>381</v>
      </c>
      <c r="BR22" s="277">
        <f t="shared" si="24"/>
        <v>440.19229435000005</v>
      </c>
      <c r="BS22" s="277">
        <f t="shared" si="25"/>
        <v>550.08845718999999</v>
      </c>
      <c r="BT22" s="277">
        <f t="shared" si="26"/>
        <v>728.84947591000002</v>
      </c>
      <c r="BU22" s="277">
        <f>AQ22+AR22+AS22+AT22</f>
        <v>751.97539633999997</v>
      </c>
      <c r="BV22" s="277">
        <f>AU22+AV22+AW22+AX22</f>
        <v>490.05035762000006</v>
      </c>
      <c r="BW22" s="277">
        <f t="shared" si="27"/>
        <v>607.94503985999995</v>
      </c>
      <c r="BX22" s="277">
        <f t="shared" si="28"/>
        <v>1356.98991609</v>
      </c>
      <c r="BY22" s="277">
        <f t="shared" si="29"/>
        <v>723.88974141999995</v>
      </c>
    </row>
    <row r="23" spans="1:223" ht="19.95" customHeight="1">
      <c r="A23" s="127">
        <v>15</v>
      </c>
      <c r="B23" s="128" t="str">
        <f>IF('1'!A1=1,D23,F23)</f>
        <v xml:space="preserve"> Греція</v>
      </c>
      <c r="C23" s="357"/>
      <c r="D23" s="358" t="s">
        <v>330</v>
      </c>
      <c r="E23" s="359"/>
      <c r="F23" s="553" t="s">
        <v>97</v>
      </c>
      <c r="G23" s="555">
        <v>33</v>
      </c>
      <c r="H23" s="268">
        <v>45</v>
      </c>
      <c r="I23" s="268">
        <v>28</v>
      </c>
      <c r="J23" s="268">
        <v>41</v>
      </c>
      <c r="K23" s="268">
        <v>57</v>
      </c>
      <c r="L23" s="268">
        <v>83</v>
      </c>
      <c r="M23" s="268">
        <v>61</v>
      </c>
      <c r="N23" s="268">
        <v>49</v>
      </c>
      <c r="O23" s="269">
        <v>32</v>
      </c>
      <c r="P23" s="269">
        <v>68</v>
      </c>
      <c r="Q23" s="269">
        <v>47</v>
      </c>
      <c r="R23" s="269">
        <v>58</v>
      </c>
      <c r="S23" s="268">
        <v>62</v>
      </c>
      <c r="T23" s="268">
        <v>62</v>
      </c>
      <c r="U23" s="268">
        <v>39</v>
      </c>
      <c r="V23" s="268">
        <v>59</v>
      </c>
      <c r="W23" s="268">
        <v>55</v>
      </c>
      <c r="X23" s="268">
        <v>48</v>
      </c>
      <c r="Y23" s="268">
        <v>37</v>
      </c>
      <c r="Z23" s="270">
        <v>61</v>
      </c>
      <c r="AA23" s="270">
        <v>47</v>
      </c>
      <c r="AB23" s="270">
        <v>42</v>
      </c>
      <c r="AC23" s="270">
        <v>23</v>
      </c>
      <c r="AD23" s="270">
        <v>41</v>
      </c>
      <c r="AE23" s="270">
        <v>37.144980000000004</v>
      </c>
      <c r="AF23" s="270">
        <v>40.269447</v>
      </c>
      <c r="AG23" s="270">
        <v>39.504826000000001</v>
      </c>
      <c r="AH23" s="270">
        <v>41.993858209999999</v>
      </c>
      <c r="AI23" s="270">
        <v>54.177442999999997</v>
      </c>
      <c r="AJ23" s="270">
        <v>45.043431000000005</v>
      </c>
      <c r="AK23" s="270">
        <v>34.775193950000002</v>
      </c>
      <c r="AL23" s="270">
        <v>60.600453999999999</v>
      </c>
      <c r="AM23" s="270">
        <v>83.634972000000005</v>
      </c>
      <c r="AN23" s="270">
        <v>74.209980000000002</v>
      </c>
      <c r="AO23" s="270">
        <v>55.475580000000001</v>
      </c>
      <c r="AP23" s="270">
        <v>66.10481940999999</v>
      </c>
      <c r="AQ23" s="270">
        <v>101.23746700000001</v>
      </c>
      <c r="AR23" s="270">
        <v>48.58809497</v>
      </c>
      <c r="AS23" s="270">
        <v>59.930241000000002</v>
      </c>
      <c r="AT23" s="556">
        <v>63.345947000000002</v>
      </c>
      <c r="AU23" s="270">
        <v>54.738419950000001</v>
      </c>
      <c r="AV23" s="270">
        <v>30.325365820000002</v>
      </c>
      <c r="AW23" s="270">
        <v>47.812523210000002</v>
      </c>
      <c r="AX23" s="270">
        <v>44.65099644</v>
      </c>
      <c r="AY23" s="270">
        <v>42.81612561</v>
      </c>
      <c r="AZ23" s="270">
        <v>45.697166080000002</v>
      </c>
      <c r="BA23" s="270">
        <v>45.696041010000002</v>
      </c>
      <c r="BB23" s="270">
        <v>75.268122489999996</v>
      </c>
      <c r="BC23" s="270">
        <v>39.279870320000001</v>
      </c>
      <c r="BD23" s="270">
        <v>19.559492970000001</v>
      </c>
      <c r="BE23" s="270">
        <v>34.571015549999998</v>
      </c>
      <c r="BF23" s="270">
        <v>88.393255600000003</v>
      </c>
      <c r="BG23" s="270">
        <v>58.525162590000008</v>
      </c>
      <c r="BH23" s="270">
        <v>44.979171039999997</v>
      </c>
      <c r="BI23" s="270">
        <v>66.295857699999999</v>
      </c>
      <c r="BJ23" s="270">
        <v>87.738878229999997</v>
      </c>
      <c r="BK23" s="270">
        <v>102.60402539</v>
      </c>
      <c r="BL23" s="270">
        <v>79.834622019999998</v>
      </c>
      <c r="BM23" s="270">
        <v>106.00056923</v>
      </c>
      <c r="BN23" s="277">
        <f t="shared" si="11"/>
        <v>169.80019133000002</v>
      </c>
      <c r="BO23" s="277">
        <f t="shared" si="12"/>
        <v>288.43921663999998</v>
      </c>
      <c r="BP23" s="277"/>
      <c r="BQ23" s="270">
        <f t="shared" si="23"/>
        <v>153</v>
      </c>
      <c r="BR23" s="270">
        <f t="shared" si="24"/>
        <v>158.91311121000001</v>
      </c>
      <c r="BS23" s="270">
        <f t="shared" si="25"/>
        <v>194.59652195000001</v>
      </c>
      <c r="BT23" s="270">
        <f t="shared" si="26"/>
        <v>279.42535141000002</v>
      </c>
      <c r="BU23" s="270">
        <f t="shared" ref="BU23:BU32" si="30">AQ23+AR23+AS23+AT23</f>
        <v>273.10174997000001</v>
      </c>
      <c r="BV23" s="270">
        <f t="shared" ref="BV23:BV32" si="31">AU23+AV23+AW23+AX23</f>
        <v>177.52730542</v>
      </c>
      <c r="BW23" s="270">
        <f t="shared" si="27"/>
        <v>209.47745519</v>
      </c>
      <c r="BX23" s="270">
        <f t="shared" si="28"/>
        <v>181.80363444</v>
      </c>
      <c r="BY23" s="277">
        <f t="shared" si="29"/>
        <v>257.53906956000003</v>
      </c>
    </row>
    <row r="24" spans="1:223" ht="19.95" customHeight="1">
      <c r="A24" s="127">
        <v>16</v>
      </c>
      <c r="B24" s="128" t="str">
        <f>IF('1'!A1=1,D24,F24)</f>
        <v xml:space="preserve"> Латвія</v>
      </c>
      <c r="C24" s="357"/>
      <c r="D24" s="358" t="s">
        <v>329</v>
      </c>
      <c r="E24" s="359"/>
      <c r="F24" s="553" t="s">
        <v>100</v>
      </c>
      <c r="G24" s="555">
        <v>41</v>
      </c>
      <c r="H24" s="268">
        <v>44</v>
      </c>
      <c r="I24" s="268">
        <v>34</v>
      </c>
      <c r="J24" s="268">
        <v>58</v>
      </c>
      <c r="K24" s="268">
        <v>52</v>
      </c>
      <c r="L24" s="268">
        <v>71</v>
      </c>
      <c r="M24" s="268">
        <v>43</v>
      </c>
      <c r="N24" s="268">
        <v>52</v>
      </c>
      <c r="O24" s="269">
        <v>68</v>
      </c>
      <c r="P24" s="269">
        <v>78</v>
      </c>
      <c r="Q24" s="269">
        <v>52</v>
      </c>
      <c r="R24" s="269">
        <v>84</v>
      </c>
      <c r="S24" s="268">
        <v>36</v>
      </c>
      <c r="T24" s="268">
        <v>35</v>
      </c>
      <c r="U24" s="268">
        <v>52</v>
      </c>
      <c r="V24" s="268">
        <v>37</v>
      </c>
      <c r="W24" s="268">
        <v>29</v>
      </c>
      <c r="X24" s="268">
        <v>55</v>
      </c>
      <c r="Y24" s="268">
        <v>73</v>
      </c>
      <c r="Z24" s="270">
        <v>53</v>
      </c>
      <c r="AA24" s="270">
        <v>40</v>
      </c>
      <c r="AB24" s="270">
        <v>32</v>
      </c>
      <c r="AC24" s="270">
        <v>35</v>
      </c>
      <c r="AD24" s="270">
        <v>28</v>
      </c>
      <c r="AE24" s="270">
        <v>27.560132000000003</v>
      </c>
      <c r="AF24" s="270">
        <v>32.182948000000003</v>
      </c>
      <c r="AG24" s="270">
        <v>30.348151999999999</v>
      </c>
      <c r="AH24" s="270">
        <v>34.947738169999994</v>
      </c>
      <c r="AI24" s="270">
        <v>38.901392000000001</v>
      </c>
      <c r="AJ24" s="270">
        <v>36.272615000000002</v>
      </c>
      <c r="AK24" s="270">
        <v>50.277196209999993</v>
      </c>
      <c r="AL24" s="270">
        <v>76.070449000000011</v>
      </c>
      <c r="AM24" s="270">
        <v>69.326350999999988</v>
      </c>
      <c r="AN24" s="270">
        <v>69.904932000000002</v>
      </c>
      <c r="AO24" s="270">
        <v>75.557308999999989</v>
      </c>
      <c r="AP24" s="270">
        <v>67.759169599999993</v>
      </c>
      <c r="AQ24" s="270">
        <v>59.695067000000002</v>
      </c>
      <c r="AR24" s="270">
        <v>73.919589300000013</v>
      </c>
      <c r="AS24" s="270">
        <v>78.265955000000005</v>
      </c>
      <c r="AT24" s="556">
        <v>68.507283999999999</v>
      </c>
      <c r="AU24" s="270">
        <v>54.135122760000002</v>
      </c>
      <c r="AV24" s="270">
        <v>46.173600609999994</v>
      </c>
      <c r="AW24" s="270">
        <v>62.392742169999998</v>
      </c>
      <c r="AX24" s="270">
        <v>59.648260000000001</v>
      </c>
      <c r="AY24" s="270">
        <v>57.956298400000001</v>
      </c>
      <c r="AZ24" s="270">
        <v>64.60218316000001</v>
      </c>
      <c r="BA24" s="270">
        <v>82.417933559999994</v>
      </c>
      <c r="BB24" s="270">
        <v>66.196882979999998</v>
      </c>
      <c r="BC24" s="270">
        <v>41.950260999999998</v>
      </c>
      <c r="BD24" s="270">
        <v>66.206965960000005</v>
      </c>
      <c r="BE24" s="270">
        <v>80.324010180000002</v>
      </c>
      <c r="BF24" s="270">
        <v>89.398866220000002</v>
      </c>
      <c r="BG24" s="270">
        <v>74.522856219999994</v>
      </c>
      <c r="BH24" s="270">
        <v>72.78158225</v>
      </c>
      <c r="BI24" s="270">
        <v>93.308578089999997</v>
      </c>
      <c r="BJ24" s="270">
        <v>80.910804670000005</v>
      </c>
      <c r="BK24" s="270">
        <v>64.952889349999992</v>
      </c>
      <c r="BL24" s="270">
        <v>72.672495620000007</v>
      </c>
      <c r="BM24" s="270">
        <v>77.398947629999995</v>
      </c>
      <c r="BN24" s="277">
        <f t="shared" si="11"/>
        <v>240.61301655999998</v>
      </c>
      <c r="BO24" s="277">
        <f t="shared" si="12"/>
        <v>215.02433259999998</v>
      </c>
      <c r="BP24" s="277"/>
      <c r="BQ24" s="270">
        <f t="shared" si="13"/>
        <v>135</v>
      </c>
      <c r="BR24" s="270">
        <f t="shared" si="14"/>
        <v>125.03897017</v>
      </c>
      <c r="BS24" s="270">
        <f t="shared" si="15"/>
        <v>201.52165221000001</v>
      </c>
      <c r="BT24" s="270">
        <f t="shared" si="16"/>
        <v>282.5477616</v>
      </c>
      <c r="BU24" s="270">
        <f t="shared" si="30"/>
        <v>280.38789529999997</v>
      </c>
      <c r="BV24" s="270">
        <f t="shared" si="31"/>
        <v>222.34972553999998</v>
      </c>
      <c r="BW24" s="270">
        <f t="shared" ref="BW24:BW27" si="32">AY24+AZ24+BA24+BB24</f>
        <v>271.17329810000001</v>
      </c>
      <c r="BX24" s="270">
        <f t="shared" si="17"/>
        <v>277.88010336000002</v>
      </c>
      <c r="BY24" s="277">
        <f t="shared" si="10"/>
        <v>321.52382122999995</v>
      </c>
    </row>
    <row r="25" spans="1:223" ht="19.95" customHeight="1">
      <c r="A25" s="127">
        <v>17</v>
      </c>
      <c r="B25" s="128" t="str">
        <f>IF('1'!A1=1,D25,F25)</f>
        <v xml:space="preserve"> Португалія</v>
      </c>
      <c r="C25" s="357"/>
      <c r="D25" s="358" t="s">
        <v>331</v>
      </c>
      <c r="E25" s="359"/>
      <c r="F25" s="553" t="s">
        <v>99</v>
      </c>
      <c r="G25" s="555">
        <v>29</v>
      </c>
      <c r="H25" s="268">
        <v>36</v>
      </c>
      <c r="I25" s="268">
        <v>19</v>
      </c>
      <c r="J25" s="268">
        <v>37</v>
      </c>
      <c r="K25" s="268">
        <v>53</v>
      </c>
      <c r="L25" s="268">
        <v>51</v>
      </c>
      <c r="M25" s="268">
        <v>16</v>
      </c>
      <c r="N25" s="268">
        <v>72</v>
      </c>
      <c r="O25" s="269">
        <v>90</v>
      </c>
      <c r="P25" s="269">
        <v>91</v>
      </c>
      <c r="Q25" s="269">
        <v>60</v>
      </c>
      <c r="R25" s="269">
        <v>103</v>
      </c>
      <c r="S25" s="268">
        <v>96</v>
      </c>
      <c r="T25" s="268">
        <v>58</v>
      </c>
      <c r="U25" s="268">
        <v>7</v>
      </c>
      <c r="V25" s="268">
        <v>90</v>
      </c>
      <c r="W25" s="268">
        <v>151</v>
      </c>
      <c r="X25" s="268">
        <v>27</v>
      </c>
      <c r="Y25" s="268">
        <v>60</v>
      </c>
      <c r="Z25" s="270">
        <v>34</v>
      </c>
      <c r="AA25" s="270">
        <v>79</v>
      </c>
      <c r="AB25" s="270">
        <v>56</v>
      </c>
      <c r="AC25" s="270">
        <v>60</v>
      </c>
      <c r="AD25" s="270">
        <v>94</v>
      </c>
      <c r="AE25" s="270">
        <v>72.543526999999997</v>
      </c>
      <c r="AF25" s="270">
        <v>33.013435999999999</v>
      </c>
      <c r="AG25" s="270">
        <v>25.430014</v>
      </c>
      <c r="AH25" s="270">
        <v>69.157325970000002</v>
      </c>
      <c r="AI25" s="270">
        <v>86.361851999999999</v>
      </c>
      <c r="AJ25" s="270">
        <v>71.443270999999996</v>
      </c>
      <c r="AK25" s="270">
        <v>34.33029372</v>
      </c>
      <c r="AL25" s="270">
        <v>42.509855999999999</v>
      </c>
      <c r="AM25" s="270">
        <v>87.658559999999994</v>
      </c>
      <c r="AN25" s="270">
        <v>39.248173999999999</v>
      </c>
      <c r="AO25" s="270">
        <v>59.905954999999999</v>
      </c>
      <c r="AP25" s="270">
        <v>38.169613639999994</v>
      </c>
      <c r="AQ25" s="270">
        <v>118.593829</v>
      </c>
      <c r="AR25" s="270">
        <v>49.700327870000002</v>
      </c>
      <c r="AS25" s="270">
        <v>45.393706999999999</v>
      </c>
      <c r="AT25" s="556">
        <v>67.006049000000004</v>
      </c>
      <c r="AU25" s="270">
        <v>74.46920768999999</v>
      </c>
      <c r="AV25" s="270">
        <v>51.659854000000003</v>
      </c>
      <c r="AW25" s="270">
        <v>22.089398000000003</v>
      </c>
      <c r="AX25" s="270">
        <v>83.409143999999998</v>
      </c>
      <c r="AY25" s="270">
        <v>113.17224754</v>
      </c>
      <c r="AZ25" s="270">
        <v>62.193515430000005</v>
      </c>
      <c r="BA25" s="270">
        <v>50.868473129999998</v>
      </c>
      <c r="BB25" s="270">
        <v>105.19497799999999</v>
      </c>
      <c r="BC25" s="270">
        <v>59.467800749999995</v>
      </c>
      <c r="BD25" s="270">
        <v>10.509532269999999</v>
      </c>
      <c r="BE25" s="270">
        <v>44.304187889999994</v>
      </c>
      <c r="BF25" s="270">
        <v>18.516574609999999</v>
      </c>
      <c r="BG25" s="270">
        <v>100.33183711999999</v>
      </c>
      <c r="BH25" s="270">
        <v>33.801059539999997</v>
      </c>
      <c r="BI25" s="270">
        <v>20.39569019</v>
      </c>
      <c r="BJ25" s="270">
        <v>68.243009440000009</v>
      </c>
      <c r="BK25" s="270">
        <v>58.365036610000004</v>
      </c>
      <c r="BL25" s="270">
        <v>64.896587510000003</v>
      </c>
      <c r="BM25" s="270">
        <v>63.296396319999999</v>
      </c>
      <c r="BN25" s="277">
        <f t="shared" si="11"/>
        <v>154.52858684999998</v>
      </c>
      <c r="BO25" s="277">
        <f t="shared" si="12"/>
        <v>186.55802044000001</v>
      </c>
      <c r="BP25" s="277"/>
      <c r="BQ25" s="270">
        <f t="shared" si="13"/>
        <v>289</v>
      </c>
      <c r="BR25" s="270">
        <f t="shared" si="14"/>
        <v>200.14430297000001</v>
      </c>
      <c r="BS25" s="270">
        <f t="shared" si="15"/>
        <v>234.64527271999998</v>
      </c>
      <c r="BT25" s="270">
        <f t="shared" si="16"/>
        <v>224.98230264</v>
      </c>
      <c r="BU25" s="270">
        <f t="shared" si="30"/>
        <v>280.69391287000002</v>
      </c>
      <c r="BV25" s="270">
        <f t="shared" si="31"/>
        <v>231.62760368999997</v>
      </c>
      <c r="BW25" s="270">
        <f>AY25+AZ25+BA25+BB25</f>
        <v>331.42921409999997</v>
      </c>
      <c r="BX25" s="270">
        <f t="shared" si="17"/>
        <v>132.79809551999998</v>
      </c>
      <c r="BY25" s="277">
        <f t="shared" si="10"/>
        <v>222.77159628999999</v>
      </c>
      <c r="DA25" s="476"/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130"/>
      <c r="HN25" s="130"/>
    </row>
    <row r="26" spans="1:223" ht="19.95" customHeight="1">
      <c r="A26" s="127">
        <v>18</v>
      </c>
      <c r="B26" s="128" t="str">
        <f>IF('1'!A1=1,D26,F26)</f>
        <v xml:space="preserve"> Кіпр</v>
      </c>
      <c r="C26" s="357"/>
      <c r="D26" s="358" t="s">
        <v>312</v>
      </c>
      <c r="E26" s="359"/>
      <c r="F26" s="553" t="s">
        <v>103</v>
      </c>
      <c r="G26" s="555">
        <v>32</v>
      </c>
      <c r="H26" s="268">
        <v>44</v>
      </c>
      <c r="I26" s="268">
        <v>28</v>
      </c>
      <c r="J26" s="268">
        <v>57</v>
      </c>
      <c r="K26" s="268">
        <v>49</v>
      </c>
      <c r="L26" s="268">
        <v>67</v>
      </c>
      <c r="M26" s="268">
        <v>33</v>
      </c>
      <c r="N26" s="268">
        <v>26</v>
      </c>
      <c r="O26" s="269">
        <v>88</v>
      </c>
      <c r="P26" s="269">
        <v>36</v>
      </c>
      <c r="Q26" s="269">
        <v>24</v>
      </c>
      <c r="R26" s="269">
        <v>18</v>
      </c>
      <c r="S26" s="268">
        <v>16</v>
      </c>
      <c r="T26" s="268">
        <v>34</v>
      </c>
      <c r="U26" s="268">
        <v>43</v>
      </c>
      <c r="V26" s="268">
        <v>69</v>
      </c>
      <c r="W26" s="268">
        <v>104</v>
      </c>
      <c r="X26" s="268">
        <v>108</v>
      </c>
      <c r="Y26" s="268">
        <v>58</v>
      </c>
      <c r="Z26" s="270">
        <v>13</v>
      </c>
      <c r="AA26" s="270">
        <v>24</v>
      </c>
      <c r="AB26" s="270">
        <v>15</v>
      </c>
      <c r="AC26" s="270">
        <v>10</v>
      </c>
      <c r="AD26" s="270">
        <v>12</v>
      </c>
      <c r="AE26" s="270">
        <v>10.886987</v>
      </c>
      <c r="AF26" s="270">
        <v>18.153213000000001</v>
      </c>
      <c r="AG26" s="270">
        <v>9.9382530000000013</v>
      </c>
      <c r="AH26" s="270">
        <v>14.46598977</v>
      </c>
      <c r="AI26" s="270">
        <v>18.055782000000001</v>
      </c>
      <c r="AJ26" s="270">
        <v>24.336866999999998</v>
      </c>
      <c r="AK26" s="270">
        <v>11.15783817</v>
      </c>
      <c r="AL26" s="270">
        <v>25.986228000000004</v>
      </c>
      <c r="AM26" s="270">
        <v>12.834133</v>
      </c>
      <c r="AN26" s="270">
        <v>7.6291910000000005</v>
      </c>
      <c r="AO26" s="270">
        <v>10</v>
      </c>
      <c r="AP26" s="270">
        <v>10</v>
      </c>
      <c r="AQ26" s="270">
        <v>10.983983</v>
      </c>
      <c r="AR26" s="270">
        <v>8.5553449999999991</v>
      </c>
      <c r="AS26" s="270">
        <v>10</v>
      </c>
      <c r="AT26" s="556">
        <v>12.943313</v>
      </c>
      <c r="AU26" s="270">
        <v>8.4217155100000003</v>
      </c>
      <c r="AV26" s="270">
        <v>4.9037990300000001</v>
      </c>
      <c r="AW26" s="270">
        <v>9</v>
      </c>
      <c r="AX26" s="270">
        <v>8.6647867699999992</v>
      </c>
      <c r="AY26" s="270">
        <v>13</v>
      </c>
      <c r="AZ26" s="270">
        <v>8.6819628299999998</v>
      </c>
      <c r="BA26" s="270">
        <v>10.60374219</v>
      </c>
      <c r="BB26" s="270">
        <v>14.909397439999999</v>
      </c>
      <c r="BC26" s="270">
        <v>10.81726778</v>
      </c>
      <c r="BD26" s="270">
        <v>8.4073112000000005</v>
      </c>
      <c r="BE26" s="270">
        <v>15.63087372</v>
      </c>
      <c r="BF26" s="270">
        <v>19.82329897</v>
      </c>
      <c r="BG26" s="270">
        <v>30.384275729999999</v>
      </c>
      <c r="BH26" s="270">
        <v>24.56991931</v>
      </c>
      <c r="BI26" s="270">
        <v>25.889430270000002</v>
      </c>
      <c r="BJ26" s="270">
        <v>26.9268097</v>
      </c>
      <c r="BK26" s="270">
        <v>35.078474310000004</v>
      </c>
      <c r="BL26" s="270">
        <v>47.747033030000004</v>
      </c>
      <c r="BM26" s="270">
        <v>23.547871190000002</v>
      </c>
      <c r="BN26" s="277">
        <f t="shared" si="11"/>
        <v>80.843625310000007</v>
      </c>
      <c r="BO26" s="277">
        <f t="shared" si="12"/>
        <v>106.37337853</v>
      </c>
      <c r="BP26" s="277"/>
      <c r="BQ26" s="270">
        <f>AA26+AB26+AC26+AD26</f>
        <v>61</v>
      </c>
      <c r="BR26" s="270">
        <f>AE26+AF26+AG26+AH26</f>
        <v>53.444442770000002</v>
      </c>
      <c r="BS26" s="270">
        <f>AI26+AJ26+AK26+AL26</f>
        <v>79.536715170000008</v>
      </c>
      <c r="BT26" s="270">
        <f>AM26+AN26+AO26+AP26</f>
        <v>40.463324</v>
      </c>
      <c r="BU26" s="270">
        <f t="shared" si="30"/>
        <v>42.482641000000001</v>
      </c>
      <c r="BV26" s="270">
        <f t="shared" si="31"/>
        <v>30.99030131</v>
      </c>
      <c r="BW26" s="270">
        <f>AY26+AZ26+BA26+BB26</f>
        <v>47.195102460000001</v>
      </c>
      <c r="BX26" s="270">
        <f>BC26+BD26+BE26+BF26</f>
        <v>54.678751669999997</v>
      </c>
      <c r="BY26" s="277">
        <f>BG26+BH26+BI26+BJ26</f>
        <v>107.77043501</v>
      </c>
      <c r="DB26" s="476"/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130"/>
      <c r="HN26" s="130"/>
    </row>
    <row r="27" spans="1:223" ht="19.95" customHeight="1">
      <c r="A27" s="127">
        <v>19</v>
      </c>
      <c r="B27" s="128" t="str">
        <f>IF('1'!A1=1,D27,F27)</f>
        <v xml:space="preserve"> Данія</v>
      </c>
      <c r="C27" s="357"/>
      <c r="D27" s="358" t="s">
        <v>311</v>
      </c>
      <c r="E27" s="359"/>
      <c r="F27" s="553" t="s">
        <v>102</v>
      </c>
      <c r="G27" s="555">
        <v>16</v>
      </c>
      <c r="H27" s="268">
        <v>11</v>
      </c>
      <c r="I27" s="268">
        <v>13</v>
      </c>
      <c r="J27" s="268">
        <v>18</v>
      </c>
      <c r="K27" s="268">
        <v>20</v>
      </c>
      <c r="L27" s="268">
        <v>14</v>
      </c>
      <c r="M27" s="268">
        <v>17</v>
      </c>
      <c r="N27" s="268">
        <v>23</v>
      </c>
      <c r="O27" s="269">
        <v>17</v>
      </c>
      <c r="P27" s="269">
        <v>18</v>
      </c>
      <c r="Q27" s="269">
        <v>16</v>
      </c>
      <c r="R27" s="269">
        <v>28</v>
      </c>
      <c r="S27" s="268">
        <v>40</v>
      </c>
      <c r="T27" s="268">
        <v>18</v>
      </c>
      <c r="U27" s="268">
        <v>11</v>
      </c>
      <c r="V27" s="268">
        <v>17</v>
      </c>
      <c r="W27" s="268">
        <v>14</v>
      </c>
      <c r="X27" s="268">
        <v>12</v>
      </c>
      <c r="Y27" s="268">
        <v>10</v>
      </c>
      <c r="Z27" s="270">
        <v>12</v>
      </c>
      <c r="AA27" s="270">
        <v>14</v>
      </c>
      <c r="AB27" s="270">
        <v>16</v>
      </c>
      <c r="AC27" s="270">
        <v>25</v>
      </c>
      <c r="AD27" s="270">
        <v>26</v>
      </c>
      <c r="AE27" s="270">
        <v>15.217105999999999</v>
      </c>
      <c r="AF27" s="270">
        <v>18.580100999999999</v>
      </c>
      <c r="AG27" s="270">
        <v>19.246393999999999</v>
      </c>
      <c r="AH27" s="270">
        <v>24.97519887</v>
      </c>
      <c r="AI27" s="270">
        <v>17.21048</v>
      </c>
      <c r="AJ27" s="270">
        <v>37.752147999999998</v>
      </c>
      <c r="AK27" s="270">
        <v>16.202296399999998</v>
      </c>
      <c r="AL27" s="270">
        <v>16.664946</v>
      </c>
      <c r="AM27" s="270">
        <v>18.893021000000001</v>
      </c>
      <c r="AN27" s="270">
        <v>17.065211999999999</v>
      </c>
      <c r="AO27" s="270">
        <v>29</v>
      </c>
      <c r="AP27" s="270">
        <v>63.418753710000004</v>
      </c>
      <c r="AQ27" s="270">
        <v>48.009535000000007</v>
      </c>
      <c r="AR27" s="270">
        <v>38.10114205</v>
      </c>
      <c r="AS27" s="270">
        <v>28.754353999999999</v>
      </c>
      <c r="AT27" s="556">
        <v>27.294793000000002</v>
      </c>
      <c r="AU27" s="270">
        <v>25.63085302</v>
      </c>
      <c r="AV27" s="270">
        <v>30.276270050000001</v>
      </c>
      <c r="AW27" s="270">
        <v>17.279274909999998</v>
      </c>
      <c r="AX27" s="270">
        <v>21.977620809999998</v>
      </c>
      <c r="AY27" s="270">
        <v>33.925213919999997</v>
      </c>
      <c r="AZ27" s="270">
        <v>29.381777520000004</v>
      </c>
      <c r="BA27" s="270">
        <v>28.726530499999999</v>
      </c>
      <c r="BB27" s="270">
        <v>32.83835904</v>
      </c>
      <c r="BC27" s="270">
        <v>27.723268279999999</v>
      </c>
      <c r="BD27" s="270">
        <v>26.990082180000002</v>
      </c>
      <c r="BE27" s="270">
        <v>25.463398230000003</v>
      </c>
      <c r="BF27" s="270">
        <v>26.94572702</v>
      </c>
      <c r="BG27" s="270">
        <v>35.350002509999996</v>
      </c>
      <c r="BH27" s="270">
        <v>46.124012199999996</v>
      </c>
      <c r="BI27" s="270">
        <v>27.991213999999999</v>
      </c>
      <c r="BJ27" s="270">
        <v>29.693233760000002</v>
      </c>
      <c r="BK27" s="270">
        <v>29.810739519999998</v>
      </c>
      <c r="BL27" s="270">
        <v>28.104264739999998</v>
      </c>
      <c r="BM27" s="270">
        <v>30.077565709999998</v>
      </c>
      <c r="BN27" s="277">
        <f t="shared" si="11"/>
        <v>109.46522870999999</v>
      </c>
      <c r="BO27" s="277">
        <f t="shared" si="12"/>
        <v>87.992569969999991</v>
      </c>
      <c r="BP27" s="277"/>
      <c r="BQ27" s="270">
        <f t="shared" si="13"/>
        <v>81</v>
      </c>
      <c r="BR27" s="270">
        <f t="shared" si="14"/>
        <v>78.018799869999995</v>
      </c>
      <c r="BS27" s="270">
        <f t="shared" si="15"/>
        <v>87.82987039999999</v>
      </c>
      <c r="BT27" s="270">
        <f t="shared" si="16"/>
        <v>128.37698671000001</v>
      </c>
      <c r="BU27" s="270">
        <f t="shared" si="30"/>
        <v>142.15982405</v>
      </c>
      <c r="BV27" s="270">
        <f t="shared" si="31"/>
        <v>95.16401879</v>
      </c>
      <c r="BW27" s="270">
        <f t="shared" si="32"/>
        <v>124.87188098</v>
      </c>
      <c r="BX27" s="270">
        <f t="shared" si="17"/>
        <v>107.12247571</v>
      </c>
      <c r="BY27" s="277">
        <f t="shared" si="10"/>
        <v>139.15846246999999</v>
      </c>
    </row>
    <row r="28" spans="1:223" ht="19.95" customHeight="1">
      <c r="A28" s="127">
        <v>20</v>
      </c>
      <c r="B28" s="128" t="str">
        <f>IF('1'!A1=1,D28,F28)</f>
        <v xml:space="preserve"> Швеція</v>
      </c>
      <c r="C28" s="357"/>
      <c r="D28" s="358" t="s">
        <v>315</v>
      </c>
      <c r="E28" s="359"/>
      <c r="F28" s="553" t="s">
        <v>104</v>
      </c>
      <c r="G28" s="555">
        <v>8</v>
      </c>
      <c r="H28" s="268">
        <v>13</v>
      </c>
      <c r="I28" s="268">
        <v>18</v>
      </c>
      <c r="J28" s="268">
        <v>18</v>
      </c>
      <c r="K28" s="268">
        <v>13</v>
      </c>
      <c r="L28" s="268">
        <v>15</v>
      </c>
      <c r="M28" s="268">
        <v>15</v>
      </c>
      <c r="N28" s="268">
        <v>11</v>
      </c>
      <c r="O28" s="269">
        <v>11</v>
      </c>
      <c r="P28" s="269">
        <v>13</v>
      </c>
      <c r="Q28" s="269">
        <v>11</v>
      </c>
      <c r="R28" s="269">
        <v>11</v>
      </c>
      <c r="S28" s="268">
        <v>10</v>
      </c>
      <c r="T28" s="268">
        <v>15</v>
      </c>
      <c r="U28" s="268">
        <v>15</v>
      </c>
      <c r="V28" s="268">
        <v>15</v>
      </c>
      <c r="W28" s="268">
        <v>15</v>
      </c>
      <c r="X28" s="268">
        <v>16</v>
      </c>
      <c r="Y28" s="268">
        <v>13</v>
      </c>
      <c r="Z28" s="270">
        <v>13</v>
      </c>
      <c r="AA28" s="270">
        <v>12</v>
      </c>
      <c r="AB28" s="270">
        <v>13</v>
      </c>
      <c r="AC28" s="270">
        <v>10</v>
      </c>
      <c r="AD28" s="270">
        <v>13</v>
      </c>
      <c r="AE28" s="270">
        <v>11.615254999999999</v>
      </c>
      <c r="AF28" s="270">
        <v>12.982867000000001</v>
      </c>
      <c r="AG28" s="270">
        <v>13.014134</v>
      </c>
      <c r="AH28" s="270">
        <v>13.34480082</v>
      </c>
      <c r="AI28" s="270">
        <v>15.992483999999999</v>
      </c>
      <c r="AJ28" s="270">
        <v>18.035222000000001</v>
      </c>
      <c r="AK28" s="270">
        <v>12.422502840000002</v>
      </c>
      <c r="AL28" s="270">
        <v>16.434282</v>
      </c>
      <c r="AM28" s="270">
        <v>12.971152</v>
      </c>
      <c r="AN28" s="270">
        <v>17.132226000000003</v>
      </c>
      <c r="AO28" s="270">
        <v>14.705013000000001</v>
      </c>
      <c r="AP28" s="270">
        <v>14.51720096</v>
      </c>
      <c r="AQ28" s="270">
        <v>17.628242999999998</v>
      </c>
      <c r="AR28" s="270">
        <v>14.233796920000001</v>
      </c>
      <c r="AS28" s="270">
        <v>13.259292</v>
      </c>
      <c r="AT28" s="556">
        <v>14.363528000000001</v>
      </c>
      <c r="AU28" s="270">
        <v>15.297933009999999</v>
      </c>
      <c r="AV28" s="270">
        <v>14.5001756</v>
      </c>
      <c r="AW28" s="270">
        <v>14.62775879</v>
      </c>
      <c r="AX28" s="270">
        <v>18.354817620000002</v>
      </c>
      <c r="AY28" s="270">
        <v>21.029353879999999</v>
      </c>
      <c r="AZ28" s="270">
        <v>22.891474420000002</v>
      </c>
      <c r="BA28" s="270">
        <v>17.545286109999999</v>
      </c>
      <c r="BB28" s="270">
        <v>27.878896750000003</v>
      </c>
      <c r="BC28" s="270">
        <v>19.865087999999997</v>
      </c>
      <c r="BD28" s="270">
        <v>16.59082927</v>
      </c>
      <c r="BE28" s="270">
        <v>15.82076485</v>
      </c>
      <c r="BF28" s="270">
        <v>14.371117120000001</v>
      </c>
      <c r="BG28" s="270">
        <v>17.68613848</v>
      </c>
      <c r="BH28" s="270">
        <v>18.866985870000001</v>
      </c>
      <c r="BI28" s="270">
        <v>17.365648029999999</v>
      </c>
      <c r="BJ28" s="270">
        <v>17.415863989999998</v>
      </c>
      <c r="BK28" s="270">
        <v>22.85756164</v>
      </c>
      <c r="BL28" s="270">
        <v>19.678982009999999</v>
      </c>
      <c r="BM28" s="270">
        <v>19.197605459999998</v>
      </c>
      <c r="BN28" s="277">
        <f>BG28+BH28+BI28</f>
        <v>53.918772380000007</v>
      </c>
      <c r="BO28" s="277">
        <f>BK28+BL28+BM28</f>
        <v>61.734149109999997</v>
      </c>
      <c r="BP28" s="277"/>
      <c r="BQ28" s="270">
        <f>AA28+AB28+AC28+AD28</f>
        <v>48</v>
      </c>
      <c r="BR28" s="270">
        <f>AE28+AF28+AG28+AH28</f>
        <v>50.957056820000005</v>
      </c>
      <c r="BS28" s="270">
        <f>AI28+AJ28+AK28+AL28</f>
        <v>62.884490839999998</v>
      </c>
      <c r="BT28" s="270">
        <f>AM28+AN28+AO28+AP28</f>
        <v>59.325591959999997</v>
      </c>
      <c r="BU28" s="270">
        <f>AQ28+AR28+AS28+AT28</f>
        <v>59.484859920000005</v>
      </c>
      <c r="BV28" s="270">
        <f>AU28+AV28+AW28+AX28</f>
        <v>62.780685020000007</v>
      </c>
      <c r="BW28" s="270">
        <f t="shared" ref="BW28:BW33" si="33">AY28+AZ28+BA28+BB28</f>
        <v>89.345011159999999</v>
      </c>
      <c r="BX28" s="270">
        <f>BC28+BD28+BE28+BF28</f>
        <v>66.647799240000012</v>
      </c>
      <c r="BY28" s="277">
        <f>BG28+BH28+BI28+BJ28</f>
        <v>71.334636369999998</v>
      </c>
    </row>
    <row r="29" spans="1:223" ht="19.95" customHeight="1">
      <c r="A29" s="127">
        <v>21</v>
      </c>
      <c r="B29" s="128" t="str">
        <f>IF('1'!A1=1,D29,F29)</f>
        <v xml:space="preserve"> Словенія</v>
      </c>
      <c r="C29" s="357"/>
      <c r="D29" s="358" t="s">
        <v>317</v>
      </c>
      <c r="E29" s="359"/>
      <c r="F29" s="553" t="s">
        <v>109</v>
      </c>
      <c r="G29" s="555">
        <v>1</v>
      </c>
      <c r="H29" s="268">
        <v>2</v>
      </c>
      <c r="I29" s="268">
        <v>2</v>
      </c>
      <c r="J29" s="268">
        <v>6</v>
      </c>
      <c r="K29" s="268">
        <v>3</v>
      </c>
      <c r="L29" s="268">
        <v>2</v>
      </c>
      <c r="M29" s="268">
        <v>2</v>
      </c>
      <c r="N29" s="268">
        <v>2</v>
      </c>
      <c r="O29" s="269">
        <v>3</v>
      </c>
      <c r="P29" s="269">
        <v>3</v>
      </c>
      <c r="Q29" s="269">
        <v>2</v>
      </c>
      <c r="R29" s="269">
        <v>2</v>
      </c>
      <c r="S29" s="268">
        <v>2</v>
      </c>
      <c r="T29" s="268">
        <v>2</v>
      </c>
      <c r="U29" s="268">
        <v>3</v>
      </c>
      <c r="V29" s="268">
        <v>2</v>
      </c>
      <c r="W29" s="268">
        <v>2</v>
      </c>
      <c r="X29" s="268">
        <v>3</v>
      </c>
      <c r="Y29" s="268">
        <v>5</v>
      </c>
      <c r="Z29" s="270">
        <v>5</v>
      </c>
      <c r="AA29" s="270">
        <v>4</v>
      </c>
      <c r="AB29" s="270">
        <v>3</v>
      </c>
      <c r="AC29" s="270">
        <v>4</v>
      </c>
      <c r="AD29" s="270">
        <v>3</v>
      </c>
      <c r="AE29" s="270">
        <v>4</v>
      </c>
      <c r="AF29" s="270">
        <v>5</v>
      </c>
      <c r="AG29" s="270">
        <v>4</v>
      </c>
      <c r="AH29" s="270">
        <v>3</v>
      </c>
      <c r="AI29" s="270">
        <v>4.7488259999999993</v>
      </c>
      <c r="AJ29" s="270">
        <v>9.8488319999999998</v>
      </c>
      <c r="AK29" s="270">
        <v>6.3658850899999999</v>
      </c>
      <c r="AL29" s="270">
        <v>6.9093029999999995</v>
      </c>
      <c r="AM29" s="270">
        <v>6.4598209999999998</v>
      </c>
      <c r="AN29" s="270">
        <v>8.8014729999999997</v>
      </c>
      <c r="AO29" s="270">
        <v>9</v>
      </c>
      <c r="AP29" s="270">
        <v>8</v>
      </c>
      <c r="AQ29" s="270">
        <v>9.9869599999999998</v>
      </c>
      <c r="AR29" s="270">
        <v>9.5507463000000001</v>
      </c>
      <c r="AS29" s="270">
        <v>9</v>
      </c>
      <c r="AT29" s="556">
        <v>9.666855</v>
      </c>
      <c r="AU29" s="270">
        <v>10.54047055</v>
      </c>
      <c r="AV29" s="270">
        <v>7.8286929300000008</v>
      </c>
      <c r="AW29" s="270">
        <v>10.29436132</v>
      </c>
      <c r="AX29" s="270">
        <v>10.98461011</v>
      </c>
      <c r="AY29" s="270">
        <v>12</v>
      </c>
      <c r="AZ29" s="270">
        <v>18.115488509999999</v>
      </c>
      <c r="BA29" s="270">
        <v>27.242176749999999</v>
      </c>
      <c r="BB29" s="270">
        <v>17.442373669999998</v>
      </c>
      <c r="BC29" s="270">
        <v>11.58610378</v>
      </c>
      <c r="BD29" s="270">
        <v>18</v>
      </c>
      <c r="BE29" s="270">
        <v>11.975731159999999</v>
      </c>
      <c r="BF29" s="270">
        <v>16.599370659999998</v>
      </c>
      <c r="BG29" s="270">
        <v>15.157076399999999</v>
      </c>
      <c r="BH29" s="270">
        <v>18.09189456</v>
      </c>
      <c r="BI29" s="270">
        <v>13.5888133</v>
      </c>
      <c r="BJ29" s="270">
        <v>17.44612201</v>
      </c>
      <c r="BK29" s="270">
        <v>21.963693069999998</v>
      </c>
      <c r="BL29" s="270">
        <v>16.389165009999999</v>
      </c>
      <c r="BM29" s="270">
        <v>16.743705599999998</v>
      </c>
      <c r="BN29" s="277">
        <f t="shared" si="11"/>
        <v>46.837784259999999</v>
      </c>
      <c r="BO29" s="277">
        <f t="shared" si="12"/>
        <v>55.096563679999996</v>
      </c>
      <c r="BP29" s="277"/>
      <c r="BQ29" s="270">
        <f t="shared" ref="BQ29:BQ34" si="34">AA29+AB29+AC29+AD29</f>
        <v>14</v>
      </c>
      <c r="BR29" s="270">
        <f t="shared" ref="BR29:BR34" si="35">AE29+AF29+AG29+AH29</f>
        <v>16</v>
      </c>
      <c r="BS29" s="270">
        <f t="shared" ref="BS29:BS34" si="36">AI29+AJ29+AK29+AL29</f>
        <v>27.872846089999996</v>
      </c>
      <c r="BT29" s="270">
        <f t="shared" ref="BT29:BT34" si="37">AM29+AN29+AO29+AP29</f>
        <v>32.261293999999999</v>
      </c>
      <c r="BU29" s="270">
        <f>AQ29+AR29+AS29+AT29</f>
        <v>38.204561300000002</v>
      </c>
      <c r="BV29" s="270">
        <f>AU29+AV29+AW29+AX29</f>
        <v>39.648134910000003</v>
      </c>
      <c r="BW29" s="270">
        <f t="shared" si="33"/>
        <v>74.800038929999999</v>
      </c>
      <c r="BX29" s="270">
        <f t="shared" ref="BX29:BX34" si="38">BC29+BD29+BE29+BF29</f>
        <v>58.161205599999995</v>
      </c>
      <c r="BY29" s="277">
        <f t="shared" ref="BY29:BY34" si="39">BG29+BH29+BI29+BJ29</f>
        <v>64.283906270000003</v>
      </c>
      <c r="HO29" s="152" t="s">
        <v>170</v>
      </c>
    </row>
    <row r="30" spans="1:223" ht="19.95" customHeight="1">
      <c r="A30" s="127">
        <v>22</v>
      </c>
      <c r="B30" s="128" t="str">
        <f>IF('1'!A1=1,D30,F30)</f>
        <v xml:space="preserve"> Естонія</v>
      </c>
      <c r="C30" s="357"/>
      <c r="D30" s="358" t="s">
        <v>313</v>
      </c>
      <c r="E30" s="359"/>
      <c r="F30" s="553" t="s">
        <v>101</v>
      </c>
      <c r="G30" s="555">
        <v>26</v>
      </c>
      <c r="H30" s="268">
        <v>19</v>
      </c>
      <c r="I30" s="268">
        <v>18</v>
      </c>
      <c r="J30" s="268">
        <v>37</v>
      </c>
      <c r="K30" s="268">
        <v>35</v>
      </c>
      <c r="L30" s="268">
        <v>43</v>
      </c>
      <c r="M30" s="268">
        <v>31</v>
      </c>
      <c r="N30" s="268">
        <v>35</v>
      </c>
      <c r="O30" s="269">
        <v>88</v>
      </c>
      <c r="P30" s="269">
        <v>61</v>
      </c>
      <c r="Q30" s="269">
        <v>56</v>
      </c>
      <c r="R30" s="269">
        <v>43</v>
      </c>
      <c r="S30" s="268">
        <v>25</v>
      </c>
      <c r="T30" s="268">
        <v>27</v>
      </c>
      <c r="U30" s="268">
        <v>27</v>
      </c>
      <c r="V30" s="268">
        <v>19</v>
      </c>
      <c r="W30" s="268">
        <v>15</v>
      </c>
      <c r="X30" s="268">
        <v>15</v>
      </c>
      <c r="Y30" s="268">
        <v>23</v>
      </c>
      <c r="Z30" s="270">
        <v>15</v>
      </c>
      <c r="AA30" s="270">
        <v>9</v>
      </c>
      <c r="AB30" s="270">
        <v>11</v>
      </c>
      <c r="AC30" s="270">
        <v>14</v>
      </c>
      <c r="AD30" s="270">
        <v>14</v>
      </c>
      <c r="AE30" s="270">
        <v>12.434055000000001</v>
      </c>
      <c r="AF30" s="270">
        <v>18.813223000000001</v>
      </c>
      <c r="AG30" s="270">
        <v>18.881436000000001</v>
      </c>
      <c r="AH30" s="270">
        <v>25.6988655</v>
      </c>
      <c r="AI30" s="270">
        <v>21.570832000000003</v>
      </c>
      <c r="AJ30" s="270">
        <v>25.116512000000004</v>
      </c>
      <c r="AK30" s="270">
        <v>29.284680650000002</v>
      </c>
      <c r="AL30" s="270">
        <v>32</v>
      </c>
      <c r="AM30" s="270">
        <v>29.355484000000004</v>
      </c>
      <c r="AN30" s="270">
        <v>29.698658000000002</v>
      </c>
      <c r="AO30" s="270">
        <v>32</v>
      </c>
      <c r="AP30" s="270">
        <v>32</v>
      </c>
      <c r="AQ30" s="270">
        <v>25.854924</v>
      </c>
      <c r="AR30" s="270">
        <v>26.281335200000001</v>
      </c>
      <c r="AS30" s="270">
        <v>32.096615</v>
      </c>
      <c r="AT30" s="556">
        <v>26.122472000000002</v>
      </c>
      <c r="AU30" s="270">
        <v>22.486788730000001</v>
      </c>
      <c r="AV30" s="270">
        <v>17.793387199999998</v>
      </c>
      <c r="AW30" s="270">
        <v>22.12447946</v>
      </c>
      <c r="AX30" s="270">
        <v>26.443009199999999</v>
      </c>
      <c r="AY30" s="270">
        <v>26.89727499</v>
      </c>
      <c r="AZ30" s="270">
        <v>33.26608083</v>
      </c>
      <c r="BA30" s="270">
        <v>43.613479359999999</v>
      </c>
      <c r="BB30" s="270">
        <v>42.151097130000004</v>
      </c>
      <c r="BC30" s="270">
        <v>26.075715040000002</v>
      </c>
      <c r="BD30" s="270">
        <v>23.68332358</v>
      </c>
      <c r="BE30" s="270">
        <v>27.08261023</v>
      </c>
      <c r="BF30" s="270">
        <v>25.982297710000001</v>
      </c>
      <c r="BG30" s="270">
        <v>22.858454729999998</v>
      </c>
      <c r="BH30" s="270">
        <v>22.819412010000001</v>
      </c>
      <c r="BI30" s="270">
        <v>26.060537879999998</v>
      </c>
      <c r="BJ30" s="270">
        <v>18.94991783</v>
      </c>
      <c r="BK30" s="270">
        <v>15.469790849999999</v>
      </c>
      <c r="BL30" s="270">
        <v>16.78121368</v>
      </c>
      <c r="BM30" s="270">
        <v>18.4606779</v>
      </c>
      <c r="BN30" s="277">
        <f>BG30+BH30+BI30</f>
        <v>71.738404619999997</v>
      </c>
      <c r="BO30" s="277">
        <f>BK30+BL30+BM30</f>
        <v>50.711682430000003</v>
      </c>
      <c r="BP30" s="277"/>
      <c r="BQ30" s="270">
        <f>AA30+AB30+AC30+AD30</f>
        <v>48</v>
      </c>
      <c r="BR30" s="270">
        <f>AE30+AF30+AG30+AH30</f>
        <v>75.827579499999999</v>
      </c>
      <c r="BS30" s="270">
        <f>AI30+AJ30+AK30+AL30</f>
        <v>107.97202465000001</v>
      </c>
      <c r="BT30" s="270">
        <f>AM30+AN30+AO30+AP30</f>
        <v>123.05414200000001</v>
      </c>
      <c r="BU30" s="270">
        <f t="shared" ref="BU30" si="40">AQ30+AR30+AS30+AT30</f>
        <v>110.3553462</v>
      </c>
      <c r="BV30" s="270">
        <f t="shared" ref="BV30" si="41">AU30+AV30+AW30+AX30</f>
        <v>88.847664589999994</v>
      </c>
      <c r="BW30" s="270">
        <f t="shared" si="33"/>
        <v>145.92793231000002</v>
      </c>
      <c r="BX30" s="270">
        <f>BC30+BD30+BE30+BF30</f>
        <v>102.82394656</v>
      </c>
      <c r="BY30" s="277">
        <f>BG30+BH30+BI30+BJ30</f>
        <v>90.688322450000001</v>
      </c>
    </row>
    <row r="31" spans="1:223" ht="19.95" customHeight="1">
      <c r="A31" s="127">
        <v>23</v>
      </c>
      <c r="B31" s="128" t="str">
        <f>IF('1'!A1=1,D31,F31)</f>
        <v xml:space="preserve"> Хорватія</v>
      </c>
      <c r="C31" s="357"/>
      <c r="D31" s="358" t="s">
        <v>314</v>
      </c>
      <c r="E31" s="359"/>
      <c r="F31" s="553" t="s">
        <v>107</v>
      </c>
      <c r="G31" s="555">
        <v>4</v>
      </c>
      <c r="H31" s="268">
        <v>5</v>
      </c>
      <c r="I31" s="268">
        <v>11</v>
      </c>
      <c r="J31" s="268">
        <v>14</v>
      </c>
      <c r="K31" s="268">
        <v>11</v>
      </c>
      <c r="L31" s="268">
        <v>20</v>
      </c>
      <c r="M31" s="268">
        <v>7</v>
      </c>
      <c r="N31" s="268">
        <v>13</v>
      </c>
      <c r="O31" s="269">
        <v>13</v>
      </c>
      <c r="P31" s="269">
        <v>15</v>
      </c>
      <c r="Q31" s="269">
        <v>8</v>
      </c>
      <c r="R31" s="269">
        <v>3</v>
      </c>
      <c r="S31" s="268">
        <v>14</v>
      </c>
      <c r="T31" s="268">
        <v>7</v>
      </c>
      <c r="U31" s="268">
        <v>9</v>
      </c>
      <c r="V31" s="268">
        <v>12</v>
      </c>
      <c r="W31" s="268">
        <v>2</v>
      </c>
      <c r="X31" s="268">
        <v>18</v>
      </c>
      <c r="Y31" s="268">
        <v>9</v>
      </c>
      <c r="Z31" s="270">
        <v>10</v>
      </c>
      <c r="AA31" s="270">
        <v>4</v>
      </c>
      <c r="AB31" s="270">
        <v>10</v>
      </c>
      <c r="AC31" s="270">
        <v>7</v>
      </c>
      <c r="AD31" s="270">
        <v>4</v>
      </c>
      <c r="AE31" s="270">
        <v>10</v>
      </c>
      <c r="AF31" s="270">
        <v>9</v>
      </c>
      <c r="AG31" s="270">
        <v>11</v>
      </c>
      <c r="AH31" s="270">
        <v>7</v>
      </c>
      <c r="AI31" s="270">
        <v>6.9767450000000011</v>
      </c>
      <c r="AJ31" s="270">
        <v>4.5938810000000005</v>
      </c>
      <c r="AK31" s="270">
        <v>7.3189954200000003</v>
      </c>
      <c r="AL31" s="270">
        <v>5</v>
      </c>
      <c r="AM31" s="270">
        <v>11.806091</v>
      </c>
      <c r="AN31" s="270">
        <v>9.225003000000001</v>
      </c>
      <c r="AO31" s="270">
        <v>8.4945499999999985</v>
      </c>
      <c r="AP31" s="270">
        <v>5</v>
      </c>
      <c r="AQ31" s="270">
        <v>8.3071809999999999</v>
      </c>
      <c r="AR31" s="270">
        <v>9.7799075900000005</v>
      </c>
      <c r="AS31" s="270">
        <v>7</v>
      </c>
      <c r="AT31" s="556">
        <v>11.094132</v>
      </c>
      <c r="AU31" s="270">
        <v>8.4072102399999995</v>
      </c>
      <c r="AV31" s="270">
        <v>4.9878380599999996</v>
      </c>
      <c r="AW31" s="270">
        <v>6.8316464100000003</v>
      </c>
      <c r="AX31" s="270">
        <v>7.9241507899999988</v>
      </c>
      <c r="AY31" s="270">
        <v>8.3497080399999994</v>
      </c>
      <c r="AZ31" s="270">
        <v>9.0740920000000003</v>
      </c>
      <c r="BA31" s="270">
        <v>7.8342529299999999</v>
      </c>
      <c r="BB31" s="270">
        <v>17.759543030000003</v>
      </c>
      <c r="BC31" s="270">
        <v>13.099459620000001</v>
      </c>
      <c r="BD31" s="270">
        <v>26.553027229999998</v>
      </c>
      <c r="BE31" s="270">
        <v>14.728947419999999</v>
      </c>
      <c r="BF31" s="270">
        <v>17.766777359999999</v>
      </c>
      <c r="BG31" s="270">
        <v>14.138355860000001</v>
      </c>
      <c r="BH31" s="270">
        <v>22.11351019</v>
      </c>
      <c r="BI31" s="270">
        <v>20.835273919999999</v>
      </c>
      <c r="BJ31" s="270">
        <v>29.740462659999999</v>
      </c>
      <c r="BK31" s="270">
        <v>22.195463459999999</v>
      </c>
      <c r="BL31" s="270">
        <v>15.233532610000001</v>
      </c>
      <c r="BM31" s="270">
        <v>11.27279016</v>
      </c>
      <c r="BN31" s="277">
        <f>BG31+BH31+BI31</f>
        <v>57.087139970000003</v>
      </c>
      <c r="BO31" s="277">
        <f>BK31+BL31+BM31</f>
        <v>48.701786229999996</v>
      </c>
      <c r="BP31" s="277"/>
      <c r="BQ31" s="270">
        <f>AA31+AB31+AC31+AD31</f>
        <v>25</v>
      </c>
      <c r="BR31" s="270">
        <f>AE31+AF31+AG31+AH31</f>
        <v>37</v>
      </c>
      <c r="BS31" s="270">
        <f>AI31+AJ31+AK31+AL31</f>
        <v>23.889621420000001</v>
      </c>
      <c r="BT31" s="270">
        <f>AM31+AN31+AO31+AP31</f>
        <v>34.525644</v>
      </c>
      <c r="BU31" s="270">
        <f>AQ31+AR31+AS31+AT31</f>
        <v>36.181220590000002</v>
      </c>
      <c r="BV31" s="270">
        <f>AU31+AV31+AW31+AX31</f>
        <v>28.150845499999999</v>
      </c>
      <c r="BW31" s="270">
        <f t="shared" si="33"/>
        <v>43.017596000000005</v>
      </c>
      <c r="BX31" s="270">
        <f>BC31+BD31+BE31+BF31</f>
        <v>72.148211629999992</v>
      </c>
      <c r="BY31" s="277">
        <f>BG31+BH31+BI31+BJ31</f>
        <v>86.827602630000001</v>
      </c>
      <c r="HO31" s="152" t="s">
        <v>155</v>
      </c>
    </row>
    <row r="32" spans="1:223" ht="25.2" customHeight="1">
      <c r="A32" s="127">
        <v>24</v>
      </c>
      <c r="B32" s="128" t="str">
        <f>IF('1'!A1=1,D32,F32)</f>
        <v xml:space="preserve"> Iрландія</v>
      </c>
      <c r="C32" s="357"/>
      <c r="D32" s="359" t="s">
        <v>332</v>
      </c>
      <c r="E32" s="359"/>
      <c r="F32" s="553" t="s">
        <v>105</v>
      </c>
      <c r="G32" s="555">
        <v>1</v>
      </c>
      <c r="H32" s="268">
        <v>1</v>
      </c>
      <c r="I32" s="268">
        <v>1</v>
      </c>
      <c r="J32" s="268">
        <v>1</v>
      </c>
      <c r="K32" s="268">
        <v>8</v>
      </c>
      <c r="L32" s="268">
        <v>1</v>
      </c>
      <c r="M32" s="268">
        <v>2</v>
      </c>
      <c r="N32" s="268">
        <v>3</v>
      </c>
      <c r="O32" s="269">
        <v>3</v>
      </c>
      <c r="P32" s="269">
        <v>18</v>
      </c>
      <c r="Q32" s="269">
        <v>16</v>
      </c>
      <c r="R32" s="269">
        <v>39</v>
      </c>
      <c r="S32" s="268">
        <v>52</v>
      </c>
      <c r="T32" s="268">
        <v>38</v>
      </c>
      <c r="U32" s="268">
        <v>4</v>
      </c>
      <c r="V32" s="268">
        <v>26</v>
      </c>
      <c r="W32" s="268">
        <v>32</v>
      </c>
      <c r="X32" s="268">
        <v>19</v>
      </c>
      <c r="Y32" s="268">
        <v>3</v>
      </c>
      <c r="Z32" s="270">
        <v>15</v>
      </c>
      <c r="AA32" s="270">
        <v>16</v>
      </c>
      <c r="AB32" s="270">
        <v>11</v>
      </c>
      <c r="AC32" s="270">
        <v>6</v>
      </c>
      <c r="AD32" s="270">
        <v>26</v>
      </c>
      <c r="AE32" s="270">
        <v>22.201069</v>
      </c>
      <c r="AF32" s="270">
        <v>12</v>
      </c>
      <c r="AG32" s="270">
        <v>2</v>
      </c>
      <c r="AH32" s="270">
        <v>9</v>
      </c>
      <c r="AI32" s="270">
        <v>30.834817000000001</v>
      </c>
      <c r="AJ32" s="270">
        <v>5.8813849999999999</v>
      </c>
      <c r="AK32" s="270">
        <v>4</v>
      </c>
      <c r="AL32" s="270">
        <v>14.009195</v>
      </c>
      <c r="AM32" s="270">
        <v>41.558600999999996</v>
      </c>
      <c r="AN32" s="270">
        <v>8.0182029999999997</v>
      </c>
      <c r="AO32" s="270">
        <v>4</v>
      </c>
      <c r="AP32" s="270">
        <v>23.466291949999999</v>
      </c>
      <c r="AQ32" s="270">
        <v>80.517658999999995</v>
      </c>
      <c r="AR32" s="270">
        <v>18.503131270000001</v>
      </c>
      <c r="AS32" s="270">
        <v>3.7797830000000001</v>
      </c>
      <c r="AT32" s="556">
        <v>49.588642999999998</v>
      </c>
      <c r="AU32" s="270">
        <v>52.650463200000004</v>
      </c>
      <c r="AV32" s="270">
        <v>17.545666669999999</v>
      </c>
      <c r="AW32" s="270">
        <v>5</v>
      </c>
      <c r="AX32" s="270">
        <v>18.909731130000001</v>
      </c>
      <c r="AY32" s="270">
        <v>40.279616709999999</v>
      </c>
      <c r="AZ32" s="270">
        <v>7.8211061800000001</v>
      </c>
      <c r="BA32" s="270">
        <v>4.4258352399999996</v>
      </c>
      <c r="BB32" s="270">
        <v>44.55827567</v>
      </c>
      <c r="BC32" s="270">
        <v>34.217635019999996</v>
      </c>
      <c r="BD32" s="270">
        <v>1</v>
      </c>
      <c r="BE32" s="270">
        <v>8.0877605799999994</v>
      </c>
      <c r="BF32" s="270">
        <v>0.89048231</v>
      </c>
      <c r="BG32" s="270">
        <v>7.1472102400000006</v>
      </c>
      <c r="BH32" s="268">
        <v>1</v>
      </c>
      <c r="BI32" s="270">
        <v>1.33874966</v>
      </c>
      <c r="BJ32" s="270">
        <v>5.4561816500000004</v>
      </c>
      <c r="BK32" s="270">
        <v>23.763546899999998</v>
      </c>
      <c r="BL32" s="270">
        <v>13.765094910000002</v>
      </c>
      <c r="BM32" s="270">
        <v>10.372347009999999</v>
      </c>
      <c r="BN32" s="277">
        <f t="shared" si="11"/>
        <v>9.4859598999999992</v>
      </c>
      <c r="BO32" s="277">
        <f t="shared" si="12"/>
        <v>47.900988819999995</v>
      </c>
      <c r="BP32" s="277"/>
      <c r="BQ32" s="270">
        <f t="shared" si="34"/>
        <v>59</v>
      </c>
      <c r="BR32" s="270">
        <f t="shared" si="35"/>
        <v>45.201069000000004</v>
      </c>
      <c r="BS32" s="270">
        <f t="shared" si="36"/>
        <v>54.725397000000001</v>
      </c>
      <c r="BT32" s="270">
        <f t="shared" si="37"/>
        <v>77.043095949999994</v>
      </c>
      <c r="BU32" s="270">
        <f t="shared" si="30"/>
        <v>152.38921626999999</v>
      </c>
      <c r="BV32" s="270">
        <f t="shared" si="31"/>
        <v>94.105861000000004</v>
      </c>
      <c r="BW32" s="270">
        <f t="shared" si="33"/>
        <v>97.084833799999998</v>
      </c>
      <c r="BX32" s="270">
        <f t="shared" si="38"/>
        <v>44.19587791</v>
      </c>
      <c r="BY32" s="277">
        <f t="shared" si="39"/>
        <v>14.942141549999999</v>
      </c>
    </row>
    <row r="33" spans="1:228" ht="23.4" customHeight="1">
      <c r="A33" s="127">
        <v>25</v>
      </c>
      <c r="B33" s="128" t="str">
        <f>IF('1'!A1=1,D33,F33)</f>
        <v xml:space="preserve"> Мальта</v>
      </c>
      <c r="C33" s="357"/>
      <c r="D33" s="358" t="s">
        <v>316</v>
      </c>
      <c r="E33" s="359"/>
      <c r="F33" s="553" t="s">
        <v>108</v>
      </c>
      <c r="G33" s="555">
        <v>2</v>
      </c>
      <c r="H33" s="268">
        <v>28</v>
      </c>
      <c r="I33" s="268">
        <v>1</v>
      </c>
      <c r="J33" s="268">
        <v>18</v>
      </c>
      <c r="K33" s="268">
        <v>44</v>
      </c>
      <c r="L33" s="268">
        <v>55</v>
      </c>
      <c r="M33" s="268">
        <v>21</v>
      </c>
      <c r="N33" s="268">
        <v>1</v>
      </c>
      <c r="O33" s="269">
        <v>0</v>
      </c>
      <c r="P33" s="269">
        <v>3</v>
      </c>
      <c r="Q33" s="269">
        <v>1</v>
      </c>
      <c r="R33" s="269">
        <v>1</v>
      </c>
      <c r="S33" s="268">
        <v>2</v>
      </c>
      <c r="T33" s="268">
        <v>1</v>
      </c>
      <c r="U33" s="268">
        <v>2</v>
      </c>
      <c r="V33" s="268">
        <v>1</v>
      </c>
      <c r="W33" s="268">
        <v>1</v>
      </c>
      <c r="X33" s="268" t="s">
        <v>171</v>
      </c>
      <c r="Y33" s="268" t="s">
        <v>171</v>
      </c>
      <c r="Z33" s="270" t="s">
        <v>171</v>
      </c>
      <c r="AA33" s="270">
        <v>9</v>
      </c>
      <c r="AB33" s="270">
        <v>1</v>
      </c>
      <c r="AC33" s="270">
        <v>1</v>
      </c>
      <c r="AD33" s="270">
        <v>1</v>
      </c>
      <c r="AE33" s="270">
        <v>1</v>
      </c>
      <c r="AF33" s="270">
        <v>5</v>
      </c>
      <c r="AG33" s="270">
        <v>1</v>
      </c>
      <c r="AH33" s="270">
        <v>0</v>
      </c>
      <c r="AI33" s="270">
        <v>4.2840600000000002</v>
      </c>
      <c r="AJ33" s="270">
        <v>4.6574839999999993</v>
      </c>
      <c r="AK33" s="270">
        <v>14</v>
      </c>
      <c r="AL33" s="270">
        <v>20.859334999999998</v>
      </c>
      <c r="AM33" s="270">
        <v>6.2958299999999996</v>
      </c>
      <c r="AN33" s="270">
        <v>17.400021000000002</v>
      </c>
      <c r="AO33" s="270">
        <v>1</v>
      </c>
      <c r="AP33" s="270">
        <v>24</v>
      </c>
      <c r="AQ33" s="270">
        <v>10.133963</v>
      </c>
      <c r="AR33" s="270">
        <v>5.2563750300000001</v>
      </c>
      <c r="AS33" s="270">
        <v>12.787144</v>
      </c>
      <c r="AT33" s="556">
        <v>1</v>
      </c>
      <c r="AU33" s="270">
        <v>2.88917373</v>
      </c>
      <c r="AV33" s="270">
        <v>1</v>
      </c>
      <c r="AW33" s="270">
        <v>2</v>
      </c>
      <c r="AX33" s="270">
        <v>1</v>
      </c>
      <c r="AY33" s="270">
        <v>1</v>
      </c>
      <c r="AZ33" s="270">
        <v>19</v>
      </c>
      <c r="BA33" s="270">
        <v>3.3626401800000001</v>
      </c>
      <c r="BB33" s="270">
        <v>2.6443204300000001</v>
      </c>
      <c r="BC33" s="270">
        <v>1</v>
      </c>
      <c r="BD33" s="270">
        <v>1</v>
      </c>
      <c r="BE33" s="270">
        <v>0</v>
      </c>
      <c r="BF33" s="270">
        <v>6.3382691900000001</v>
      </c>
      <c r="BG33" s="270">
        <v>11.89197377</v>
      </c>
      <c r="BH33" s="270">
        <v>12.9211423</v>
      </c>
      <c r="BI33" s="270">
        <v>28.922837440000002</v>
      </c>
      <c r="BJ33" s="270">
        <v>16.38001611</v>
      </c>
      <c r="BK33" s="270">
        <v>18.4166496</v>
      </c>
      <c r="BL33" s="270">
        <v>1.4975394299999998</v>
      </c>
      <c r="BM33" s="270">
        <v>15.51449378</v>
      </c>
      <c r="BN33" s="277">
        <f>BG33+BH33+BI33</f>
        <v>53.735953510000002</v>
      </c>
      <c r="BO33" s="277">
        <f>BK33+BL33+BM33</f>
        <v>35.428682809999998</v>
      </c>
      <c r="BP33" s="277"/>
      <c r="BQ33" s="270">
        <f>AA33+AB33+AC33+AD33</f>
        <v>12</v>
      </c>
      <c r="BR33" s="270">
        <f>AE33+AF33+AG33+AH33</f>
        <v>7</v>
      </c>
      <c r="BS33" s="270">
        <f>AI33+AJ33+AK33+AL33</f>
        <v>43.800878999999995</v>
      </c>
      <c r="BT33" s="270">
        <f>AM33+AN33+AO33+AP33</f>
        <v>48.695851000000005</v>
      </c>
      <c r="BU33" s="270">
        <f>AQ33+AR33+AS33+AT33</f>
        <v>29.17748203</v>
      </c>
      <c r="BV33" s="270">
        <f>AU33+AV33+AW33+AX33</f>
        <v>6.8891737299999996</v>
      </c>
      <c r="BW33" s="270">
        <f t="shared" si="33"/>
        <v>26.00696061</v>
      </c>
      <c r="BX33" s="270">
        <f>BC33+BD33+BE33+BF33</f>
        <v>8.3382691900000001</v>
      </c>
      <c r="BY33" s="277">
        <f>BG33+BH33+BI33+BJ33</f>
        <v>70.115969620000001</v>
      </c>
      <c r="CZ33" s="308" t="s">
        <v>172</v>
      </c>
      <c r="DB33" s="476"/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130"/>
      <c r="HN33" s="130"/>
      <c r="HO33" s="152" t="s">
        <v>164</v>
      </c>
    </row>
    <row r="34" spans="1:228" ht="19.95" customHeight="1">
      <c r="A34" s="127">
        <v>26</v>
      </c>
      <c r="B34" s="128" t="str">
        <f>IF('1'!A1=1,D34,F34)</f>
        <v xml:space="preserve"> Фінляндія</v>
      </c>
      <c r="C34" s="357"/>
      <c r="D34" s="358" t="s">
        <v>318</v>
      </c>
      <c r="E34" s="359"/>
      <c r="F34" s="553" t="s">
        <v>106</v>
      </c>
      <c r="G34" s="555">
        <v>9</v>
      </c>
      <c r="H34" s="268">
        <v>7</v>
      </c>
      <c r="I34" s="268">
        <v>9</v>
      </c>
      <c r="J34" s="268">
        <v>9</v>
      </c>
      <c r="K34" s="268">
        <v>13</v>
      </c>
      <c r="L34" s="268">
        <v>10</v>
      </c>
      <c r="M34" s="268">
        <v>13</v>
      </c>
      <c r="N34" s="268">
        <v>17</v>
      </c>
      <c r="O34" s="269">
        <v>8</v>
      </c>
      <c r="P34" s="269">
        <v>18</v>
      </c>
      <c r="Q34" s="269">
        <v>12</v>
      </c>
      <c r="R34" s="269">
        <v>9</v>
      </c>
      <c r="S34" s="268">
        <v>10</v>
      </c>
      <c r="T34" s="268">
        <v>23</v>
      </c>
      <c r="U34" s="268">
        <v>12</v>
      </c>
      <c r="V34" s="268">
        <v>10</v>
      </c>
      <c r="W34" s="268">
        <v>7</v>
      </c>
      <c r="X34" s="268">
        <v>15</v>
      </c>
      <c r="Y34" s="268">
        <v>9</v>
      </c>
      <c r="Z34" s="270">
        <v>8</v>
      </c>
      <c r="AA34" s="270">
        <v>6</v>
      </c>
      <c r="AB34" s="270">
        <v>7</v>
      </c>
      <c r="AC34" s="270">
        <v>10</v>
      </c>
      <c r="AD34" s="270">
        <v>8</v>
      </c>
      <c r="AE34" s="270">
        <v>8</v>
      </c>
      <c r="AF34" s="270">
        <v>10</v>
      </c>
      <c r="AG34" s="270">
        <v>8</v>
      </c>
      <c r="AH34" s="270">
        <v>7</v>
      </c>
      <c r="AI34" s="270">
        <v>8.1377649999999999</v>
      </c>
      <c r="AJ34" s="270">
        <v>11.111326999999999</v>
      </c>
      <c r="AK34" s="270">
        <v>12.04093204</v>
      </c>
      <c r="AL34" s="270">
        <v>10.637051</v>
      </c>
      <c r="AM34" s="270">
        <v>12.148484</v>
      </c>
      <c r="AN34" s="270">
        <v>12.525364000000001</v>
      </c>
      <c r="AO34" s="270">
        <v>13.64367</v>
      </c>
      <c r="AP34" s="270">
        <v>12</v>
      </c>
      <c r="AQ34" s="270">
        <v>10.51458</v>
      </c>
      <c r="AR34" s="270">
        <v>10.652156150000001</v>
      </c>
      <c r="AS34" s="270">
        <v>10.751832</v>
      </c>
      <c r="AT34" s="556">
        <v>11.069661</v>
      </c>
      <c r="AU34" s="270">
        <v>11.52080145</v>
      </c>
      <c r="AV34" s="270">
        <v>19.117700060000001</v>
      </c>
      <c r="AW34" s="270">
        <v>11.62076622</v>
      </c>
      <c r="AX34" s="270">
        <v>9.7677297900000006</v>
      </c>
      <c r="AY34" s="270">
        <v>15.13089506</v>
      </c>
      <c r="AZ34" s="270">
        <v>20.704131449999998</v>
      </c>
      <c r="BA34" s="270">
        <v>22.94749543</v>
      </c>
      <c r="BB34" s="270">
        <v>46.113087730000004</v>
      </c>
      <c r="BC34" s="270">
        <v>23.5419421</v>
      </c>
      <c r="BD34" s="270">
        <v>13.949144330000001</v>
      </c>
      <c r="BE34" s="270">
        <v>9.3019151999999998</v>
      </c>
      <c r="BF34" s="270">
        <v>11.8768385</v>
      </c>
      <c r="BG34" s="270">
        <v>10.68948576</v>
      </c>
      <c r="BH34" s="270">
        <v>9.0902903899999998</v>
      </c>
      <c r="BI34" s="270">
        <v>7.81753651</v>
      </c>
      <c r="BJ34" s="270">
        <v>15.476210629999999</v>
      </c>
      <c r="BK34" s="270">
        <v>10.462141279999999</v>
      </c>
      <c r="BL34" s="270">
        <v>10.49739113</v>
      </c>
      <c r="BM34" s="270">
        <v>9.5088748400000007</v>
      </c>
      <c r="BN34" s="277">
        <f t="shared" si="11"/>
        <v>27.59731266</v>
      </c>
      <c r="BO34" s="277">
        <f t="shared" si="12"/>
        <v>30.468407250000002</v>
      </c>
      <c r="BP34" s="277"/>
      <c r="BQ34" s="270">
        <f t="shared" si="34"/>
        <v>31</v>
      </c>
      <c r="BR34" s="270">
        <f t="shared" si="35"/>
        <v>33</v>
      </c>
      <c r="BS34" s="270">
        <f t="shared" si="36"/>
        <v>41.927075039999998</v>
      </c>
      <c r="BT34" s="270">
        <f t="shared" si="37"/>
        <v>50.317518</v>
      </c>
      <c r="BU34" s="270">
        <f>AQ34+AR34+AS34+AT34</f>
        <v>42.988229150000002</v>
      </c>
      <c r="BV34" s="270">
        <f>AU34+AV34+AW34+AX34</f>
        <v>52.026997520000009</v>
      </c>
      <c r="BW34" s="270">
        <f t="shared" ref="BW34" si="42">AY34+AZ34+BA34+BB34</f>
        <v>104.89560967</v>
      </c>
      <c r="BX34" s="270">
        <f t="shared" si="38"/>
        <v>58.669840130000004</v>
      </c>
      <c r="BY34" s="277">
        <f t="shared" si="39"/>
        <v>43.073523289999997</v>
      </c>
    </row>
    <row r="35" spans="1:228" ht="19.95" customHeight="1">
      <c r="A35" s="127">
        <v>27</v>
      </c>
      <c r="B35" s="341" t="str">
        <f>IF('1'!A1=1,D35,F35)</f>
        <v xml:space="preserve"> Люксембург</v>
      </c>
      <c r="C35" s="361"/>
      <c r="D35" s="362" t="s">
        <v>319</v>
      </c>
      <c r="E35" s="363"/>
      <c r="F35" s="554" t="s">
        <v>110</v>
      </c>
      <c r="G35" s="561">
        <v>2</v>
      </c>
      <c r="H35" s="562">
        <v>1</v>
      </c>
      <c r="I35" s="562">
        <v>1</v>
      </c>
      <c r="J35" s="562">
        <v>1</v>
      </c>
      <c r="K35" s="562">
        <v>1</v>
      </c>
      <c r="L35" s="562">
        <v>2</v>
      </c>
      <c r="M35" s="562">
        <v>1</v>
      </c>
      <c r="N35" s="562">
        <v>2</v>
      </c>
      <c r="O35" s="563">
        <v>1</v>
      </c>
      <c r="P35" s="563">
        <v>1</v>
      </c>
      <c r="Q35" s="563">
        <v>1</v>
      </c>
      <c r="R35" s="563">
        <v>1</v>
      </c>
      <c r="S35" s="562">
        <v>1</v>
      </c>
      <c r="T35" s="562">
        <v>1</v>
      </c>
      <c r="U35" s="562">
        <v>1</v>
      </c>
      <c r="V35" s="562">
        <v>2</v>
      </c>
      <c r="W35" s="562">
        <v>2</v>
      </c>
      <c r="X35" s="562">
        <v>2</v>
      </c>
      <c r="Y35" s="562">
        <v>1</v>
      </c>
      <c r="Z35" s="564">
        <v>11</v>
      </c>
      <c r="AA35" s="564">
        <v>2</v>
      </c>
      <c r="AB35" s="564">
        <v>1</v>
      </c>
      <c r="AC35" s="564">
        <v>1</v>
      </c>
      <c r="AD35" s="564">
        <v>1</v>
      </c>
      <c r="AE35" s="564">
        <v>1</v>
      </c>
      <c r="AF35" s="564">
        <v>1</v>
      </c>
      <c r="AG35" s="564">
        <v>2</v>
      </c>
      <c r="AH35" s="564">
        <v>1</v>
      </c>
      <c r="AI35" s="564">
        <v>2</v>
      </c>
      <c r="AJ35" s="564">
        <v>2</v>
      </c>
      <c r="AK35" s="564">
        <v>2</v>
      </c>
      <c r="AL35" s="564">
        <v>2</v>
      </c>
      <c r="AM35" s="564">
        <v>2</v>
      </c>
      <c r="AN35" s="564">
        <v>2</v>
      </c>
      <c r="AO35" s="564">
        <v>2</v>
      </c>
      <c r="AP35" s="564">
        <v>2</v>
      </c>
      <c r="AQ35" s="564">
        <v>2.3325819999999999</v>
      </c>
      <c r="AR35" s="564">
        <v>2.6665424200000003</v>
      </c>
      <c r="AS35" s="564">
        <v>4.2000229999999998</v>
      </c>
      <c r="AT35" s="565">
        <v>11</v>
      </c>
      <c r="AU35" s="270">
        <v>4.6143848800000002</v>
      </c>
      <c r="AV35" s="270">
        <v>1.8638218</v>
      </c>
      <c r="AW35" s="270">
        <v>6.5950038499999994</v>
      </c>
      <c r="AX35" s="270">
        <v>4.3341315500000004</v>
      </c>
      <c r="AY35" s="270">
        <v>3</v>
      </c>
      <c r="AZ35" s="270">
        <v>4</v>
      </c>
      <c r="BA35" s="270">
        <v>4.0266011500000003</v>
      </c>
      <c r="BB35" s="270">
        <v>4</v>
      </c>
      <c r="BC35" s="270">
        <v>3</v>
      </c>
      <c r="BD35" s="270">
        <v>3</v>
      </c>
      <c r="BE35" s="270">
        <v>2</v>
      </c>
      <c r="BF35" s="270">
        <v>1</v>
      </c>
      <c r="BG35" s="270">
        <v>1.48520512</v>
      </c>
      <c r="BH35" s="270">
        <v>0.72012162999999996</v>
      </c>
      <c r="BI35" s="270">
        <v>0.78829083999999994</v>
      </c>
      <c r="BJ35" s="270">
        <v>0.41896354000000002</v>
      </c>
      <c r="BK35" s="270">
        <v>0.34149281999999997</v>
      </c>
      <c r="BL35" s="270">
        <v>1.00794826</v>
      </c>
      <c r="BM35" s="270">
        <v>1.4100385200000001</v>
      </c>
      <c r="BN35" s="277">
        <f t="shared" si="11"/>
        <v>2.9936175900000004</v>
      </c>
      <c r="BO35" s="277">
        <f t="shared" si="12"/>
        <v>2.7594796000000001</v>
      </c>
      <c r="BP35" s="277"/>
      <c r="BQ35" s="270">
        <f t="shared" si="13"/>
        <v>5</v>
      </c>
      <c r="BR35" s="270">
        <f t="shared" si="14"/>
        <v>5</v>
      </c>
      <c r="BS35" s="270">
        <f t="shared" si="15"/>
        <v>8</v>
      </c>
      <c r="BT35" s="270">
        <f t="shared" si="16"/>
        <v>8</v>
      </c>
      <c r="BU35" s="270">
        <f t="shared" ref="BU35" si="43">AQ35+AR35+AS35+AT35</f>
        <v>20.199147419999999</v>
      </c>
      <c r="BV35" s="270">
        <f t="shared" ref="BV35" si="44">AU35+AV35+AW35+AX35</f>
        <v>17.407342079999999</v>
      </c>
      <c r="BW35" s="270">
        <f t="shared" ref="BW35" si="45">AY35+AZ35+BA35+BB35</f>
        <v>15.026601150000001</v>
      </c>
      <c r="BX35" s="270">
        <f t="shared" si="17"/>
        <v>9</v>
      </c>
      <c r="BY35" s="277">
        <f t="shared" si="10"/>
        <v>3.4125811300000004</v>
      </c>
      <c r="DB35" s="476"/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130"/>
      <c r="HN35" s="130"/>
    </row>
    <row r="36" spans="1:228" ht="49.95" customHeight="1">
      <c r="A36" s="288"/>
      <c r="B36" s="311" t="str">
        <f>IF('1'!A1=1,D36,F36)</f>
        <v>Довідково: Сполучене Королівство Великої Британії та Північної Ірландії</v>
      </c>
      <c r="C36" s="360"/>
      <c r="D36" s="356" t="s">
        <v>221</v>
      </c>
      <c r="E36" s="356"/>
      <c r="F36" s="356" t="s">
        <v>222</v>
      </c>
      <c r="G36" s="557">
        <v>65</v>
      </c>
      <c r="H36" s="558">
        <v>104</v>
      </c>
      <c r="I36" s="558">
        <v>83</v>
      </c>
      <c r="J36" s="558">
        <v>132</v>
      </c>
      <c r="K36" s="558">
        <v>131</v>
      </c>
      <c r="L36" s="558">
        <v>135</v>
      </c>
      <c r="M36" s="558">
        <v>83</v>
      </c>
      <c r="N36" s="558">
        <v>70</v>
      </c>
      <c r="O36" s="559">
        <v>71</v>
      </c>
      <c r="P36" s="559">
        <v>101</v>
      </c>
      <c r="Q36" s="559">
        <v>169</v>
      </c>
      <c r="R36" s="559">
        <v>124</v>
      </c>
      <c r="S36" s="558">
        <v>129</v>
      </c>
      <c r="T36" s="558">
        <v>92</v>
      </c>
      <c r="U36" s="558">
        <v>90</v>
      </c>
      <c r="V36" s="558">
        <v>164</v>
      </c>
      <c r="W36" s="558">
        <v>171</v>
      </c>
      <c r="X36" s="558">
        <v>161</v>
      </c>
      <c r="Y36" s="558">
        <v>94</v>
      </c>
      <c r="Z36" s="550">
        <v>104</v>
      </c>
      <c r="AA36" s="550">
        <v>91</v>
      </c>
      <c r="AB36" s="550">
        <v>67</v>
      </c>
      <c r="AC36" s="550">
        <v>79</v>
      </c>
      <c r="AD36" s="550">
        <v>82</v>
      </c>
      <c r="AE36" s="550">
        <v>73.525346999999996</v>
      </c>
      <c r="AF36" s="550">
        <v>74.257148000000001</v>
      </c>
      <c r="AG36" s="550">
        <v>63.213735999999997</v>
      </c>
      <c r="AH36" s="550">
        <v>72.782854749999998</v>
      </c>
      <c r="AI36" s="550">
        <v>110.775702</v>
      </c>
      <c r="AJ36" s="550">
        <v>133.41003700000002</v>
      </c>
      <c r="AK36" s="550">
        <v>75.761713489999991</v>
      </c>
      <c r="AL36" s="550">
        <v>119.93606800000001</v>
      </c>
      <c r="AM36" s="550">
        <v>137.37464000000003</v>
      </c>
      <c r="AN36" s="550">
        <v>114.74427900000001</v>
      </c>
      <c r="AO36" s="550">
        <v>129.03973000000002</v>
      </c>
      <c r="AP36" s="550">
        <v>155.34395914999999</v>
      </c>
      <c r="AQ36" s="550">
        <v>137.967872</v>
      </c>
      <c r="AR36" s="550">
        <v>172.84716146</v>
      </c>
      <c r="AS36" s="550">
        <v>118.032247</v>
      </c>
      <c r="AT36" s="560">
        <v>142.66092900000001</v>
      </c>
      <c r="AU36" s="473">
        <v>137.80998850999998</v>
      </c>
      <c r="AV36" s="473">
        <v>93.805341299999995</v>
      </c>
      <c r="AW36" s="473">
        <v>161.95756355</v>
      </c>
      <c r="AX36" s="473">
        <v>192.69776598000001</v>
      </c>
      <c r="AY36" s="473">
        <v>193.19036140999998</v>
      </c>
      <c r="AZ36" s="473">
        <v>250.98027124999999</v>
      </c>
      <c r="BA36" s="473">
        <v>259.33736269000002</v>
      </c>
      <c r="BB36" s="473">
        <v>280.18578718000003</v>
      </c>
      <c r="BC36" s="473">
        <v>144.35678487999999</v>
      </c>
      <c r="BD36" s="473">
        <v>33.278187080000002</v>
      </c>
      <c r="BE36" s="473">
        <v>58.261589239999999</v>
      </c>
      <c r="BF36" s="473">
        <v>126.73039909000001</v>
      </c>
      <c r="BG36" s="473">
        <v>83.331438079999998</v>
      </c>
      <c r="BH36" s="473">
        <v>77.692842450000001</v>
      </c>
      <c r="BI36" s="473">
        <v>90.625058590000009</v>
      </c>
      <c r="BJ36" s="473">
        <v>104.60844851</v>
      </c>
      <c r="BK36" s="473">
        <v>119.46012879</v>
      </c>
      <c r="BL36" s="473">
        <v>106.35562683000001</v>
      </c>
      <c r="BM36" s="473">
        <v>136.87648142</v>
      </c>
      <c r="BN36" s="482">
        <f t="shared" si="11"/>
        <v>251.64933912000001</v>
      </c>
      <c r="BO36" s="482">
        <f>BK36+BL36+BM36</f>
        <v>362.69223704000001</v>
      </c>
      <c r="BP36" s="267"/>
      <c r="BQ36" s="473">
        <f t="shared" si="13"/>
        <v>319</v>
      </c>
      <c r="BR36" s="473">
        <f t="shared" si="14"/>
        <v>283.77908574999998</v>
      </c>
      <c r="BS36" s="473">
        <f t="shared" si="15"/>
        <v>439.88352049000002</v>
      </c>
      <c r="BT36" s="473">
        <f t="shared" si="16"/>
        <v>536.50260815000001</v>
      </c>
      <c r="BU36" s="473">
        <f t="shared" ref="BU36" si="46">AQ36+AR36+AS36+AT36</f>
        <v>571.50820945999999</v>
      </c>
      <c r="BV36" s="473">
        <f t="shared" ref="BV36" si="47">AU36+AV36+AW36+AX36</f>
        <v>586.27065933999995</v>
      </c>
      <c r="BW36" s="473">
        <f t="shared" ref="BW36" si="48">AY36+AZ36+BA36+BB36</f>
        <v>983.69378253000002</v>
      </c>
      <c r="BX36" s="473">
        <f>BC36+BD36+BE36+BF36</f>
        <v>362.62696029</v>
      </c>
      <c r="BY36" s="482">
        <f t="shared" si="10"/>
        <v>356.25778763</v>
      </c>
    </row>
    <row r="37" spans="1:228" ht="16.95" customHeight="1">
      <c r="A37" s="105" t="str">
        <f>IF('1'!$A$1=1,C37,E37)</f>
        <v>*За даними Державної служби статистики України</v>
      </c>
      <c r="B37" s="137"/>
      <c r="C37" s="217" t="s">
        <v>175</v>
      </c>
      <c r="D37" s="220"/>
      <c r="E37" s="218" t="s">
        <v>183</v>
      </c>
      <c r="F37" s="219"/>
      <c r="G37" s="219"/>
      <c r="H37" s="219"/>
      <c r="I37" s="219"/>
      <c r="J37" s="219"/>
      <c r="K37" s="219"/>
      <c r="L37" s="220"/>
      <c r="M37" s="220"/>
      <c r="N37" s="137"/>
      <c r="O37" s="137"/>
      <c r="P37" s="137"/>
      <c r="Q37" s="137"/>
      <c r="R37" s="136"/>
      <c r="W37" s="140"/>
    </row>
    <row r="38" spans="1:228" ht="13.2" customHeight="1">
      <c r="A38" s="102" t="str">
        <f>IF('1'!A1=1,C38,E38)</f>
        <v>Примітки:</v>
      </c>
      <c r="B38" s="131"/>
      <c r="C38" s="132" t="s">
        <v>180</v>
      </c>
      <c r="D38" s="133"/>
      <c r="E38" s="134" t="s">
        <v>181</v>
      </c>
      <c r="F38" s="133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HO38" s="152" t="s">
        <v>153</v>
      </c>
    </row>
    <row r="39" spans="1:228" s="145" customFormat="1">
      <c r="A39" s="105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39"/>
      <c r="C39" s="364" t="s">
        <v>297</v>
      </c>
      <c r="D39" s="365"/>
      <c r="E39" s="414" t="s">
        <v>298</v>
      </c>
      <c r="F39" s="365"/>
      <c r="G39" s="105"/>
      <c r="H39" s="105"/>
      <c r="I39" s="221"/>
      <c r="J39" s="221"/>
      <c r="K39" s="221"/>
      <c r="L39" s="221"/>
      <c r="M39" s="221"/>
      <c r="N39" s="141"/>
      <c r="O39" s="141"/>
      <c r="P39" s="141"/>
      <c r="Q39" s="141"/>
      <c r="R39" s="141"/>
      <c r="S39" s="142"/>
      <c r="T39" s="142"/>
      <c r="U39" s="142"/>
      <c r="V39" s="142"/>
      <c r="W39" s="142"/>
      <c r="X39" s="143"/>
      <c r="Y39" s="143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56"/>
      <c r="BQ39" s="144"/>
      <c r="BR39" s="144"/>
      <c r="BS39" s="144"/>
      <c r="BT39" s="144"/>
      <c r="BU39" s="144"/>
      <c r="BV39" s="144"/>
      <c r="BW39" s="144"/>
      <c r="BX39" s="144"/>
      <c r="BY39" s="144"/>
      <c r="BZ39" s="426"/>
      <c r="CA39" s="426"/>
      <c r="CB39" s="426"/>
      <c r="CC39" s="426"/>
      <c r="CD39" s="426"/>
      <c r="CE39" s="426"/>
      <c r="CF39" s="426"/>
      <c r="CG39" s="426"/>
      <c r="CH39" s="426"/>
      <c r="CI39" s="426"/>
      <c r="CJ39" s="426"/>
      <c r="CK39" s="426"/>
      <c r="CL39" s="426"/>
      <c r="CM39" s="426"/>
      <c r="CN39" s="426"/>
      <c r="CO39" s="426"/>
      <c r="CP39" s="426"/>
      <c r="CQ39" s="426"/>
      <c r="CR39" s="426"/>
      <c r="CS39" s="426"/>
      <c r="CT39" s="426"/>
      <c r="CU39" s="426"/>
      <c r="CV39" s="426"/>
      <c r="CW39" s="426"/>
      <c r="CX39" s="432"/>
      <c r="CY39" s="432"/>
      <c r="CZ39" s="432"/>
      <c r="DA39" s="477"/>
      <c r="DB39" s="477"/>
      <c r="DC39" s="477"/>
      <c r="DD39" s="477"/>
      <c r="DE39" s="477"/>
      <c r="DF39" s="477"/>
      <c r="DG39" s="477"/>
      <c r="DH39" s="477"/>
      <c r="DI39" s="477"/>
      <c r="DJ39" s="477"/>
      <c r="DK39" s="477"/>
      <c r="DL39" s="477"/>
      <c r="DM39" s="477"/>
      <c r="DN39" s="477"/>
      <c r="DO39" s="477"/>
      <c r="DP39" s="477"/>
      <c r="DQ39" s="477"/>
      <c r="DR39" s="477"/>
      <c r="DS39" s="477"/>
      <c r="DT39" s="477"/>
      <c r="DU39" s="477"/>
      <c r="DV39" s="477"/>
      <c r="DW39" s="477"/>
      <c r="DX39" s="477"/>
      <c r="DY39" s="477"/>
      <c r="DZ39" s="477"/>
      <c r="EA39" s="477"/>
      <c r="EB39" s="477"/>
      <c r="EC39" s="477"/>
      <c r="ED39" s="477"/>
      <c r="EE39" s="477"/>
      <c r="EF39" s="477"/>
      <c r="EG39" s="477"/>
      <c r="EH39" s="477"/>
      <c r="EI39" s="477"/>
      <c r="EJ39" s="477"/>
      <c r="EK39" s="477"/>
      <c r="EL39" s="477"/>
      <c r="EM39" s="477"/>
      <c r="EN39" s="477"/>
      <c r="EO39" s="477"/>
      <c r="EP39" s="477"/>
      <c r="EQ39" s="477"/>
      <c r="ER39" s="477"/>
      <c r="ES39" s="477"/>
      <c r="ET39" s="477"/>
      <c r="EU39" s="477"/>
      <c r="EV39" s="477"/>
      <c r="EW39" s="477"/>
      <c r="EX39" s="477"/>
      <c r="EY39" s="477"/>
      <c r="EZ39" s="477"/>
      <c r="FA39" s="477"/>
      <c r="FB39" s="477"/>
      <c r="FC39" s="477"/>
      <c r="FD39" s="477"/>
      <c r="FE39" s="477"/>
      <c r="FF39" s="477"/>
      <c r="FG39" s="477"/>
      <c r="FH39" s="477"/>
      <c r="FI39" s="477"/>
      <c r="FJ39" s="477"/>
      <c r="FK39" s="477"/>
      <c r="FL39" s="477"/>
      <c r="FM39" s="477"/>
      <c r="FN39" s="477"/>
      <c r="FO39" s="477"/>
      <c r="FP39" s="477"/>
      <c r="FQ39" s="477"/>
      <c r="FR39" s="477"/>
      <c r="FS39" s="477"/>
      <c r="FT39" s="477"/>
      <c r="FU39" s="477"/>
      <c r="FV39" s="477"/>
      <c r="FW39" s="477"/>
      <c r="FX39" s="477"/>
      <c r="FY39" s="477"/>
      <c r="FZ39" s="477"/>
      <c r="GA39" s="477"/>
      <c r="GB39" s="477"/>
      <c r="GC39" s="477"/>
      <c r="GD39" s="477"/>
      <c r="GE39" s="477"/>
      <c r="GF39" s="477"/>
      <c r="GG39" s="477"/>
      <c r="GH39" s="477"/>
      <c r="GI39" s="477"/>
      <c r="GJ39" s="477"/>
      <c r="GK39" s="477"/>
      <c r="GL39" s="477"/>
      <c r="GM39" s="477"/>
      <c r="GN39" s="477"/>
      <c r="GO39" s="477"/>
      <c r="GP39" s="477"/>
      <c r="GQ39" s="477"/>
      <c r="GR39" s="477"/>
      <c r="GS39" s="477"/>
      <c r="GT39" s="477"/>
      <c r="GU39" s="477"/>
      <c r="GV39" s="477"/>
      <c r="GW39" s="477"/>
      <c r="GX39" s="477"/>
      <c r="GY39" s="477"/>
      <c r="GZ39" s="477"/>
      <c r="HA39" s="477"/>
      <c r="HB39" s="477"/>
      <c r="HC39" s="477"/>
      <c r="HD39" s="477"/>
      <c r="HE39" s="477"/>
      <c r="HF39" s="477"/>
      <c r="HG39" s="477"/>
      <c r="HH39" s="477"/>
      <c r="HI39" s="477"/>
      <c r="HJ39" s="477"/>
      <c r="HK39" s="477"/>
      <c r="HL39" s="477"/>
      <c r="HM39" s="347"/>
      <c r="HN39" s="347"/>
      <c r="HO39" s="347"/>
      <c r="HP39" s="347"/>
      <c r="HQ39" s="347"/>
      <c r="HR39" s="347"/>
      <c r="HS39" s="347"/>
      <c r="HT39" s="347"/>
    </row>
    <row r="40" spans="1:228" s="113" customFormat="1" ht="19.2" customHeight="1">
      <c r="A40" s="251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7" t="s">
        <v>223</v>
      </c>
      <c r="D40" s="368"/>
      <c r="E40" s="367"/>
      <c r="F40" s="367" t="s">
        <v>242</v>
      </c>
      <c r="K40" s="235"/>
      <c r="L40" s="235"/>
      <c r="M40" s="235"/>
      <c r="N40" s="235"/>
      <c r="O40" s="235"/>
      <c r="P40" s="235"/>
      <c r="Q40" s="235"/>
      <c r="R40" s="235"/>
      <c r="S40" s="236"/>
      <c r="T40" s="236"/>
      <c r="U40" s="236"/>
      <c r="V40" s="140"/>
      <c r="W40" s="140"/>
      <c r="X40" s="140"/>
      <c r="Y40" s="140"/>
      <c r="BZ40" s="236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308"/>
      <c r="CY40" s="308"/>
      <c r="CZ40" s="308"/>
      <c r="DA40" s="235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115"/>
      <c r="HN40" s="115"/>
      <c r="HO40" s="115"/>
      <c r="HP40" s="115"/>
      <c r="HQ40" s="115"/>
      <c r="HR40" s="115"/>
      <c r="HS40" s="115"/>
      <c r="HT40" s="115"/>
    </row>
    <row r="41" spans="1:228">
      <c r="A41" s="105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365" t="s">
        <v>241</v>
      </c>
      <c r="D41" s="365"/>
      <c r="E41" s="365" t="s">
        <v>243</v>
      </c>
      <c r="F41" s="365"/>
    </row>
    <row r="44" spans="1:228">
      <c r="A44" s="353"/>
    </row>
    <row r="53" spans="2:11">
      <c r="K53" s="112"/>
    </row>
    <row r="64" spans="2:11">
      <c r="B64" s="135"/>
      <c r="C64" s="135"/>
      <c r="D64" s="135"/>
      <c r="E64" s="135"/>
      <c r="F64" s="135"/>
      <c r="G64" s="135"/>
      <c r="H64" s="135"/>
      <c r="I64" s="135"/>
      <c r="J64" s="135"/>
    </row>
    <row r="65" spans="7:77">
      <c r="G65" s="112"/>
      <c r="H65" s="112"/>
      <c r="I65" s="112"/>
      <c r="J65" s="112"/>
      <c r="K65" s="135"/>
      <c r="L65" s="135"/>
      <c r="M65" s="135"/>
      <c r="N65" s="135"/>
    </row>
    <row r="66" spans="7:77">
      <c r="K66" s="112"/>
      <c r="L66" s="112"/>
      <c r="M66" s="112"/>
      <c r="N66" s="112"/>
      <c r="O66" s="112"/>
      <c r="P66" s="112"/>
      <c r="Q66" s="112"/>
      <c r="R66" s="112"/>
      <c r="S66" s="147"/>
      <c r="T66" s="147"/>
      <c r="U66" s="147"/>
      <c r="V66" s="147"/>
      <c r="W66" s="147"/>
      <c r="X66" s="147"/>
      <c r="Y66" s="147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581"/>
      <c r="BQ66" s="112"/>
      <c r="BR66" s="112"/>
      <c r="BS66" s="112"/>
      <c r="BT66" s="112"/>
      <c r="BU66" s="112"/>
      <c r="BV66" s="112"/>
      <c r="BW66" s="112"/>
      <c r="BX66" s="112"/>
      <c r="BY66" s="112"/>
    </row>
  </sheetData>
  <mergeCells count="22">
    <mergeCell ref="BC5:BF5"/>
    <mergeCell ref="A5:A6"/>
    <mergeCell ref="B5:B6"/>
    <mergeCell ref="C5:C6"/>
    <mergeCell ref="D5:D6"/>
    <mergeCell ref="E5:E6"/>
    <mergeCell ref="F5:F6"/>
    <mergeCell ref="AM5:AP5"/>
    <mergeCell ref="AQ5:AT5"/>
    <mergeCell ref="AU5:AX5"/>
    <mergeCell ref="AY5:BB5"/>
    <mergeCell ref="BY5:BY6"/>
    <mergeCell ref="BU5:BU6"/>
    <mergeCell ref="BV5:BV6"/>
    <mergeCell ref="BW5:BW6"/>
    <mergeCell ref="BG5:BJ5"/>
    <mergeCell ref="BX5:BX6"/>
    <mergeCell ref="BK5:BM5"/>
    <mergeCell ref="BQ5:BQ6"/>
    <mergeCell ref="BR5:BR6"/>
    <mergeCell ref="BS5:BS6"/>
    <mergeCell ref="BT5:BT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608" t="str">
        <f>IF('1'!A1=1,C5,E5)</f>
        <v xml:space="preserve">№ </v>
      </c>
      <c r="B5" s="616" t="str">
        <f>IF('1'!A1=1,D5,F5)</f>
        <v>Країни</v>
      </c>
      <c r="C5" s="610" t="s">
        <v>71</v>
      </c>
      <c r="D5" s="612" t="s">
        <v>7</v>
      </c>
      <c r="E5" s="610" t="s">
        <v>79</v>
      </c>
      <c r="F5" s="612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609"/>
      <c r="B6" s="617"/>
      <c r="C6" s="611"/>
      <c r="D6" s="613"/>
      <c r="E6" s="611"/>
      <c r="F6" s="613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614" t="s">
        <v>160</v>
      </c>
      <c r="AJ6" s="615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160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25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26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34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31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36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32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24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21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29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37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28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33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17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30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20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18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22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27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19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35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23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67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156</v>
      </c>
      <c r="D37" s="59"/>
      <c r="E37" s="60" t="s">
        <v>157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158</v>
      </c>
      <c r="D38" s="57"/>
      <c r="E38" s="61" t="s">
        <v>159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K41"/>
  <sheetViews>
    <sheetView zoomScale="72" zoomScaleNormal="72" workbookViewId="0">
      <selection activeCell="BM7" sqref="BM7"/>
    </sheetView>
  </sheetViews>
  <sheetFormatPr defaultColWidth="8" defaultRowHeight="13.2" outlineLevelCol="2"/>
  <cols>
    <col min="1" max="1" width="7.44140625" style="105" customWidth="1"/>
    <col min="2" max="2" width="34.77734375" style="105" customWidth="1"/>
    <col min="3" max="3" width="5.109375" style="105" hidden="1" customWidth="1" outlineLevel="2"/>
    <col min="4" max="4" width="26.109375" style="105" hidden="1" customWidth="1" outlineLevel="2"/>
    <col min="5" max="5" width="8.6640625" style="105" hidden="1" customWidth="1" outlineLevel="2"/>
    <col min="6" max="6" width="23.33203125" style="105" hidden="1" customWidth="1" outlineLevel="2"/>
    <col min="7" max="7" width="6.88671875" style="105" hidden="1" customWidth="1" outlineLevel="1" collapsed="1"/>
    <col min="8" max="8" width="6.6640625" style="105" hidden="1" customWidth="1" outlineLevel="1"/>
    <col min="9" max="9" width="7.5546875" style="105" hidden="1" customWidth="1" outlineLevel="1"/>
    <col min="10" max="10" width="7" style="105" hidden="1" customWidth="1" outlineLevel="1"/>
    <col min="11" max="11" width="6.5546875" style="105" hidden="1" customWidth="1" outlineLevel="1"/>
    <col min="12" max="12" width="6.44140625" style="105" hidden="1" customWidth="1" outlineLevel="1"/>
    <col min="13" max="13" width="6.5546875" style="105" hidden="1" customWidth="1" outlineLevel="1"/>
    <col min="14" max="14" width="7.44140625" style="105" hidden="1" customWidth="1" outlineLevel="1"/>
    <col min="15" max="15" width="6.44140625" style="105" hidden="1" customWidth="1" outlineLevel="1"/>
    <col min="16" max="16" width="6.5546875" style="105" hidden="1" customWidth="1" outlineLevel="1"/>
    <col min="17" max="17" width="7.109375" style="105" hidden="1" customWidth="1" outlineLevel="1"/>
    <col min="18" max="18" width="6.44140625" style="105" hidden="1" customWidth="1" outlineLevel="1"/>
    <col min="19" max="30" width="5.6640625" style="105" hidden="1" customWidth="1" outlineLevel="1"/>
    <col min="31" max="33" width="6.109375" style="105" hidden="1" customWidth="1" outlineLevel="1"/>
    <col min="34" max="34" width="6.44140625" style="105" hidden="1" customWidth="1" outlineLevel="1"/>
    <col min="35" max="35" width="6.33203125" style="105" hidden="1" customWidth="1" outlineLevel="1"/>
    <col min="36" max="36" width="6.109375" style="105" hidden="1" customWidth="1" outlineLevel="1"/>
    <col min="37" max="42" width="6.33203125" style="105" hidden="1" customWidth="1" outlineLevel="1"/>
    <col min="43" max="43" width="7.5546875" style="105" hidden="1" customWidth="1" outlineLevel="1"/>
    <col min="44" max="44" width="7.33203125" style="105" hidden="1" customWidth="1" outlineLevel="1"/>
    <col min="45" max="45" width="8.109375" style="105" hidden="1" customWidth="1" outlineLevel="1"/>
    <col min="46" max="46" width="7.5546875" style="105" hidden="1" customWidth="1" outlineLevel="1"/>
    <col min="47" max="47" width="8.77734375" style="105" customWidth="1" collapsed="1"/>
    <col min="48" max="61" width="8.77734375" style="105" customWidth="1"/>
    <col min="62" max="62" width="8.109375" style="105" customWidth="1"/>
    <col min="63" max="65" width="8.88671875" style="105" customWidth="1"/>
    <col min="66" max="66" width="8.33203125" style="105" customWidth="1"/>
    <col min="67" max="67" width="11.21875" style="105" customWidth="1"/>
    <col min="68" max="68" width="11.21875" style="113" hidden="1" customWidth="1" outlineLevel="1"/>
    <col min="69" max="72" width="7.44140625" style="105" hidden="1" customWidth="1" outlineLevel="1"/>
    <col min="73" max="73" width="8.109375" style="105" hidden="1" customWidth="1" outlineLevel="1"/>
    <col min="74" max="77" width="7.6640625" style="105" hidden="1" customWidth="1" outlineLevel="1"/>
    <col min="78" max="78" width="8" style="235" collapsed="1"/>
    <col min="79" max="179" width="8" style="291"/>
    <col min="180" max="197" width="8" style="114"/>
    <col min="198" max="203" width="8" style="291"/>
    <col min="204" max="241" width="8" style="105"/>
    <col min="242" max="243" width="8" style="114"/>
    <col min="244" max="247" width="8" style="308"/>
    <col min="248" max="251" width="8" style="418"/>
    <col min="252" max="270" width="8" style="114"/>
    <col min="271" max="283" width="8" style="105"/>
    <col min="284" max="295" width="8" style="114"/>
    <col min="296" max="297" width="8" style="291"/>
    <col min="298" max="16384" width="8" style="105"/>
  </cols>
  <sheetData>
    <row r="1" spans="1:297">
      <c r="A1" s="101" t="str">
        <f>IF('1'!$A$1=1,"до змісту","to title")</f>
        <v>до змісту</v>
      </c>
      <c r="AE1" s="158"/>
      <c r="AF1" s="104"/>
      <c r="AG1" s="158"/>
      <c r="AH1" s="158"/>
      <c r="AI1" s="148"/>
      <c r="AJ1" s="148"/>
      <c r="AK1" s="222"/>
      <c r="AL1" s="102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222"/>
      <c r="AX1" s="148"/>
      <c r="AY1" s="222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582"/>
      <c r="BQ1" s="148"/>
      <c r="BR1" s="148"/>
      <c r="BS1" s="148"/>
      <c r="BT1" s="148"/>
      <c r="BU1" s="148"/>
      <c r="BV1" s="148"/>
      <c r="BW1" s="148"/>
      <c r="BX1" s="148"/>
      <c r="BY1" s="148"/>
    </row>
    <row r="2" spans="1:297" s="98" customFormat="1" ht="16.2" customHeigh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AM2" s="104"/>
      <c r="AN2" s="104"/>
      <c r="AO2" s="104"/>
      <c r="AX2" s="158"/>
      <c r="BP2" s="150"/>
      <c r="BZ2" s="475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224"/>
      <c r="GQ2" s="224"/>
      <c r="GR2" s="224"/>
      <c r="GS2" s="224"/>
      <c r="GT2" s="224"/>
      <c r="GU2" s="224"/>
      <c r="IH2" s="151"/>
      <c r="II2" s="151"/>
      <c r="IJ2" s="430"/>
      <c r="IK2" s="430"/>
      <c r="IL2" s="430"/>
      <c r="IM2" s="430"/>
      <c r="IN2" s="419"/>
      <c r="IO2" s="419"/>
      <c r="IP2" s="419"/>
      <c r="IQ2" s="419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224"/>
      <c r="KK2" s="224"/>
    </row>
    <row r="3" spans="1:297" ht="18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G3" s="108"/>
      <c r="H3" s="108"/>
      <c r="I3" s="108"/>
      <c r="J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583"/>
      <c r="BQ3" s="108"/>
      <c r="BR3" s="108"/>
      <c r="BS3" s="108"/>
      <c r="BT3" s="108"/>
      <c r="BU3" s="108"/>
      <c r="BV3" s="108"/>
      <c r="BW3" s="108"/>
      <c r="BX3" s="108"/>
      <c r="BY3" s="108"/>
    </row>
    <row r="4" spans="1:297" ht="16.8" customHeight="1">
      <c r="A4" s="116" t="str">
        <f>IF('1'!$A$1=1,"Млн дол. США","Million USD")</f>
        <v>Млн дол. США</v>
      </c>
      <c r="G4" s="108"/>
      <c r="H4" s="108"/>
      <c r="I4" s="108"/>
      <c r="J4" s="108"/>
      <c r="Y4" s="108"/>
      <c r="Z4" s="108"/>
      <c r="AA4" s="159"/>
      <c r="AB4" s="160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4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583"/>
      <c r="BQ4" s="108"/>
      <c r="BR4" s="108"/>
      <c r="BS4" s="108"/>
      <c r="BT4" s="108"/>
      <c r="BU4" s="108"/>
      <c r="BV4" s="108"/>
      <c r="BW4" s="108"/>
      <c r="BX4" s="108"/>
      <c r="BY4" s="108"/>
    </row>
    <row r="5" spans="1:297" ht="19.5" customHeight="1">
      <c r="A5" s="600" t="str">
        <f>IF('1'!$A$1=1,C5,E5)</f>
        <v xml:space="preserve">№ </v>
      </c>
      <c r="B5" s="602" t="str">
        <f>IF('1'!$A$1=1,D5,F5)</f>
        <v xml:space="preserve">Країни </v>
      </c>
      <c r="C5" s="604" t="s">
        <v>71</v>
      </c>
      <c r="D5" s="606" t="s">
        <v>167</v>
      </c>
      <c r="E5" s="604" t="s">
        <v>79</v>
      </c>
      <c r="F5" s="606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8"/>
      <c r="AE5" s="123">
        <v>2016</v>
      </c>
      <c r="AF5" s="119"/>
      <c r="AG5" s="119"/>
      <c r="AH5" s="119"/>
      <c r="AI5" s="589">
        <v>2017</v>
      </c>
      <c r="AJ5" s="590"/>
      <c r="AK5" s="590"/>
      <c r="AL5" s="591"/>
      <c r="AM5" s="589">
        <v>2018</v>
      </c>
      <c r="AN5" s="590"/>
      <c r="AO5" s="590"/>
      <c r="AP5" s="591"/>
      <c r="AQ5" s="589">
        <v>2019</v>
      </c>
      <c r="AR5" s="590"/>
      <c r="AS5" s="590"/>
      <c r="AT5" s="590"/>
      <c r="AU5" s="589">
        <v>2020</v>
      </c>
      <c r="AV5" s="590"/>
      <c r="AW5" s="590"/>
      <c r="AX5" s="590"/>
      <c r="AY5" s="589">
        <v>2021</v>
      </c>
      <c r="AZ5" s="590"/>
      <c r="BA5" s="590"/>
      <c r="BB5" s="590"/>
      <c r="BC5" s="598">
        <v>2022</v>
      </c>
      <c r="BD5" s="599"/>
      <c r="BE5" s="599"/>
      <c r="BF5" s="599"/>
      <c r="BG5" s="589">
        <v>2023</v>
      </c>
      <c r="BH5" s="590"/>
      <c r="BI5" s="590"/>
      <c r="BJ5" s="591"/>
      <c r="BK5" s="589">
        <v>2024</v>
      </c>
      <c r="BL5" s="590"/>
      <c r="BM5" s="591"/>
      <c r="BN5" s="529">
        <v>2023</v>
      </c>
      <c r="BO5" s="574">
        <v>2024</v>
      </c>
      <c r="BP5" s="578"/>
      <c r="BQ5" s="618" t="s">
        <v>293</v>
      </c>
      <c r="BR5" s="596" t="s">
        <v>294</v>
      </c>
      <c r="BS5" s="596" t="s">
        <v>295</v>
      </c>
      <c r="BT5" s="596" t="s">
        <v>296</v>
      </c>
      <c r="BU5" s="596">
        <v>2019</v>
      </c>
      <c r="BV5" s="596">
        <v>2020</v>
      </c>
      <c r="BW5" s="618" t="s">
        <v>231</v>
      </c>
      <c r="BX5" s="618" t="s">
        <v>292</v>
      </c>
      <c r="BY5" s="592" t="s">
        <v>336</v>
      </c>
    </row>
    <row r="6" spans="1:297" ht="52.2" customHeight="1">
      <c r="A6" s="601"/>
      <c r="B6" s="603"/>
      <c r="C6" s="605"/>
      <c r="D6" s="607"/>
      <c r="E6" s="605"/>
      <c r="F6" s="607"/>
      <c r="G6" s="293" t="s">
        <v>111</v>
      </c>
      <c r="H6" s="293" t="s">
        <v>76</v>
      </c>
      <c r="I6" s="293" t="s">
        <v>112</v>
      </c>
      <c r="J6" s="293" t="s">
        <v>78</v>
      </c>
      <c r="K6" s="293" t="s">
        <v>111</v>
      </c>
      <c r="L6" s="293" t="s">
        <v>76</v>
      </c>
      <c r="M6" s="293" t="s">
        <v>112</v>
      </c>
      <c r="N6" s="293" t="s">
        <v>78</v>
      </c>
      <c r="O6" s="293" t="s">
        <v>111</v>
      </c>
      <c r="P6" s="293" t="s">
        <v>76</v>
      </c>
      <c r="Q6" s="293" t="s">
        <v>112</v>
      </c>
      <c r="R6" s="245" t="s">
        <v>78</v>
      </c>
      <c r="S6" s="293" t="s">
        <v>111</v>
      </c>
      <c r="T6" s="293" t="s">
        <v>76</v>
      </c>
      <c r="U6" s="293" t="s">
        <v>112</v>
      </c>
      <c r="V6" s="293" t="s">
        <v>78</v>
      </c>
      <c r="W6" s="293" t="s">
        <v>111</v>
      </c>
      <c r="X6" s="293" t="s">
        <v>76</v>
      </c>
      <c r="Y6" s="293" t="s">
        <v>112</v>
      </c>
      <c r="Z6" s="293" t="s">
        <v>78</v>
      </c>
      <c r="AA6" s="293" t="s">
        <v>111</v>
      </c>
      <c r="AB6" s="293" t="s">
        <v>76</v>
      </c>
      <c r="AC6" s="293" t="s">
        <v>112</v>
      </c>
      <c r="AD6" s="245" t="s">
        <v>78</v>
      </c>
      <c r="AE6" s="294" t="s">
        <v>111</v>
      </c>
      <c r="AF6" s="294" t="s">
        <v>76</v>
      </c>
      <c r="AG6" s="294" t="s">
        <v>112</v>
      </c>
      <c r="AH6" s="294" t="s">
        <v>78</v>
      </c>
      <c r="AI6" s="294" t="s">
        <v>75</v>
      </c>
      <c r="AJ6" s="294" t="s">
        <v>76</v>
      </c>
      <c r="AK6" s="294" t="s">
        <v>112</v>
      </c>
      <c r="AL6" s="294" t="s">
        <v>78</v>
      </c>
      <c r="AM6" s="294" t="s">
        <v>75</v>
      </c>
      <c r="AN6" s="294" t="s">
        <v>76</v>
      </c>
      <c r="AO6" s="294" t="s">
        <v>77</v>
      </c>
      <c r="AP6" s="294" t="s">
        <v>78</v>
      </c>
      <c r="AQ6" s="294" t="s">
        <v>75</v>
      </c>
      <c r="AR6" s="294" t="s">
        <v>76</v>
      </c>
      <c r="AS6" s="294" t="s">
        <v>77</v>
      </c>
      <c r="AT6" s="244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319" t="s">
        <v>75</v>
      </c>
      <c r="AZ6" s="319" t="s">
        <v>76</v>
      </c>
      <c r="BA6" s="319" t="s">
        <v>77</v>
      </c>
      <c r="BB6" s="319" t="s">
        <v>78</v>
      </c>
      <c r="BC6" s="319" t="s">
        <v>75</v>
      </c>
      <c r="BD6" s="319" t="s">
        <v>76</v>
      </c>
      <c r="BE6" s="334" t="s">
        <v>77</v>
      </c>
      <c r="BF6" s="349" t="s">
        <v>78</v>
      </c>
      <c r="BG6" s="417" t="s">
        <v>75</v>
      </c>
      <c r="BH6" s="422" t="s">
        <v>76</v>
      </c>
      <c r="BI6" s="465" t="s">
        <v>77</v>
      </c>
      <c r="BJ6" s="483" t="s">
        <v>78</v>
      </c>
      <c r="BK6" s="527" t="s">
        <v>75</v>
      </c>
      <c r="BL6" s="537" t="s">
        <v>76</v>
      </c>
      <c r="BM6" s="549" t="s">
        <v>77</v>
      </c>
      <c r="BN6" s="536" t="s">
        <v>341</v>
      </c>
      <c r="BO6" s="576" t="s">
        <v>341</v>
      </c>
      <c r="BP6" s="578"/>
      <c r="BQ6" s="619"/>
      <c r="BR6" s="597"/>
      <c r="BS6" s="597"/>
      <c r="BT6" s="597"/>
      <c r="BU6" s="597"/>
      <c r="BV6" s="597"/>
      <c r="BW6" s="619"/>
      <c r="BX6" s="619"/>
      <c r="BY6" s="593"/>
      <c r="FY6" s="114" t="s">
        <v>337</v>
      </c>
      <c r="FZ6" s="114" t="s">
        <v>338</v>
      </c>
    </row>
    <row r="7" spans="1:297" ht="19.95" customHeight="1">
      <c r="A7" s="249"/>
      <c r="B7" s="252" t="str">
        <f>IF('1'!$A$1=1,D7,F7)</f>
        <v>ЄС 28</v>
      </c>
      <c r="C7" s="243"/>
      <c r="D7" s="250" t="s">
        <v>184</v>
      </c>
      <c r="E7" s="243"/>
      <c r="F7" s="289" t="s">
        <v>196</v>
      </c>
      <c r="G7" s="301">
        <v>3278.1780242099999</v>
      </c>
      <c r="H7" s="259">
        <v>4065.7542596600006</v>
      </c>
      <c r="I7" s="259">
        <v>4902.536223430001</v>
      </c>
      <c r="J7" s="259">
        <v>5567.7936697299992</v>
      </c>
      <c r="K7" s="259">
        <v>4785.0933194400004</v>
      </c>
      <c r="L7" s="259">
        <v>5670.484788849998</v>
      </c>
      <c r="M7" s="259">
        <v>6573.1505216600008</v>
      </c>
      <c r="N7" s="259">
        <v>7023.4967273800012</v>
      </c>
      <c r="O7" s="259">
        <v>5095.5021531999992</v>
      </c>
      <c r="P7" s="259">
        <v>6512.4250148799993</v>
      </c>
      <c r="Q7" s="259">
        <v>6103.7321056599994</v>
      </c>
      <c r="R7" s="259">
        <v>6889.0031220800001</v>
      </c>
      <c r="S7" s="259">
        <v>5302.5623095999999</v>
      </c>
      <c r="T7" s="259">
        <v>6110.0931357200006</v>
      </c>
      <c r="U7" s="259">
        <v>6817.43332947</v>
      </c>
      <c r="V7" s="259">
        <v>7047.8187150099984</v>
      </c>
      <c r="W7" s="259">
        <v>4476.6761928300002</v>
      </c>
      <c r="X7" s="259">
        <v>4453.2891903199989</v>
      </c>
      <c r="Y7" s="259">
        <v>5133.1146895400007</v>
      </c>
      <c r="Z7" s="259">
        <v>5071.0928412100011</v>
      </c>
      <c r="AA7" s="259">
        <v>3544.7820552500002</v>
      </c>
      <c r="AB7" s="259">
        <v>3148.8904804100002</v>
      </c>
      <c r="AC7" s="259">
        <v>3428.9075172099992</v>
      </c>
      <c r="AD7" s="259">
        <v>3610.7148068700003</v>
      </c>
      <c r="AE7" s="259">
        <v>3457.1957382099999</v>
      </c>
      <c r="AF7" s="259">
        <v>3355.017207190001</v>
      </c>
      <c r="AG7" s="259">
        <v>3987.6980641300001</v>
      </c>
      <c r="AH7" s="259">
        <v>4617.0053325500003</v>
      </c>
      <c r="AI7" s="259">
        <v>4212.1558796000008</v>
      </c>
      <c r="AJ7" s="259">
        <v>4412.8983334500008</v>
      </c>
      <c r="AK7" s="259">
        <v>4831.8060849400008</v>
      </c>
      <c r="AL7" s="259">
        <v>5368.3528863199999</v>
      </c>
      <c r="AM7" s="259">
        <v>4675.0716033899989</v>
      </c>
      <c r="AN7" s="259">
        <v>5017.2095218800005</v>
      </c>
      <c r="AO7" s="259">
        <v>5645.9546706500005</v>
      </c>
      <c r="AP7" s="259">
        <v>5792.660649219999</v>
      </c>
      <c r="AQ7" s="259">
        <v>5340.0547996400001</v>
      </c>
      <c r="AR7" s="259">
        <v>5535.7321872200009</v>
      </c>
      <c r="AS7" s="259">
        <v>6061.6306953500016</v>
      </c>
      <c r="AT7" s="302">
        <v>6155.2509946299997</v>
      </c>
      <c r="AU7" s="259">
        <v>5587.1331060900011</v>
      </c>
      <c r="AV7" s="259">
        <v>4294.1185844199999</v>
      </c>
      <c r="AW7" s="259">
        <v>5716.5838723300003</v>
      </c>
      <c r="AX7" s="259">
        <v>6602.3553098600005</v>
      </c>
      <c r="AY7" s="259">
        <v>5898.4029061199999</v>
      </c>
      <c r="AZ7" s="259">
        <v>6516.1343059000001</v>
      </c>
      <c r="BA7" s="259">
        <v>7309.8751121000005</v>
      </c>
      <c r="BB7" s="259">
        <v>8333.5507357700008</v>
      </c>
      <c r="BC7" s="259">
        <v>5039.1256423200002</v>
      </c>
      <c r="BD7" s="259">
        <v>5783.7854072599994</v>
      </c>
      <c r="BE7" s="259">
        <v>7281.1709004500008</v>
      </c>
      <c r="BF7" s="259">
        <v>8165.1174361600006</v>
      </c>
      <c r="BG7" s="259">
        <f t="shared" ref="BG7:BM7" si="0">BG8+BG36</f>
        <v>7975.4442836900025</v>
      </c>
      <c r="BH7" s="259">
        <f t="shared" si="0"/>
        <v>7533.1416634799998</v>
      </c>
      <c r="BI7" s="259">
        <f t="shared" si="0"/>
        <v>8068.9946312000002</v>
      </c>
      <c r="BJ7" s="259">
        <f t="shared" si="0"/>
        <v>8740.0493750800015</v>
      </c>
      <c r="BK7" s="259">
        <f t="shared" si="0"/>
        <v>8088.0659585800004</v>
      </c>
      <c r="BL7" s="259">
        <f t="shared" si="0"/>
        <v>8727.4719979399979</v>
      </c>
      <c r="BM7" s="259">
        <f t="shared" si="0"/>
        <v>8747.7489465299968</v>
      </c>
      <c r="BN7" s="259">
        <f>BG7+BH7+BI7</f>
        <v>23577.580578370002</v>
      </c>
      <c r="BO7" s="259">
        <f>BK7+BL7+BM7</f>
        <v>25563.286903049993</v>
      </c>
      <c r="BP7" s="264"/>
      <c r="BQ7" s="259">
        <f>AA7+AB7+AC7+AD7</f>
        <v>13733.294859739999</v>
      </c>
      <c r="BR7" s="259">
        <f>AE7+AF7+AG7+AH7</f>
        <v>15416.91634208</v>
      </c>
      <c r="BS7" s="259">
        <f>AI7+AJ7+AK7+AL7</f>
        <v>18825.213184310003</v>
      </c>
      <c r="BT7" s="259">
        <f>AM7+AN7+AO7+AP7</f>
        <v>21130.896445139999</v>
      </c>
      <c r="BU7" s="295">
        <f>AQ7+AR7+AS7+AT7</f>
        <v>23092.668676840003</v>
      </c>
      <c r="BV7" s="295">
        <f>AU7+AV7+AW7+AX7</f>
        <v>22200.190872700005</v>
      </c>
      <c r="BW7" s="295">
        <f t="shared" ref="BW7:BW14" si="1">AY7+AZ7+BA7+BB7</f>
        <v>28057.96305989</v>
      </c>
      <c r="BX7" s="295">
        <f t="shared" ref="BX7:BX36" si="2">BC7+BD7+BE7+BF7</f>
        <v>26269.199386189997</v>
      </c>
      <c r="BY7" s="295">
        <f>BG7+BH7+BI7+BJ7</f>
        <v>32317.629953450003</v>
      </c>
    </row>
    <row r="8" spans="1:297" ht="19.95" customHeight="1">
      <c r="A8" s="241"/>
      <c r="B8" s="250" t="str">
        <f>IF('1'!$A$1=1,D8,F8)</f>
        <v>ЄС 27 **</v>
      </c>
      <c r="C8" s="243"/>
      <c r="D8" s="250" t="s">
        <v>185</v>
      </c>
      <c r="E8" s="243"/>
      <c r="F8" s="289" t="s">
        <v>197</v>
      </c>
      <c r="G8" s="520">
        <f t="shared" ref="G8:AL8" si="3">G7-G36</f>
        <v>3107.1780242099999</v>
      </c>
      <c r="H8" s="264">
        <f t="shared" si="3"/>
        <v>3865.7542596600006</v>
      </c>
      <c r="I8" s="264">
        <f t="shared" si="3"/>
        <v>4708.536223430001</v>
      </c>
      <c r="J8" s="264">
        <f t="shared" si="3"/>
        <v>5334.7936697299992</v>
      </c>
      <c r="K8" s="264">
        <f t="shared" si="3"/>
        <v>4570.0933194400004</v>
      </c>
      <c r="L8" s="264">
        <f t="shared" si="3"/>
        <v>5426.484788849998</v>
      </c>
      <c r="M8" s="264">
        <f t="shared" si="3"/>
        <v>6238.1505216600008</v>
      </c>
      <c r="N8" s="264">
        <f t="shared" si="3"/>
        <v>6726.4967273800012</v>
      </c>
      <c r="O8" s="264">
        <f t="shared" si="3"/>
        <v>4857.5021531999992</v>
      </c>
      <c r="P8" s="264">
        <f t="shared" si="3"/>
        <v>6201.4250148799993</v>
      </c>
      <c r="Q8" s="264">
        <f t="shared" si="3"/>
        <v>5828.7321056599994</v>
      </c>
      <c r="R8" s="264">
        <f t="shared" si="3"/>
        <v>6593.0031220800001</v>
      </c>
      <c r="S8" s="264">
        <f t="shared" si="3"/>
        <v>5040.5623095999999</v>
      </c>
      <c r="T8" s="264">
        <f t="shared" si="3"/>
        <v>5848.0931357200006</v>
      </c>
      <c r="U8" s="264">
        <f t="shared" si="3"/>
        <v>6539.43332947</v>
      </c>
      <c r="V8" s="264">
        <f t="shared" si="3"/>
        <v>6744.8187150099984</v>
      </c>
      <c r="W8" s="264">
        <f t="shared" si="3"/>
        <v>4283.6761928300002</v>
      </c>
      <c r="X8" s="264">
        <f t="shared" si="3"/>
        <v>4285.2891903199989</v>
      </c>
      <c r="Y8" s="264">
        <f t="shared" si="3"/>
        <v>4991.1146895400007</v>
      </c>
      <c r="Z8" s="264">
        <f t="shared" si="3"/>
        <v>4904.0928412100011</v>
      </c>
      <c r="AA8" s="264">
        <f t="shared" si="3"/>
        <v>3346.7820552500002</v>
      </c>
      <c r="AB8" s="264">
        <f t="shared" si="3"/>
        <v>3020.8904804100002</v>
      </c>
      <c r="AC8" s="264">
        <f t="shared" si="3"/>
        <v>3328.9075172099992</v>
      </c>
      <c r="AD8" s="264">
        <f t="shared" si="3"/>
        <v>3491.7148068700003</v>
      </c>
      <c r="AE8" s="264">
        <f t="shared" si="3"/>
        <v>3261.1957382099999</v>
      </c>
      <c r="AF8" s="264">
        <f t="shared" si="3"/>
        <v>3240.017207190001</v>
      </c>
      <c r="AG8" s="264">
        <f t="shared" si="3"/>
        <v>3851.6980641300001</v>
      </c>
      <c r="AH8" s="264">
        <f t="shared" si="3"/>
        <v>4380.0053325500003</v>
      </c>
      <c r="AI8" s="264">
        <f t="shared" si="3"/>
        <v>4016.2290326000007</v>
      </c>
      <c r="AJ8" s="264">
        <f t="shared" si="3"/>
        <v>4230.1458024500007</v>
      </c>
      <c r="AK8" s="264">
        <f t="shared" si="3"/>
        <v>4653.2760078400006</v>
      </c>
      <c r="AL8" s="264">
        <f t="shared" si="3"/>
        <v>5154.1223153199999</v>
      </c>
      <c r="AM8" s="264">
        <f t="shared" ref="AM8:BR8" si="4">AM7-AM36</f>
        <v>4488.4206463899991</v>
      </c>
      <c r="AN8" s="264">
        <f t="shared" si="4"/>
        <v>4794.6295018800001</v>
      </c>
      <c r="AO8" s="264">
        <f t="shared" si="4"/>
        <v>5429.5136636500001</v>
      </c>
      <c r="AP8" s="264">
        <f t="shared" si="4"/>
        <v>5549.127271289999</v>
      </c>
      <c r="AQ8" s="264">
        <f t="shared" si="4"/>
        <v>5147.1383716399996</v>
      </c>
      <c r="AR8" s="264">
        <f t="shared" si="4"/>
        <v>5359.8258365300007</v>
      </c>
      <c r="AS8" s="264">
        <f t="shared" si="4"/>
        <v>5884.2670523500019</v>
      </c>
      <c r="AT8" s="542">
        <f t="shared" si="4"/>
        <v>5947.3527726299999</v>
      </c>
      <c r="AU8" s="300">
        <f t="shared" si="4"/>
        <v>5409.3657678500012</v>
      </c>
      <c r="AV8" s="300">
        <f t="shared" si="4"/>
        <v>4166.79310248</v>
      </c>
      <c r="AW8" s="300">
        <f t="shared" si="4"/>
        <v>5542.8131877100004</v>
      </c>
      <c r="AX8" s="300">
        <f t="shared" si="4"/>
        <v>6364.0710102200001</v>
      </c>
      <c r="AY8" s="300">
        <f t="shared" si="4"/>
        <v>5669.1905125399999</v>
      </c>
      <c r="AZ8" s="300">
        <f t="shared" si="4"/>
        <v>6264.7660543800002</v>
      </c>
      <c r="BA8" s="300">
        <f t="shared" si="4"/>
        <v>7052.6410554900003</v>
      </c>
      <c r="BB8" s="300">
        <f t="shared" si="4"/>
        <v>7967.6011403200009</v>
      </c>
      <c r="BC8" s="300">
        <f t="shared" si="4"/>
        <v>4819.4985879100004</v>
      </c>
      <c r="BD8" s="300">
        <f t="shared" si="4"/>
        <v>5654.1117082499995</v>
      </c>
      <c r="BE8" s="300">
        <f t="shared" si="4"/>
        <v>7115.0387078700005</v>
      </c>
      <c r="BF8" s="300">
        <f t="shared" si="4"/>
        <v>7926.9007175000006</v>
      </c>
      <c r="BG8" s="300">
        <v>7718.7773111600027</v>
      </c>
      <c r="BH8" s="300">
        <v>7254.4029800299995</v>
      </c>
      <c r="BI8" s="300">
        <v>7806.0607266300003</v>
      </c>
      <c r="BJ8" s="300">
        <v>8455.8097797000009</v>
      </c>
      <c r="BK8" s="300">
        <v>7811.4102035700007</v>
      </c>
      <c r="BL8" s="300">
        <v>8408.2510430699986</v>
      </c>
      <c r="BM8" s="300">
        <v>8464.3787051999971</v>
      </c>
      <c r="BN8" s="300">
        <f>BG8+BH8+BI8</f>
        <v>22779.241017820001</v>
      </c>
      <c r="BO8" s="300">
        <f>BK8+BL8+BM8</f>
        <v>24684.039951839997</v>
      </c>
      <c r="BP8" s="264"/>
      <c r="BQ8" s="300">
        <f>AA8+AB8+AC8+AD8</f>
        <v>13188.294859739999</v>
      </c>
      <c r="BR8" s="300">
        <f>AE8+AF8+AG8+AH8</f>
        <v>14732.91634208</v>
      </c>
      <c r="BS8" s="300">
        <f>AI8+AJ8+AK8+AL8</f>
        <v>18053.773158210002</v>
      </c>
      <c r="BT8" s="300">
        <f>AM8+AN8+AO8+AP8</f>
        <v>20261.691083209997</v>
      </c>
      <c r="BU8" s="525">
        <f>AQ8+AR8+AS8+AT8</f>
        <v>22338.58403315</v>
      </c>
      <c r="BV8" s="525">
        <f>AU8+AV8+AW8+AX8</f>
        <v>21483.043068260002</v>
      </c>
      <c r="BW8" s="525">
        <f t="shared" si="1"/>
        <v>26954.198762730004</v>
      </c>
      <c r="BX8" s="525">
        <f t="shared" si="2"/>
        <v>25515.549721530002</v>
      </c>
      <c r="BY8" s="525">
        <f>BG8+BH8+BI8+BJ8</f>
        <v>31235.050797520002</v>
      </c>
    </row>
    <row r="9" spans="1:297" ht="19.95" customHeight="1">
      <c r="A9" s="338">
        <v>1</v>
      </c>
      <c r="B9" s="230" t="str">
        <f>IF('1'!$A$1=1,D9,F9)</f>
        <v xml:space="preserve"> Польща</v>
      </c>
      <c r="C9" s="129"/>
      <c r="D9" s="371" t="s">
        <v>306</v>
      </c>
      <c r="E9" s="369"/>
      <c r="F9" s="450" t="s">
        <v>84</v>
      </c>
      <c r="G9" s="567">
        <v>488</v>
      </c>
      <c r="H9" s="568">
        <v>626</v>
      </c>
      <c r="I9" s="568">
        <v>750</v>
      </c>
      <c r="J9" s="568">
        <v>782</v>
      </c>
      <c r="K9" s="569">
        <v>588</v>
      </c>
      <c r="L9" s="569">
        <v>719</v>
      </c>
      <c r="M9" s="569">
        <v>853</v>
      </c>
      <c r="N9" s="569">
        <v>813</v>
      </c>
      <c r="O9" s="570">
        <v>651</v>
      </c>
      <c r="P9" s="570">
        <v>853</v>
      </c>
      <c r="Q9" s="570">
        <v>904</v>
      </c>
      <c r="R9" s="570">
        <v>955</v>
      </c>
      <c r="S9" s="571">
        <v>783</v>
      </c>
      <c r="T9" s="571">
        <v>914</v>
      </c>
      <c r="U9" s="572">
        <v>1035</v>
      </c>
      <c r="V9" s="572">
        <v>1053</v>
      </c>
      <c r="W9" s="571">
        <v>609</v>
      </c>
      <c r="X9" s="571">
        <v>667</v>
      </c>
      <c r="Y9" s="571">
        <v>738</v>
      </c>
      <c r="Z9" s="571">
        <v>700</v>
      </c>
      <c r="AA9" s="572">
        <v>427</v>
      </c>
      <c r="AB9" s="572">
        <v>496</v>
      </c>
      <c r="AC9" s="572">
        <v>545</v>
      </c>
      <c r="AD9" s="572">
        <v>552</v>
      </c>
      <c r="AE9" s="569">
        <v>466</v>
      </c>
      <c r="AF9" s="569">
        <v>555</v>
      </c>
      <c r="AG9" s="569">
        <v>613</v>
      </c>
      <c r="AH9" s="569">
        <v>716</v>
      </c>
      <c r="AI9" s="569">
        <v>618.82230900000002</v>
      </c>
      <c r="AJ9" s="569">
        <v>742.26014399999997</v>
      </c>
      <c r="AK9" s="569">
        <v>744.22979348000001</v>
      </c>
      <c r="AL9" s="569">
        <v>903.87804600000004</v>
      </c>
      <c r="AM9" s="569">
        <v>711.189797</v>
      </c>
      <c r="AN9" s="569">
        <v>752.18230200000005</v>
      </c>
      <c r="AO9" s="569">
        <v>862.08641900000009</v>
      </c>
      <c r="AP9" s="569">
        <v>865.78506198999992</v>
      </c>
      <c r="AQ9" s="569">
        <v>851.57684699999993</v>
      </c>
      <c r="AR9" s="569">
        <v>835.82888376000005</v>
      </c>
      <c r="AS9" s="569">
        <v>1031.9327490000001</v>
      </c>
      <c r="AT9" s="573">
        <v>1005.625449</v>
      </c>
      <c r="AU9" s="271">
        <v>907.08233758999995</v>
      </c>
      <c r="AV9" s="271">
        <v>746.98572704000003</v>
      </c>
      <c r="AW9" s="271">
        <v>1046.02042594</v>
      </c>
      <c r="AX9" s="271">
        <v>1114.5573794100001</v>
      </c>
      <c r="AY9" s="271">
        <v>965.60071582</v>
      </c>
      <c r="AZ9" s="271">
        <v>1104.5800691499999</v>
      </c>
      <c r="BA9" s="271">
        <v>1205.6545686899999</v>
      </c>
      <c r="BB9" s="271">
        <v>1346.32993093</v>
      </c>
      <c r="BC9" s="271">
        <v>833.79065837999997</v>
      </c>
      <c r="BD9" s="271">
        <v>1160.9110172400001</v>
      </c>
      <c r="BE9" s="271">
        <v>1503.5991159599998</v>
      </c>
      <c r="BF9" s="271">
        <v>1731.7577870599998</v>
      </c>
      <c r="BG9" s="271">
        <v>1499.6418846899999</v>
      </c>
      <c r="BH9" s="271">
        <v>1614.6518364599999</v>
      </c>
      <c r="BI9" s="271">
        <v>1617.3228195499998</v>
      </c>
      <c r="BJ9" s="271">
        <v>1615.62435336</v>
      </c>
      <c r="BK9" s="271">
        <v>1597.1082856100002</v>
      </c>
      <c r="BL9" s="271">
        <v>1681.6931254900001</v>
      </c>
      <c r="BM9" s="271">
        <v>1631.8602882600001</v>
      </c>
      <c r="BN9" s="271">
        <f>BG9+BH9+BI9</f>
        <v>4731.6165406999999</v>
      </c>
      <c r="BO9" s="271">
        <f>BK9+BL9+BM9</f>
        <v>4910.6616993600001</v>
      </c>
      <c r="BP9" s="271"/>
      <c r="BQ9" s="271">
        <f>AA9+AB9+AC9+AD9</f>
        <v>2020</v>
      </c>
      <c r="BR9" s="271">
        <f>AE9+AF9+AG9+AH9</f>
        <v>2350</v>
      </c>
      <c r="BS9" s="271">
        <f>AI9+AJ9+AK9+AL9</f>
        <v>3009.1902924799997</v>
      </c>
      <c r="BT9" s="271">
        <f>AM9+AN9+AO9+AP9</f>
        <v>3191.2435799900004</v>
      </c>
      <c r="BU9" s="271">
        <f>AQ9+AR9+AS9+AT9</f>
        <v>3724.9639287600003</v>
      </c>
      <c r="BV9" s="271">
        <f t="shared" ref="BV9" si="5">AU9+AV9+AW9+AX9</f>
        <v>3814.64586998</v>
      </c>
      <c r="BW9" s="271">
        <f t="shared" si="1"/>
        <v>4622.1652845899998</v>
      </c>
      <c r="BX9" s="271">
        <f t="shared" si="2"/>
        <v>5230.0585786399997</v>
      </c>
      <c r="BY9" s="271">
        <f>BG9+BH9+BI9+BJ9</f>
        <v>6347.2408940599998</v>
      </c>
    </row>
    <row r="10" spans="1:297" ht="19.95" customHeight="1">
      <c r="A10" s="339">
        <v>2</v>
      </c>
      <c r="B10" s="128" t="str">
        <f>IF('1'!$A$1=1,D10,F10)</f>
        <v xml:space="preserve"> Німеччина</v>
      </c>
      <c r="C10" s="129"/>
      <c r="D10" s="372" t="s">
        <v>307</v>
      </c>
      <c r="E10" s="359"/>
      <c r="F10" s="451" t="s">
        <v>87</v>
      </c>
      <c r="G10" s="454">
        <v>720</v>
      </c>
      <c r="H10" s="269">
        <v>948</v>
      </c>
      <c r="I10" s="269">
        <v>1212</v>
      </c>
      <c r="J10" s="269">
        <v>1345</v>
      </c>
      <c r="K10" s="271">
        <v>1320</v>
      </c>
      <c r="L10" s="271">
        <v>1452</v>
      </c>
      <c r="M10" s="271">
        <v>1652</v>
      </c>
      <c r="N10" s="271">
        <v>1965</v>
      </c>
      <c r="O10" s="272">
        <v>1351</v>
      </c>
      <c r="P10" s="272">
        <v>1709</v>
      </c>
      <c r="Q10" s="272">
        <v>1539</v>
      </c>
      <c r="R10" s="272">
        <v>1746</v>
      </c>
      <c r="S10" s="273">
        <v>1326</v>
      </c>
      <c r="T10" s="273">
        <v>1636</v>
      </c>
      <c r="U10" s="273">
        <v>1713</v>
      </c>
      <c r="V10" s="273">
        <v>1578</v>
      </c>
      <c r="W10" s="273">
        <v>995</v>
      </c>
      <c r="X10" s="273">
        <v>1069</v>
      </c>
      <c r="Y10" s="273">
        <v>1484</v>
      </c>
      <c r="Z10" s="273">
        <v>1330</v>
      </c>
      <c r="AA10" s="273">
        <v>978</v>
      </c>
      <c r="AB10" s="273">
        <v>811</v>
      </c>
      <c r="AC10" s="273">
        <v>947</v>
      </c>
      <c r="AD10" s="273">
        <v>842</v>
      </c>
      <c r="AE10" s="271">
        <v>864</v>
      </c>
      <c r="AF10" s="271">
        <v>835</v>
      </c>
      <c r="AG10" s="271">
        <v>1040</v>
      </c>
      <c r="AH10" s="271">
        <v>1172</v>
      </c>
      <c r="AI10" s="271">
        <v>1182.035533</v>
      </c>
      <c r="AJ10" s="271">
        <v>1211.9032480000001</v>
      </c>
      <c r="AK10" s="271">
        <v>1331.3821969300002</v>
      </c>
      <c r="AL10" s="271">
        <v>1268.8780729999999</v>
      </c>
      <c r="AM10" s="271">
        <v>1243.461736</v>
      </c>
      <c r="AN10" s="271">
        <v>1363.030493</v>
      </c>
      <c r="AO10" s="271">
        <v>1594.4772689999998</v>
      </c>
      <c r="AP10" s="271">
        <v>1312.9701877699999</v>
      </c>
      <c r="AQ10" s="271">
        <v>1265.1109879999999</v>
      </c>
      <c r="AR10" s="271">
        <v>1494.5080768599998</v>
      </c>
      <c r="AS10" s="271">
        <v>1467.2588009999999</v>
      </c>
      <c r="AT10" s="342">
        <v>1349.3800309999999</v>
      </c>
      <c r="AU10" s="271">
        <v>1371.9586967300002</v>
      </c>
      <c r="AV10" s="271">
        <v>946.79296602000011</v>
      </c>
      <c r="AW10" s="271">
        <v>1296.3249086799999</v>
      </c>
      <c r="AX10" s="271">
        <v>1340.83630369</v>
      </c>
      <c r="AY10" s="271">
        <v>1152.93077305</v>
      </c>
      <c r="AZ10" s="271">
        <v>1420.93131331</v>
      </c>
      <c r="BA10" s="271">
        <v>1662.88377909</v>
      </c>
      <c r="BB10" s="271">
        <v>1653.65121105</v>
      </c>
      <c r="BC10" s="271">
        <v>1075.3299504900001</v>
      </c>
      <c r="BD10" s="271">
        <v>1161.62605949</v>
      </c>
      <c r="BE10" s="271">
        <v>1017.36246511</v>
      </c>
      <c r="BF10" s="271">
        <v>1051.0868831499999</v>
      </c>
      <c r="BG10" s="271">
        <v>1239.9435271500001</v>
      </c>
      <c r="BH10" s="271">
        <v>1150.91264621</v>
      </c>
      <c r="BI10" s="271">
        <v>1254.60920162</v>
      </c>
      <c r="BJ10" s="271">
        <v>1196.2403198300001</v>
      </c>
      <c r="BK10" s="271">
        <v>1221.7751978599999</v>
      </c>
      <c r="BL10" s="271">
        <v>1315.8806570500001</v>
      </c>
      <c r="BM10" s="271">
        <v>1266.8345166199999</v>
      </c>
      <c r="BN10" s="271">
        <f t="shared" ref="BN10:BN36" si="6">BG10+BH10+BI10</f>
        <v>3645.46537498</v>
      </c>
      <c r="BO10" s="271">
        <f t="shared" ref="BO10:BO36" si="7">BK10+BL10+BM10</f>
        <v>3804.4903715299997</v>
      </c>
      <c r="BP10" s="271"/>
      <c r="BQ10" s="271">
        <f t="shared" ref="BQ10:BQ36" si="8">AA10+AB10+AC10+AD10</f>
        <v>3578</v>
      </c>
      <c r="BR10" s="271">
        <f t="shared" ref="BR10:BR36" si="9">AE10+AF10+AG10+AH10</f>
        <v>3911</v>
      </c>
      <c r="BS10" s="271">
        <f t="shared" ref="BS10:BS36" si="10">AI10+AJ10+AK10+AL10</f>
        <v>4994.1990509299994</v>
      </c>
      <c r="BT10" s="271">
        <f t="shared" ref="BT10:BT36" si="11">AM10+AN10+AO10+AP10</f>
        <v>5513.9396857699994</v>
      </c>
      <c r="BU10" s="271">
        <f t="shared" ref="BU10" si="12">AQ10+AR10+AS10+AT10</f>
        <v>5576.2578968599992</v>
      </c>
      <c r="BV10" s="271">
        <f>AU10+AV10+AW10+AX10</f>
        <v>4955.9128751200005</v>
      </c>
      <c r="BW10" s="271">
        <f t="shared" si="1"/>
        <v>5890.3970764999995</v>
      </c>
      <c r="BX10" s="271">
        <f t="shared" si="2"/>
        <v>4305.4053582400002</v>
      </c>
      <c r="BY10" s="271">
        <f t="shared" ref="BY10:BY36" si="13">BG10+BH10+BI10+BJ10</f>
        <v>4841.7056948099998</v>
      </c>
    </row>
    <row r="11" spans="1:297" ht="19.95" customHeight="1">
      <c r="A11" s="339">
        <v>3</v>
      </c>
      <c r="B11" s="128" t="str">
        <f>IF('1'!$A$1=1,D11,F11)</f>
        <v xml:space="preserve"> Італія</v>
      </c>
      <c r="C11" s="129"/>
      <c r="D11" s="372" t="s">
        <v>321</v>
      </c>
      <c r="E11" s="359"/>
      <c r="F11" s="451" t="s">
        <v>83</v>
      </c>
      <c r="G11" s="454">
        <v>252</v>
      </c>
      <c r="H11" s="269">
        <v>271</v>
      </c>
      <c r="I11" s="269">
        <v>312</v>
      </c>
      <c r="J11" s="269">
        <v>400</v>
      </c>
      <c r="K11" s="271">
        <v>310</v>
      </c>
      <c r="L11" s="271">
        <v>442</v>
      </c>
      <c r="M11" s="271">
        <v>488</v>
      </c>
      <c r="N11" s="271">
        <v>584</v>
      </c>
      <c r="O11" s="275">
        <v>408</v>
      </c>
      <c r="P11" s="275">
        <v>624</v>
      </c>
      <c r="Q11" s="275">
        <v>482</v>
      </c>
      <c r="R11" s="275">
        <v>555</v>
      </c>
      <c r="S11" s="276">
        <v>369</v>
      </c>
      <c r="T11" s="276">
        <v>500</v>
      </c>
      <c r="U11" s="276">
        <v>484</v>
      </c>
      <c r="V11" s="276">
        <v>545</v>
      </c>
      <c r="W11" s="276">
        <v>322</v>
      </c>
      <c r="X11" s="276">
        <v>367</v>
      </c>
      <c r="Y11" s="276">
        <v>305</v>
      </c>
      <c r="Z11" s="276">
        <v>316</v>
      </c>
      <c r="AA11" s="273">
        <v>177</v>
      </c>
      <c r="AB11" s="273">
        <v>180</v>
      </c>
      <c r="AC11" s="273">
        <v>226</v>
      </c>
      <c r="AD11" s="273">
        <v>247</v>
      </c>
      <c r="AE11" s="271">
        <v>253</v>
      </c>
      <c r="AF11" s="271">
        <v>256</v>
      </c>
      <c r="AG11" s="271">
        <v>366</v>
      </c>
      <c r="AH11" s="271">
        <v>306</v>
      </c>
      <c r="AI11" s="271">
        <v>244.265377</v>
      </c>
      <c r="AJ11" s="271">
        <v>335.59511099999997</v>
      </c>
      <c r="AK11" s="271">
        <v>378.98492162999997</v>
      </c>
      <c r="AL11" s="271">
        <v>467.14180399999998</v>
      </c>
      <c r="AM11" s="271">
        <v>336.09825999999998</v>
      </c>
      <c r="AN11" s="271">
        <v>434.669691</v>
      </c>
      <c r="AO11" s="271">
        <v>509.97390000000001</v>
      </c>
      <c r="AP11" s="271">
        <v>546.50823245000004</v>
      </c>
      <c r="AQ11" s="271">
        <v>393.958797</v>
      </c>
      <c r="AR11" s="271">
        <v>458.43073687000003</v>
      </c>
      <c r="AS11" s="271">
        <v>478.45523900000001</v>
      </c>
      <c r="AT11" s="342">
        <v>579.1662389999999</v>
      </c>
      <c r="AU11" s="271">
        <v>386.00710821999996</v>
      </c>
      <c r="AV11" s="271">
        <v>397.31000418999997</v>
      </c>
      <c r="AW11" s="271">
        <v>524.08672740999998</v>
      </c>
      <c r="AX11" s="271">
        <v>680.26390958000002</v>
      </c>
      <c r="AY11" s="271">
        <v>461.49655653999997</v>
      </c>
      <c r="AZ11" s="271">
        <v>603.56975542999999</v>
      </c>
      <c r="BA11" s="271">
        <v>609.05683780000004</v>
      </c>
      <c r="BB11" s="271">
        <v>825.7874071</v>
      </c>
      <c r="BC11" s="271">
        <v>345.34809378</v>
      </c>
      <c r="BD11" s="271">
        <v>355.78041057999997</v>
      </c>
      <c r="BE11" s="271">
        <v>477.83664597000001</v>
      </c>
      <c r="BF11" s="271">
        <v>499.05307901999998</v>
      </c>
      <c r="BG11" s="271">
        <v>423.62172040999997</v>
      </c>
      <c r="BH11" s="271">
        <v>503.79681126000003</v>
      </c>
      <c r="BI11" s="271">
        <v>558.43226272000004</v>
      </c>
      <c r="BJ11" s="271">
        <v>676.02831344000003</v>
      </c>
      <c r="BK11" s="271">
        <v>500.51146665000005</v>
      </c>
      <c r="BL11" s="271">
        <v>680.00234450000005</v>
      </c>
      <c r="BM11" s="271">
        <v>601.81860501999995</v>
      </c>
      <c r="BN11" s="271">
        <f t="shared" si="6"/>
        <v>1485.8507943899999</v>
      </c>
      <c r="BO11" s="271">
        <f t="shared" si="7"/>
        <v>1782.33241617</v>
      </c>
      <c r="BP11" s="271"/>
      <c r="BQ11" s="271">
        <f t="shared" ref="BQ11:BQ16" si="14">AA11+AB11+AC11+AD11</f>
        <v>830</v>
      </c>
      <c r="BR11" s="271">
        <f t="shared" ref="BR11:BR16" si="15">AE11+AF11+AG11+AH11</f>
        <v>1181</v>
      </c>
      <c r="BS11" s="271">
        <f t="shared" ref="BS11:BS16" si="16">AI11+AJ11+AK11+AL11</f>
        <v>1425.98721363</v>
      </c>
      <c r="BT11" s="271">
        <f t="shared" ref="BT11:BT16" si="17">AM11+AN11+AO11+AP11</f>
        <v>1827.2500834500001</v>
      </c>
      <c r="BU11" s="271">
        <f>AQ11+AR11+AS11+AT11</f>
        <v>1910.0110118699999</v>
      </c>
      <c r="BV11" s="271">
        <f>AU11+AV11+AW11+AX11</f>
        <v>1987.6677494</v>
      </c>
      <c r="BW11" s="271">
        <f t="shared" si="1"/>
        <v>2499.9105568700002</v>
      </c>
      <c r="BX11" s="271">
        <f t="shared" si="2"/>
        <v>1678.01822935</v>
      </c>
      <c r="BY11" s="271">
        <f t="shared" ref="BY11:BY16" si="18">BG11+BH11+BI11+BJ11</f>
        <v>2161.8791078300001</v>
      </c>
      <c r="GG11" s="114" t="s">
        <v>334</v>
      </c>
      <c r="GH11" s="114" t="s">
        <v>335</v>
      </c>
    </row>
    <row r="12" spans="1:297" ht="24" customHeight="1">
      <c r="A12" s="339">
        <v>4</v>
      </c>
      <c r="B12" s="128" t="str">
        <f>IF('1'!$A$1=1,D12,F12)</f>
        <v xml:space="preserve"> Болгарія</v>
      </c>
      <c r="C12" s="129"/>
      <c r="D12" s="372" t="s">
        <v>323</v>
      </c>
      <c r="E12" s="359"/>
      <c r="F12" s="451" t="s">
        <v>90</v>
      </c>
      <c r="G12" s="454">
        <v>28</v>
      </c>
      <c r="H12" s="269">
        <v>50</v>
      </c>
      <c r="I12" s="269">
        <v>62</v>
      </c>
      <c r="J12" s="269">
        <v>77</v>
      </c>
      <c r="K12" s="271">
        <v>39</v>
      </c>
      <c r="L12" s="271">
        <v>63</v>
      </c>
      <c r="M12" s="271">
        <v>100</v>
      </c>
      <c r="N12" s="271">
        <v>67</v>
      </c>
      <c r="O12" s="275">
        <v>48</v>
      </c>
      <c r="P12" s="275">
        <v>67</v>
      </c>
      <c r="Q12" s="275">
        <v>85</v>
      </c>
      <c r="R12" s="275">
        <v>80</v>
      </c>
      <c r="S12" s="276">
        <v>62</v>
      </c>
      <c r="T12" s="276">
        <v>67</v>
      </c>
      <c r="U12" s="276">
        <v>68</v>
      </c>
      <c r="V12" s="276">
        <v>77</v>
      </c>
      <c r="W12" s="276">
        <v>42</v>
      </c>
      <c r="X12" s="276">
        <v>43</v>
      </c>
      <c r="Y12" s="276">
        <v>57</v>
      </c>
      <c r="Z12" s="276">
        <v>59</v>
      </c>
      <c r="AA12" s="273">
        <v>54</v>
      </c>
      <c r="AB12" s="273">
        <v>65</v>
      </c>
      <c r="AC12" s="273">
        <v>75</v>
      </c>
      <c r="AD12" s="273">
        <v>57</v>
      </c>
      <c r="AE12" s="271">
        <v>34</v>
      </c>
      <c r="AF12" s="271">
        <v>38</v>
      </c>
      <c r="AG12" s="271">
        <v>44</v>
      </c>
      <c r="AH12" s="271">
        <v>56</v>
      </c>
      <c r="AI12" s="271">
        <v>32.979646000000002</v>
      </c>
      <c r="AJ12" s="271">
        <v>49.407736000000007</v>
      </c>
      <c r="AK12" s="271">
        <v>49.725986189999993</v>
      </c>
      <c r="AL12" s="271">
        <v>55.600411999999999</v>
      </c>
      <c r="AM12" s="271">
        <v>46.250190000000003</v>
      </c>
      <c r="AN12" s="271">
        <v>66.976407999999992</v>
      </c>
      <c r="AO12" s="271">
        <v>74.578917000000004</v>
      </c>
      <c r="AP12" s="271">
        <v>68.997094619999999</v>
      </c>
      <c r="AQ12" s="271">
        <v>109.092359</v>
      </c>
      <c r="AR12" s="271">
        <v>79.49355555999999</v>
      </c>
      <c r="AS12" s="271">
        <v>91.635643000000002</v>
      </c>
      <c r="AT12" s="342">
        <v>75.229395999999994</v>
      </c>
      <c r="AU12" s="271">
        <v>66.957799770000008</v>
      </c>
      <c r="AV12" s="271">
        <v>56.7062454</v>
      </c>
      <c r="AW12" s="271">
        <v>75.600599540000005</v>
      </c>
      <c r="AX12" s="271">
        <v>86.60430624</v>
      </c>
      <c r="AY12" s="271">
        <v>77.624797189999995</v>
      </c>
      <c r="AZ12" s="271">
        <v>72.049463560000007</v>
      </c>
      <c r="BA12" s="271">
        <v>115.64082526999999</v>
      </c>
      <c r="BB12" s="271">
        <v>128.49499818999999</v>
      </c>
      <c r="BC12" s="271">
        <v>69.33083603</v>
      </c>
      <c r="BD12" s="271">
        <v>499.07330408999997</v>
      </c>
      <c r="BE12" s="271">
        <v>619.56864545999997</v>
      </c>
      <c r="BF12" s="271">
        <v>842.25908260000006</v>
      </c>
      <c r="BG12" s="271">
        <v>613.15032592</v>
      </c>
      <c r="BH12" s="271">
        <v>560.20229122000001</v>
      </c>
      <c r="BI12" s="271">
        <v>508.92163555000002</v>
      </c>
      <c r="BJ12" s="271">
        <v>536.28230484000005</v>
      </c>
      <c r="BK12" s="271">
        <v>450.90833728999996</v>
      </c>
      <c r="BL12" s="271">
        <v>528.31768179999995</v>
      </c>
      <c r="BM12" s="271">
        <v>689.53868326999998</v>
      </c>
      <c r="BN12" s="271">
        <f>BG12+BH12+BI12</f>
        <v>1682.2742526899999</v>
      </c>
      <c r="BO12" s="271">
        <f>BK12+BL12+BM12</f>
        <v>1668.7647023599998</v>
      </c>
      <c r="BP12" s="271"/>
      <c r="BQ12" s="271">
        <f t="shared" si="14"/>
        <v>251</v>
      </c>
      <c r="BR12" s="271">
        <f t="shared" si="15"/>
        <v>172</v>
      </c>
      <c r="BS12" s="271">
        <f t="shared" si="16"/>
        <v>187.71378018999999</v>
      </c>
      <c r="BT12" s="271">
        <f t="shared" si="17"/>
        <v>256.80260962</v>
      </c>
      <c r="BU12" s="271">
        <f>AQ12+AR12+AS12+AT12</f>
        <v>355.45095356000002</v>
      </c>
      <c r="BV12" s="271">
        <f>AU12+AV12+AW12+AX12</f>
        <v>285.86895095</v>
      </c>
      <c r="BW12" s="271">
        <f>AY12+AZ12+BA12+BB12</f>
        <v>393.81008420999996</v>
      </c>
      <c r="BX12" s="271">
        <f>BC12+BD12+BE12+BF12</f>
        <v>2030.23186818</v>
      </c>
      <c r="BY12" s="271">
        <f t="shared" si="18"/>
        <v>2218.5565575299997</v>
      </c>
      <c r="IK12" s="308" t="s">
        <v>275</v>
      </c>
      <c r="IL12" s="308" t="s">
        <v>276</v>
      </c>
      <c r="IO12" s="418" t="s">
        <v>268</v>
      </c>
      <c r="IP12" s="418" t="s">
        <v>248</v>
      </c>
      <c r="IS12" s="114" t="s">
        <v>255</v>
      </c>
      <c r="IT12" s="114" t="s">
        <v>256</v>
      </c>
    </row>
    <row r="13" spans="1:297" ht="19.95" customHeight="1">
      <c r="A13" s="339">
        <v>5</v>
      </c>
      <c r="B13" s="128" t="str">
        <f>IF('1'!$A$1=1,D13,F13)</f>
        <v xml:space="preserve"> Чехія</v>
      </c>
      <c r="C13" s="129"/>
      <c r="D13" s="372" t="s">
        <v>324</v>
      </c>
      <c r="E13" s="359"/>
      <c r="F13" s="451" t="s">
        <v>91</v>
      </c>
      <c r="G13" s="454">
        <v>110</v>
      </c>
      <c r="H13" s="269">
        <v>154</v>
      </c>
      <c r="I13" s="269">
        <v>206</v>
      </c>
      <c r="J13" s="269">
        <v>232</v>
      </c>
      <c r="K13" s="271">
        <v>203</v>
      </c>
      <c r="L13" s="271">
        <v>260</v>
      </c>
      <c r="M13" s="271">
        <v>298</v>
      </c>
      <c r="N13" s="271">
        <v>358</v>
      </c>
      <c r="O13" s="275">
        <v>293</v>
      </c>
      <c r="P13" s="275">
        <v>298</v>
      </c>
      <c r="Q13" s="275">
        <v>288</v>
      </c>
      <c r="R13" s="275">
        <v>319</v>
      </c>
      <c r="S13" s="276">
        <v>195</v>
      </c>
      <c r="T13" s="276">
        <v>239</v>
      </c>
      <c r="U13" s="276">
        <v>251</v>
      </c>
      <c r="V13" s="276">
        <v>236</v>
      </c>
      <c r="W13" s="276">
        <v>155</v>
      </c>
      <c r="X13" s="276">
        <v>135</v>
      </c>
      <c r="Y13" s="276">
        <v>138</v>
      </c>
      <c r="Z13" s="276">
        <v>161</v>
      </c>
      <c r="AA13" s="273">
        <v>78</v>
      </c>
      <c r="AB13" s="273">
        <v>97</v>
      </c>
      <c r="AC13" s="273">
        <v>110</v>
      </c>
      <c r="AD13" s="273">
        <v>107</v>
      </c>
      <c r="AE13" s="271">
        <v>100</v>
      </c>
      <c r="AF13" s="271">
        <v>133</v>
      </c>
      <c r="AG13" s="271">
        <v>173</v>
      </c>
      <c r="AH13" s="271">
        <v>161</v>
      </c>
      <c r="AI13" s="271">
        <v>128.09944100000001</v>
      </c>
      <c r="AJ13" s="271">
        <v>174.88409300000001</v>
      </c>
      <c r="AK13" s="271">
        <v>236.26219776000002</v>
      </c>
      <c r="AL13" s="271">
        <v>231.43290300000001</v>
      </c>
      <c r="AM13" s="271">
        <v>180.40979899999999</v>
      </c>
      <c r="AN13" s="271">
        <v>227.85029299999999</v>
      </c>
      <c r="AO13" s="271">
        <v>235.18081000000001</v>
      </c>
      <c r="AP13" s="271">
        <v>280.60777727000004</v>
      </c>
      <c r="AQ13" s="271">
        <v>220.969145</v>
      </c>
      <c r="AR13" s="271">
        <v>264.10470734999996</v>
      </c>
      <c r="AS13" s="271">
        <v>301.272719</v>
      </c>
      <c r="AT13" s="342">
        <v>298.81820799999997</v>
      </c>
      <c r="AU13" s="271">
        <v>198.35608143999997</v>
      </c>
      <c r="AV13" s="271">
        <v>149.29387177000001</v>
      </c>
      <c r="AW13" s="271">
        <v>250.86586500999999</v>
      </c>
      <c r="AX13" s="271">
        <v>289.61555225000001</v>
      </c>
      <c r="AY13" s="271">
        <v>255.06310694000001</v>
      </c>
      <c r="AZ13" s="271">
        <v>303.21125497000003</v>
      </c>
      <c r="BA13" s="271">
        <v>335.13289125</v>
      </c>
      <c r="BB13" s="271">
        <v>432.68922385000002</v>
      </c>
      <c r="BC13" s="271">
        <v>328.83845898999999</v>
      </c>
      <c r="BD13" s="271">
        <v>386.78619837999997</v>
      </c>
      <c r="BE13" s="271">
        <v>292.13787834999999</v>
      </c>
      <c r="BF13" s="271">
        <v>331.57178767999994</v>
      </c>
      <c r="BG13" s="271">
        <v>321.39817158</v>
      </c>
      <c r="BH13" s="271">
        <v>355.79599824999997</v>
      </c>
      <c r="BI13" s="271">
        <v>437.94341111000006</v>
      </c>
      <c r="BJ13" s="271">
        <v>566.78325728000004</v>
      </c>
      <c r="BK13" s="271">
        <v>502.04397465</v>
      </c>
      <c r="BL13" s="271">
        <v>477.72870030000001</v>
      </c>
      <c r="BM13" s="271">
        <v>562.26004131000002</v>
      </c>
      <c r="BN13" s="271">
        <f>BG13+BH13+BI13</f>
        <v>1115.1375809400001</v>
      </c>
      <c r="BO13" s="271">
        <f>BK13+BL13+BM13</f>
        <v>1542.0327162600001</v>
      </c>
      <c r="BP13" s="271"/>
      <c r="BQ13" s="271">
        <f t="shared" si="14"/>
        <v>392</v>
      </c>
      <c r="BR13" s="271">
        <f t="shared" si="15"/>
        <v>567</v>
      </c>
      <c r="BS13" s="271">
        <f t="shared" si="16"/>
        <v>770.67863476000002</v>
      </c>
      <c r="BT13" s="271">
        <f t="shared" si="17"/>
        <v>924.04867927000009</v>
      </c>
      <c r="BU13" s="271">
        <f t="shared" ref="BU13" si="19">AQ13+AR13+AS13+AT13</f>
        <v>1085.1647793499999</v>
      </c>
      <c r="BV13" s="271">
        <f t="shared" ref="BV13" si="20">AU13+AV13+AW13+AX13</f>
        <v>888.13137047000009</v>
      </c>
      <c r="BW13" s="271">
        <f>AY13+AZ13+BA13+BB13</f>
        <v>1326.0964770099999</v>
      </c>
      <c r="BX13" s="271">
        <f>BC13+BD13+BE13+BF13</f>
        <v>1339.3343233999999</v>
      </c>
      <c r="BY13" s="271">
        <f t="shared" si="18"/>
        <v>1681.9208382200002</v>
      </c>
      <c r="IK13" s="420" t="s">
        <v>277</v>
      </c>
      <c r="IL13" s="308" t="s">
        <v>278</v>
      </c>
    </row>
    <row r="14" spans="1:297" ht="19.95" customHeight="1">
      <c r="A14" s="339">
        <v>6</v>
      </c>
      <c r="B14" s="128" t="str">
        <f>IF('1'!$A$1=1,D14,F14)</f>
        <v xml:space="preserve"> Греція</v>
      </c>
      <c r="C14" s="129"/>
      <c r="D14" s="373" t="s">
        <v>330</v>
      </c>
      <c r="E14" s="359"/>
      <c r="F14" s="451" t="s">
        <v>97</v>
      </c>
      <c r="G14" s="454">
        <v>17</v>
      </c>
      <c r="H14" s="269">
        <v>22</v>
      </c>
      <c r="I14" s="269">
        <v>39</v>
      </c>
      <c r="J14" s="269">
        <v>26</v>
      </c>
      <c r="K14" s="271">
        <v>26</v>
      </c>
      <c r="L14" s="271">
        <v>35</v>
      </c>
      <c r="M14" s="271">
        <v>38</v>
      </c>
      <c r="N14" s="271">
        <v>29</v>
      </c>
      <c r="O14" s="275">
        <v>22</v>
      </c>
      <c r="P14" s="275">
        <v>39</v>
      </c>
      <c r="Q14" s="275">
        <v>63</v>
      </c>
      <c r="R14" s="275">
        <v>62</v>
      </c>
      <c r="S14" s="276">
        <v>40</v>
      </c>
      <c r="T14" s="276">
        <v>41</v>
      </c>
      <c r="U14" s="276">
        <v>57</v>
      </c>
      <c r="V14" s="276">
        <v>139</v>
      </c>
      <c r="W14" s="276">
        <v>63</v>
      </c>
      <c r="X14" s="276">
        <v>36</v>
      </c>
      <c r="Y14" s="276">
        <v>82</v>
      </c>
      <c r="Z14" s="276">
        <v>125</v>
      </c>
      <c r="AA14" s="273">
        <v>54</v>
      </c>
      <c r="AB14" s="273">
        <v>35</v>
      </c>
      <c r="AC14" s="273">
        <v>42</v>
      </c>
      <c r="AD14" s="273">
        <v>107</v>
      </c>
      <c r="AE14" s="271">
        <v>42</v>
      </c>
      <c r="AF14" s="271">
        <v>42</v>
      </c>
      <c r="AG14" s="271">
        <v>47</v>
      </c>
      <c r="AH14" s="271">
        <v>102</v>
      </c>
      <c r="AI14" s="271">
        <v>73.146971999999991</v>
      </c>
      <c r="AJ14" s="271">
        <v>53.287877000000002</v>
      </c>
      <c r="AK14" s="271">
        <v>59.789721759999999</v>
      </c>
      <c r="AL14" s="271">
        <v>56.453848000000001</v>
      </c>
      <c r="AM14" s="271">
        <v>38.210077999999996</v>
      </c>
      <c r="AN14" s="271">
        <v>61.259437000000005</v>
      </c>
      <c r="AO14" s="271">
        <v>54.611442000000004</v>
      </c>
      <c r="AP14" s="271">
        <v>115.08950354000001</v>
      </c>
      <c r="AQ14" s="271">
        <v>42.933444000000001</v>
      </c>
      <c r="AR14" s="271">
        <v>72.66979834</v>
      </c>
      <c r="AS14" s="271">
        <v>105.458117</v>
      </c>
      <c r="AT14" s="342">
        <v>87.592998000000009</v>
      </c>
      <c r="AU14" s="271">
        <v>62.966171400000007</v>
      </c>
      <c r="AV14" s="271">
        <v>70.441452229999996</v>
      </c>
      <c r="AW14" s="271">
        <v>91.129966639999992</v>
      </c>
      <c r="AX14" s="271">
        <v>90.844621610000004</v>
      </c>
      <c r="AY14" s="271">
        <v>54.086645759999996</v>
      </c>
      <c r="AZ14" s="271">
        <v>105.84957439</v>
      </c>
      <c r="BA14" s="271">
        <v>163.26976531999998</v>
      </c>
      <c r="BB14" s="271">
        <v>172.23719403000001</v>
      </c>
      <c r="BC14" s="271">
        <v>82.407736060000005</v>
      </c>
      <c r="BD14" s="271">
        <v>122.62564116999999</v>
      </c>
      <c r="BE14" s="271">
        <v>342.44664440000003</v>
      </c>
      <c r="BF14" s="271">
        <v>208.47766732000002</v>
      </c>
      <c r="BG14" s="271">
        <v>337.91567062000001</v>
      </c>
      <c r="BH14" s="271">
        <v>189.04637719999999</v>
      </c>
      <c r="BI14" s="271">
        <v>329.21732233</v>
      </c>
      <c r="BJ14" s="271">
        <v>517.86283109999999</v>
      </c>
      <c r="BK14" s="271">
        <v>571.38970006</v>
      </c>
      <c r="BL14" s="271">
        <v>442.88741856000001</v>
      </c>
      <c r="BM14" s="271">
        <v>497.19221328999998</v>
      </c>
      <c r="BN14" s="271">
        <f t="shared" si="6"/>
        <v>856.17937014999995</v>
      </c>
      <c r="BO14" s="271">
        <f t="shared" si="7"/>
        <v>1511.4693319099999</v>
      </c>
      <c r="BP14" s="271"/>
      <c r="BQ14" s="271">
        <f t="shared" si="14"/>
        <v>238</v>
      </c>
      <c r="BR14" s="271">
        <f t="shared" si="15"/>
        <v>233</v>
      </c>
      <c r="BS14" s="271">
        <f t="shared" si="16"/>
        <v>242.67841875999997</v>
      </c>
      <c r="BT14" s="271">
        <f t="shared" si="17"/>
        <v>269.17046054000002</v>
      </c>
      <c r="BU14" s="271">
        <f>AQ14+AR14+AS14+AT14</f>
        <v>308.65435734000005</v>
      </c>
      <c r="BV14" s="271">
        <f>AU14+AV14+AW14+AX14</f>
        <v>315.38221188</v>
      </c>
      <c r="BW14" s="271">
        <f t="shared" si="1"/>
        <v>495.44317949999999</v>
      </c>
      <c r="BX14" s="271">
        <f t="shared" si="2"/>
        <v>755.95768895000003</v>
      </c>
      <c r="BY14" s="271">
        <f t="shared" si="18"/>
        <v>1374.0422012499998</v>
      </c>
    </row>
    <row r="15" spans="1:297" ht="19.95" customHeight="1">
      <c r="A15" s="339">
        <v>7</v>
      </c>
      <c r="B15" s="128" t="str">
        <f>IF('1'!$A$1=1,D15,F15)</f>
        <v xml:space="preserve"> Словаччина</v>
      </c>
      <c r="C15" s="129"/>
      <c r="D15" s="372" t="s">
        <v>322</v>
      </c>
      <c r="E15" s="359"/>
      <c r="F15" s="451" t="s">
        <v>93</v>
      </c>
      <c r="G15" s="454">
        <v>68</v>
      </c>
      <c r="H15" s="269">
        <v>98</v>
      </c>
      <c r="I15" s="269">
        <v>118</v>
      </c>
      <c r="J15" s="269">
        <v>147</v>
      </c>
      <c r="K15" s="271">
        <v>111</v>
      </c>
      <c r="L15" s="271">
        <v>139</v>
      </c>
      <c r="M15" s="271">
        <v>173</v>
      </c>
      <c r="N15" s="271">
        <v>162</v>
      </c>
      <c r="O15" s="275">
        <v>125</v>
      </c>
      <c r="P15" s="275">
        <v>146</v>
      </c>
      <c r="Q15" s="275">
        <v>142</v>
      </c>
      <c r="R15" s="275">
        <v>163</v>
      </c>
      <c r="S15" s="276">
        <v>130</v>
      </c>
      <c r="T15" s="276">
        <v>165</v>
      </c>
      <c r="U15" s="276">
        <v>159</v>
      </c>
      <c r="V15" s="276">
        <v>197</v>
      </c>
      <c r="W15" s="276">
        <v>106</v>
      </c>
      <c r="X15" s="276">
        <v>107</v>
      </c>
      <c r="Y15" s="276">
        <v>104</v>
      </c>
      <c r="Z15" s="276">
        <v>98</v>
      </c>
      <c r="AA15" s="273">
        <v>71</v>
      </c>
      <c r="AB15" s="273">
        <v>75</v>
      </c>
      <c r="AC15" s="273">
        <v>94</v>
      </c>
      <c r="AD15" s="273">
        <v>91</v>
      </c>
      <c r="AE15" s="271">
        <v>88</v>
      </c>
      <c r="AF15" s="271">
        <v>105</v>
      </c>
      <c r="AG15" s="271">
        <v>101</v>
      </c>
      <c r="AH15" s="271">
        <v>123</v>
      </c>
      <c r="AI15" s="271">
        <v>103.52643100000002</v>
      </c>
      <c r="AJ15" s="271">
        <v>104.56348</v>
      </c>
      <c r="AK15" s="271">
        <v>131.07290578000001</v>
      </c>
      <c r="AL15" s="271">
        <v>150.113832</v>
      </c>
      <c r="AM15" s="271">
        <v>116.648422</v>
      </c>
      <c r="AN15" s="271">
        <v>112.98732099999999</v>
      </c>
      <c r="AO15" s="271">
        <v>130.86787600000002</v>
      </c>
      <c r="AP15" s="271">
        <v>146.19082960999998</v>
      </c>
      <c r="AQ15" s="271">
        <v>124.430335</v>
      </c>
      <c r="AR15" s="271">
        <v>132.33845237000003</v>
      </c>
      <c r="AS15" s="271">
        <v>183.185599</v>
      </c>
      <c r="AT15" s="342">
        <v>195.920039</v>
      </c>
      <c r="AU15" s="271">
        <v>283.81572103999997</v>
      </c>
      <c r="AV15" s="271">
        <v>213.29927422000003</v>
      </c>
      <c r="AW15" s="271">
        <v>269.58079513000001</v>
      </c>
      <c r="AX15" s="271">
        <v>360.09945387000005</v>
      </c>
      <c r="AY15" s="271">
        <v>212.76992362999999</v>
      </c>
      <c r="AZ15" s="271">
        <v>184.37888239</v>
      </c>
      <c r="BA15" s="271">
        <v>211.94315667000001</v>
      </c>
      <c r="BB15" s="271">
        <v>285.19412727999998</v>
      </c>
      <c r="BC15" s="271">
        <v>172.29684733000002</v>
      </c>
      <c r="BD15" s="271">
        <v>205.10665312999998</v>
      </c>
      <c r="BE15" s="271">
        <v>280.14823724999997</v>
      </c>
      <c r="BF15" s="271">
        <v>308.48459424999999</v>
      </c>
      <c r="BG15" s="271">
        <v>399.49447674999999</v>
      </c>
      <c r="BH15" s="271">
        <v>331.04775532999997</v>
      </c>
      <c r="BI15" s="271">
        <v>415.75732140000002</v>
      </c>
      <c r="BJ15" s="271">
        <v>506.03495605999996</v>
      </c>
      <c r="BK15" s="271">
        <v>454.45952688</v>
      </c>
      <c r="BL15" s="271">
        <v>487.50043903000005</v>
      </c>
      <c r="BM15" s="271">
        <v>462.92310430999999</v>
      </c>
      <c r="BN15" s="271">
        <f t="shared" si="6"/>
        <v>1146.29955348</v>
      </c>
      <c r="BO15" s="271">
        <f t="shared" si="7"/>
        <v>1404.88307022</v>
      </c>
      <c r="BP15" s="271"/>
      <c r="BQ15" s="271">
        <f t="shared" si="14"/>
        <v>331</v>
      </c>
      <c r="BR15" s="271">
        <f t="shared" si="15"/>
        <v>417</v>
      </c>
      <c r="BS15" s="271">
        <f t="shared" si="16"/>
        <v>489.27664878000007</v>
      </c>
      <c r="BT15" s="271">
        <f t="shared" si="17"/>
        <v>506.69444860999999</v>
      </c>
      <c r="BU15" s="271">
        <f>AQ15+AR15+AS15+AT15</f>
        <v>635.87442537000004</v>
      </c>
      <c r="BV15" s="271">
        <f>AU15+AV15+AW15+AX15</f>
        <v>1126.7952442599999</v>
      </c>
      <c r="BW15" s="271">
        <f t="shared" ref="BW15" si="21">AY15+AZ15+BA15+BB15</f>
        <v>894.28608996999992</v>
      </c>
      <c r="BX15" s="271">
        <f t="shared" si="2"/>
        <v>966.03633195999998</v>
      </c>
      <c r="BY15" s="271">
        <f t="shared" si="18"/>
        <v>1652.33450954</v>
      </c>
    </row>
    <row r="16" spans="1:297" ht="19.95" customHeight="1">
      <c r="A16" s="339">
        <v>8</v>
      </c>
      <c r="B16" s="128" t="str">
        <f>IF('1'!$A$1=1,D16,F16)</f>
        <v xml:space="preserve"> Румунія</v>
      </c>
      <c r="C16" s="129"/>
      <c r="D16" s="372" t="s">
        <v>320</v>
      </c>
      <c r="E16" s="359"/>
      <c r="F16" s="451" t="s">
        <v>88</v>
      </c>
      <c r="G16" s="454">
        <v>126</v>
      </c>
      <c r="H16" s="269">
        <v>167</v>
      </c>
      <c r="I16" s="269">
        <v>174</v>
      </c>
      <c r="J16" s="269">
        <v>184</v>
      </c>
      <c r="K16" s="271">
        <v>226</v>
      </c>
      <c r="L16" s="271">
        <v>269</v>
      </c>
      <c r="M16" s="271">
        <v>364</v>
      </c>
      <c r="N16" s="271">
        <v>222</v>
      </c>
      <c r="O16" s="275">
        <v>194</v>
      </c>
      <c r="P16" s="275">
        <v>239</v>
      </c>
      <c r="Q16" s="275">
        <v>210</v>
      </c>
      <c r="R16" s="275">
        <v>248</v>
      </c>
      <c r="S16" s="276">
        <v>167</v>
      </c>
      <c r="T16" s="276">
        <v>135</v>
      </c>
      <c r="U16" s="276">
        <v>293</v>
      </c>
      <c r="V16" s="276">
        <v>269</v>
      </c>
      <c r="W16" s="276">
        <v>240</v>
      </c>
      <c r="X16" s="276">
        <v>159</v>
      </c>
      <c r="Y16" s="276">
        <v>225</v>
      </c>
      <c r="Z16" s="276">
        <v>165</v>
      </c>
      <c r="AA16" s="273">
        <v>102</v>
      </c>
      <c r="AB16" s="273">
        <v>56</v>
      </c>
      <c r="AC16" s="273">
        <v>60</v>
      </c>
      <c r="AD16" s="273">
        <v>71</v>
      </c>
      <c r="AE16" s="271">
        <v>89</v>
      </c>
      <c r="AF16" s="271">
        <v>65</v>
      </c>
      <c r="AG16" s="271">
        <v>69</v>
      </c>
      <c r="AH16" s="271">
        <v>92</v>
      </c>
      <c r="AI16" s="271">
        <v>92.407006999999993</v>
      </c>
      <c r="AJ16" s="271">
        <v>79.135465999999994</v>
      </c>
      <c r="AK16" s="271">
        <v>87.061916679999996</v>
      </c>
      <c r="AL16" s="271">
        <v>102.284802</v>
      </c>
      <c r="AM16" s="271">
        <v>96.707999000000001</v>
      </c>
      <c r="AN16" s="271">
        <v>87.359590999999995</v>
      </c>
      <c r="AO16" s="271">
        <v>94.132298000000006</v>
      </c>
      <c r="AP16" s="271">
        <v>113.92172141</v>
      </c>
      <c r="AQ16" s="271">
        <v>112.76053900000001</v>
      </c>
      <c r="AR16" s="271">
        <v>108.5904802</v>
      </c>
      <c r="AS16" s="271">
        <v>142.00960800000001</v>
      </c>
      <c r="AT16" s="342">
        <v>151.03069299999999</v>
      </c>
      <c r="AU16" s="271">
        <v>131.77596306000001</v>
      </c>
      <c r="AV16" s="271">
        <v>74.819523709999999</v>
      </c>
      <c r="AW16" s="271">
        <v>140.67847231000002</v>
      </c>
      <c r="AX16" s="271">
        <v>198.26427462999999</v>
      </c>
      <c r="AY16" s="271">
        <v>138.43683988000001</v>
      </c>
      <c r="AZ16" s="271">
        <v>172.60989989000001</v>
      </c>
      <c r="BA16" s="271">
        <v>164.74931992</v>
      </c>
      <c r="BB16" s="271">
        <v>177.1992927</v>
      </c>
      <c r="BC16" s="271">
        <v>92.01395358000002</v>
      </c>
      <c r="BD16" s="271">
        <v>284.57135687000005</v>
      </c>
      <c r="BE16" s="271">
        <v>531.94004482000003</v>
      </c>
      <c r="BF16" s="271">
        <v>504.88302205000002</v>
      </c>
      <c r="BG16" s="271">
        <v>355.70077850999996</v>
      </c>
      <c r="BH16" s="271">
        <v>363.48510119999997</v>
      </c>
      <c r="BI16" s="271">
        <v>355.83047621999998</v>
      </c>
      <c r="BJ16" s="271">
        <v>428.19225066000001</v>
      </c>
      <c r="BK16" s="271">
        <v>369.27331513000001</v>
      </c>
      <c r="BL16" s="271">
        <v>415.78763774999999</v>
      </c>
      <c r="BM16" s="271">
        <v>425.38585592999999</v>
      </c>
      <c r="BN16" s="271">
        <f>BG16+BH16+BI16</f>
        <v>1075.0163559299999</v>
      </c>
      <c r="BO16" s="271">
        <f>BK16+BL16+BM16</f>
        <v>1210.44680881</v>
      </c>
      <c r="BP16" s="271"/>
      <c r="BQ16" s="271">
        <f t="shared" si="14"/>
        <v>289</v>
      </c>
      <c r="BR16" s="271">
        <f t="shared" si="15"/>
        <v>315</v>
      </c>
      <c r="BS16" s="271">
        <f t="shared" si="16"/>
        <v>360.88919167999995</v>
      </c>
      <c r="BT16" s="271">
        <f t="shared" si="17"/>
        <v>392.12160941000002</v>
      </c>
      <c r="BU16" s="271">
        <f t="shared" ref="BU16" si="22">AQ16+AR16+AS16+AT16</f>
        <v>514.3913202</v>
      </c>
      <c r="BV16" s="271">
        <f t="shared" ref="BV16" si="23">AU16+AV16+AW16+AX16</f>
        <v>545.53823370999999</v>
      </c>
      <c r="BW16" s="271">
        <f>AY16+AZ16+BA16+BB16</f>
        <v>652.99535239000011</v>
      </c>
      <c r="BX16" s="271">
        <f>BC16+BD16+BE16+BF16</f>
        <v>1413.40837732</v>
      </c>
      <c r="BY16" s="271">
        <f t="shared" si="18"/>
        <v>1503.2086065899998</v>
      </c>
      <c r="IK16" s="420" t="s">
        <v>246</v>
      </c>
      <c r="IL16" s="308" t="s">
        <v>247</v>
      </c>
      <c r="IO16" s="418" t="s">
        <v>279</v>
      </c>
      <c r="IP16" s="418" t="s">
        <v>280</v>
      </c>
    </row>
    <row r="17" spans="1:292" ht="19.95" customHeight="1">
      <c r="A17" s="339">
        <v>9</v>
      </c>
      <c r="B17" s="128" t="str">
        <f>IF('1'!$A$1=1,D17,F17)</f>
        <v xml:space="preserve"> Франція</v>
      </c>
      <c r="C17" s="129"/>
      <c r="D17" s="372" t="s">
        <v>328</v>
      </c>
      <c r="E17" s="359"/>
      <c r="F17" s="451" t="s">
        <v>92</v>
      </c>
      <c r="G17" s="454">
        <v>211</v>
      </c>
      <c r="H17" s="269">
        <v>263</v>
      </c>
      <c r="I17" s="269">
        <v>268</v>
      </c>
      <c r="J17" s="269">
        <v>329</v>
      </c>
      <c r="K17" s="271">
        <v>302</v>
      </c>
      <c r="L17" s="271">
        <v>378</v>
      </c>
      <c r="M17" s="271">
        <v>355</v>
      </c>
      <c r="N17" s="271">
        <v>426</v>
      </c>
      <c r="O17" s="275">
        <v>374</v>
      </c>
      <c r="P17" s="275">
        <v>415</v>
      </c>
      <c r="Q17" s="275">
        <v>372</v>
      </c>
      <c r="R17" s="275">
        <v>467</v>
      </c>
      <c r="S17" s="276">
        <v>453</v>
      </c>
      <c r="T17" s="276">
        <v>424</v>
      </c>
      <c r="U17" s="276">
        <v>384</v>
      </c>
      <c r="V17" s="276">
        <v>423</v>
      </c>
      <c r="W17" s="276">
        <v>366</v>
      </c>
      <c r="X17" s="276">
        <v>298</v>
      </c>
      <c r="Y17" s="276">
        <v>262</v>
      </c>
      <c r="Z17" s="276">
        <v>295</v>
      </c>
      <c r="AA17" s="273">
        <v>263</v>
      </c>
      <c r="AB17" s="273">
        <v>190</v>
      </c>
      <c r="AC17" s="273">
        <v>181</v>
      </c>
      <c r="AD17" s="273">
        <v>223</v>
      </c>
      <c r="AE17" s="271">
        <v>420</v>
      </c>
      <c r="AF17" s="271">
        <v>225</v>
      </c>
      <c r="AG17" s="271">
        <v>361</v>
      </c>
      <c r="AH17" s="271">
        <v>483</v>
      </c>
      <c r="AI17" s="271">
        <v>518.88480700000002</v>
      </c>
      <c r="AJ17" s="271">
        <v>290.64039700000001</v>
      </c>
      <c r="AK17" s="271">
        <v>314.72204512999997</v>
      </c>
      <c r="AL17" s="271">
        <v>397.10346499999997</v>
      </c>
      <c r="AM17" s="271">
        <v>417.45620100000002</v>
      </c>
      <c r="AN17" s="271">
        <v>300.158119</v>
      </c>
      <c r="AO17" s="271">
        <v>323.71364599999998</v>
      </c>
      <c r="AP17" s="271">
        <v>395.37820695000005</v>
      </c>
      <c r="AQ17" s="271">
        <v>466.16269699999998</v>
      </c>
      <c r="AR17" s="271">
        <v>363.47911706999997</v>
      </c>
      <c r="AS17" s="271">
        <v>367.58972999999997</v>
      </c>
      <c r="AT17" s="342">
        <v>414.08985100000001</v>
      </c>
      <c r="AU17" s="271">
        <v>444.17873271999997</v>
      </c>
      <c r="AV17" s="271">
        <v>261.8329966</v>
      </c>
      <c r="AW17" s="271">
        <v>309.54700571000001</v>
      </c>
      <c r="AX17" s="271">
        <v>418.00574870000003</v>
      </c>
      <c r="AY17" s="271">
        <v>451.18809601999999</v>
      </c>
      <c r="AZ17" s="271">
        <v>411.02470157000005</v>
      </c>
      <c r="BA17" s="271">
        <v>391.46558428000003</v>
      </c>
      <c r="BB17" s="271">
        <v>476.25697919999993</v>
      </c>
      <c r="BC17" s="271">
        <v>358.37826908</v>
      </c>
      <c r="BD17" s="271">
        <v>303.75547811000001</v>
      </c>
      <c r="BE17" s="271">
        <v>238.23806623000002</v>
      </c>
      <c r="BF17" s="271">
        <v>307.70887518999996</v>
      </c>
      <c r="BG17" s="271">
        <v>445.82681796999998</v>
      </c>
      <c r="BH17" s="271">
        <v>434.74816249000003</v>
      </c>
      <c r="BI17" s="271">
        <v>387.07705356999998</v>
      </c>
      <c r="BJ17" s="271">
        <v>472.19866378</v>
      </c>
      <c r="BK17" s="271">
        <v>435.03828285999998</v>
      </c>
      <c r="BL17" s="271">
        <v>361.77109553999998</v>
      </c>
      <c r="BM17" s="271">
        <v>354.40688815999999</v>
      </c>
      <c r="BN17" s="271">
        <f t="shared" si="6"/>
        <v>1267.6520340299999</v>
      </c>
      <c r="BO17" s="271">
        <f t="shared" si="7"/>
        <v>1151.2162665599999</v>
      </c>
      <c r="BP17" s="271"/>
      <c r="BQ17" s="271">
        <f t="shared" si="8"/>
        <v>857</v>
      </c>
      <c r="BR17" s="271">
        <f t="shared" si="9"/>
        <v>1489</v>
      </c>
      <c r="BS17" s="271">
        <f t="shared" si="10"/>
        <v>1521.3507141299999</v>
      </c>
      <c r="BT17" s="271">
        <f t="shared" si="11"/>
        <v>1436.7061729500001</v>
      </c>
      <c r="BU17" s="271">
        <f>AQ17+AR17+AS17+AT17</f>
        <v>1611.3213950699999</v>
      </c>
      <c r="BV17" s="271">
        <f>AU17+AV17+AW17+AX17</f>
        <v>1433.5644837300001</v>
      </c>
      <c r="BW17" s="271">
        <f>AY17+AZ17+BA17+BB17</f>
        <v>1729.93536107</v>
      </c>
      <c r="BX17" s="271">
        <f t="shared" si="2"/>
        <v>1208.0806886099999</v>
      </c>
      <c r="BY17" s="271">
        <f t="shared" si="13"/>
        <v>1739.8506978099999</v>
      </c>
      <c r="IO17" s="418" t="s">
        <v>279</v>
      </c>
      <c r="IP17" s="418" t="s">
        <v>280</v>
      </c>
    </row>
    <row r="18" spans="1:292" ht="19.95" customHeight="1">
      <c r="A18" s="339">
        <v>10</v>
      </c>
      <c r="B18" s="128" t="str">
        <f>IF('1'!$A$1=1,D18,F18)</f>
        <v xml:space="preserve"> Угорщина</v>
      </c>
      <c r="C18" s="129"/>
      <c r="D18" s="372" t="s">
        <v>325</v>
      </c>
      <c r="E18" s="359"/>
      <c r="F18" s="451" t="s">
        <v>89</v>
      </c>
      <c r="G18" s="454">
        <v>185</v>
      </c>
      <c r="H18" s="269">
        <v>218</v>
      </c>
      <c r="I18" s="269">
        <v>306</v>
      </c>
      <c r="J18" s="269">
        <v>301</v>
      </c>
      <c r="K18" s="271">
        <v>216</v>
      </c>
      <c r="L18" s="271">
        <v>234</v>
      </c>
      <c r="M18" s="271">
        <v>271</v>
      </c>
      <c r="N18" s="271">
        <v>254</v>
      </c>
      <c r="O18" s="275">
        <v>203</v>
      </c>
      <c r="P18" s="275">
        <v>240</v>
      </c>
      <c r="Q18" s="275">
        <v>212</v>
      </c>
      <c r="R18" s="275">
        <v>246</v>
      </c>
      <c r="S18" s="276">
        <v>250</v>
      </c>
      <c r="T18" s="276">
        <v>269</v>
      </c>
      <c r="U18" s="276">
        <v>300</v>
      </c>
      <c r="V18" s="276">
        <v>352</v>
      </c>
      <c r="W18" s="276">
        <v>207</v>
      </c>
      <c r="X18" s="276">
        <v>261</v>
      </c>
      <c r="Y18" s="276">
        <v>275</v>
      </c>
      <c r="Z18" s="276">
        <v>432</v>
      </c>
      <c r="AA18" s="273">
        <v>480</v>
      </c>
      <c r="AB18" s="273">
        <v>316</v>
      </c>
      <c r="AC18" s="273">
        <v>279</v>
      </c>
      <c r="AD18" s="273">
        <v>250</v>
      </c>
      <c r="AE18" s="271">
        <v>146</v>
      </c>
      <c r="AF18" s="271">
        <v>119</v>
      </c>
      <c r="AG18" s="271">
        <v>121</v>
      </c>
      <c r="AH18" s="271">
        <v>115</v>
      </c>
      <c r="AI18" s="271">
        <v>156.72710800000002</v>
      </c>
      <c r="AJ18" s="271">
        <v>175.979266</v>
      </c>
      <c r="AK18" s="271">
        <v>221.69149181999998</v>
      </c>
      <c r="AL18" s="271">
        <v>225.24500799999998</v>
      </c>
      <c r="AM18" s="271">
        <v>190.89734399999998</v>
      </c>
      <c r="AN18" s="271">
        <v>185.75119400000003</v>
      </c>
      <c r="AO18" s="271">
        <v>252.72009600000001</v>
      </c>
      <c r="AP18" s="271">
        <v>231.92584737999999</v>
      </c>
      <c r="AQ18" s="271">
        <v>217.09777800000001</v>
      </c>
      <c r="AR18" s="271">
        <v>208.56588915999998</v>
      </c>
      <c r="AS18" s="271">
        <v>218.78646599999999</v>
      </c>
      <c r="AT18" s="342">
        <v>249.579429</v>
      </c>
      <c r="AU18" s="271">
        <v>270.21515203000001</v>
      </c>
      <c r="AV18" s="271">
        <v>190.80017703999999</v>
      </c>
      <c r="AW18" s="271">
        <v>270.06290196999998</v>
      </c>
      <c r="AX18" s="271">
        <v>334.96049732</v>
      </c>
      <c r="AY18" s="271">
        <v>396.97383184</v>
      </c>
      <c r="AZ18" s="271">
        <v>269.97798647000002</v>
      </c>
      <c r="BA18" s="271">
        <v>292.72979117</v>
      </c>
      <c r="BB18" s="271">
        <v>265.04964590999998</v>
      </c>
      <c r="BC18" s="271">
        <v>210.24753473999999</v>
      </c>
      <c r="BD18" s="271">
        <v>168.24734777</v>
      </c>
      <c r="BE18" s="271">
        <v>180.81025969000001</v>
      </c>
      <c r="BF18" s="271">
        <v>180.39726099000001</v>
      </c>
      <c r="BG18" s="271">
        <v>310.80182209999998</v>
      </c>
      <c r="BH18" s="271">
        <v>249.21324318000001</v>
      </c>
      <c r="BI18" s="271">
        <v>284.50324752</v>
      </c>
      <c r="BJ18" s="271">
        <v>244.51793606000001</v>
      </c>
      <c r="BK18" s="271">
        <v>263.02630957999997</v>
      </c>
      <c r="BL18" s="271">
        <v>320.33698237999999</v>
      </c>
      <c r="BM18" s="271">
        <v>397.26365480999999</v>
      </c>
      <c r="BN18" s="271">
        <f t="shared" si="6"/>
        <v>844.5183128000001</v>
      </c>
      <c r="BO18" s="271">
        <f t="shared" si="7"/>
        <v>980.6269467699999</v>
      </c>
      <c r="BP18" s="271"/>
      <c r="BQ18" s="271">
        <f>AA18+AB18+AC18+AD18</f>
        <v>1325</v>
      </c>
      <c r="BR18" s="271">
        <f>AE18+AF18+AG18+AH18</f>
        <v>501</v>
      </c>
      <c r="BS18" s="271">
        <f>AI18+AJ18+AK18+AL18</f>
        <v>779.64287381999998</v>
      </c>
      <c r="BT18" s="271">
        <f>AM18+AN18+AO18+AP18</f>
        <v>861.29448137999998</v>
      </c>
      <c r="BU18" s="271">
        <f>AQ18+AR18+AS18+AT18</f>
        <v>894.02956215999995</v>
      </c>
      <c r="BV18" s="271">
        <f>AU18+AV18+AW18+AX18</f>
        <v>1066.0387283600001</v>
      </c>
      <c r="BW18" s="271">
        <f>AY18+AZ18+BA18+BB18</f>
        <v>1224.7312553900001</v>
      </c>
      <c r="BX18" s="271">
        <f t="shared" si="2"/>
        <v>739.70240319000004</v>
      </c>
      <c r="BY18" s="271">
        <f>BG18+BH18+BI18+BJ18</f>
        <v>1089.0362488600001</v>
      </c>
    </row>
    <row r="19" spans="1:292" ht="19.95" customHeight="1">
      <c r="A19" s="339">
        <v>11</v>
      </c>
      <c r="B19" s="128" t="str">
        <f>IF('1'!$A$1=1,D19,F19)</f>
        <v xml:space="preserve"> Литва</v>
      </c>
      <c r="C19" s="129"/>
      <c r="D19" s="372" t="s">
        <v>326</v>
      </c>
      <c r="E19" s="359"/>
      <c r="F19" s="451" t="s">
        <v>96</v>
      </c>
      <c r="G19" s="454">
        <v>130</v>
      </c>
      <c r="H19" s="269">
        <v>138</v>
      </c>
      <c r="I19" s="269">
        <v>195</v>
      </c>
      <c r="J19" s="269">
        <v>168</v>
      </c>
      <c r="K19" s="271">
        <v>113</v>
      </c>
      <c r="L19" s="271">
        <v>182</v>
      </c>
      <c r="M19" s="271">
        <v>264</v>
      </c>
      <c r="N19" s="271">
        <v>257</v>
      </c>
      <c r="O19" s="275">
        <v>199</v>
      </c>
      <c r="P19" s="275">
        <v>190</v>
      </c>
      <c r="Q19" s="275">
        <v>255</v>
      </c>
      <c r="R19" s="275">
        <v>261</v>
      </c>
      <c r="S19" s="276">
        <v>199</v>
      </c>
      <c r="T19" s="276">
        <v>163</v>
      </c>
      <c r="U19" s="276">
        <v>289</v>
      </c>
      <c r="V19" s="276">
        <v>307</v>
      </c>
      <c r="W19" s="276">
        <v>161</v>
      </c>
      <c r="X19" s="276">
        <v>196</v>
      </c>
      <c r="Y19" s="276">
        <v>337</v>
      </c>
      <c r="Z19" s="276">
        <v>326</v>
      </c>
      <c r="AA19" s="273">
        <v>90</v>
      </c>
      <c r="AB19" s="273">
        <v>111</v>
      </c>
      <c r="AC19" s="273">
        <v>136</v>
      </c>
      <c r="AD19" s="273">
        <v>210</v>
      </c>
      <c r="AE19" s="271">
        <v>78</v>
      </c>
      <c r="AF19" s="271">
        <v>88</v>
      </c>
      <c r="AG19" s="271">
        <v>144</v>
      </c>
      <c r="AH19" s="271">
        <v>179</v>
      </c>
      <c r="AI19" s="271">
        <v>97.591742999999994</v>
      </c>
      <c r="AJ19" s="271">
        <v>148.05783199999999</v>
      </c>
      <c r="AK19" s="271">
        <v>179.12736577999999</v>
      </c>
      <c r="AL19" s="271">
        <v>250.29817700000001</v>
      </c>
      <c r="AM19" s="271">
        <v>167.41212999999999</v>
      </c>
      <c r="AN19" s="271">
        <v>181.78808100000001</v>
      </c>
      <c r="AO19" s="271">
        <v>241.16347399999998</v>
      </c>
      <c r="AP19" s="271">
        <v>282.87914475999997</v>
      </c>
      <c r="AQ19" s="271">
        <v>315.304891</v>
      </c>
      <c r="AR19" s="271">
        <v>244.38485492000001</v>
      </c>
      <c r="AS19" s="271">
        <v>281.70042599999999</v>
      </c>
      <c r="AT19" s="342">
        <v>297.36428699999999</v>
      </c>
      <c r="AU19" s="271">
        <v>260.59708632000002</v>
      </c>
      <c r="AV19" s="271">
        <v>156.19414594</v>
      </c>
      <c r="AW19" s="271">
        <v>198.84259832999999</v>
      </c>
      <c r="AX19" s="271">
        <v>193.43511280000001</v>
      </c>
      <c r="AY19" s="271">
        <v>212.06219291000002</v>
      </c>
      <c r="AZ19" s="271">
        <v>301.14900935999998</v>
      </c>
      <c r="BA19" s="271">
        <v>397.34129289999998</v>
      </c>
      <c r="BB19" s="271">
        <v>370.31639603999997</v>
      </c>
      <c r="BC19" s="271">
        <v>184.16143696</v>
      </c>
      <c r="BD19" s="271">
        <v>153.45594022</v>
      </c>
      <c r="BE19" s="271">
        <v>403.5478774</v>
      </c>
      <c r="BF19" s="271">
        <v>573.70749087000002</v>
      </c>
      <c r="BG19" s="271">
        <v>398.37158920000002</v>
      </c>
      <c r="BH19" s="271">
        <v>286.29000704999999</v>
      </c>
      <c r="BI19" s="271">
        <v>317.93232912999997</v>
      </c>
      <c r="BJ19" s="271">
        <v>291.53008227999999</v>
      </c>
      <c r="BK19" s="271">
        <v>235.59381346999999</v>
      </c>
      <c r="BL19" s="271">
        <v>334.37975621999999</v>
      </c>
      <c r="BM19" s="271">
        <v>352.38540631000001</v>
      </c>
      <c r="BN19" s="271">
        <f t="shared" si="6"/>
        <v>1002.59392538</v>
      </c>
      <c r="BO19" s="271">
        <f t="shared" si="7"/>
        <v>922.35897599999998</v>
      </c>
      <c r="BP19" s="271"/>
      <c r="BQ19" s="271">
        <f t="shared" si="8"/>
        <v>547</v>
      </c>
      <c r="BR19" s="271">
        <f t="shared" si="9"/>
        <v>489</v>
      </c>
      <c r="BS19" s="271">
        <f t="shared" si="10"/>
        <v>675.07511778000003</v>
      </c>
      <c r="BT19" s="271">
        <f t="shared" si="11"/>
        <v>873.24282975999995</v>
      </c>
      <c r="BU19" s="271">
        <f t="shared" ref="BU19" si="24">AQ19+AR19+AS19+AT19</f>
        <v>1138.7544589199999</v>
      </c>
      <c r="BV19" s="271">
        <f t="shared" ref="BV19" si="25">AU19+AV19+AW19+AX19</f>
        <v>809.06894338999996</v>
      </c>
      <c r="BW19" s="271">
        <f t="shared" ref="BW19:BW22" si="26">AY19+AZ19+BA19+BB19</f>
        <v>1280.8688912100001</v>
      </c>
      <c r="BX19" s="271">
        <f t="shared" si="2"/>
        <v>1314.8727454499999</v>
      </c>
      <c r="BY19" s="271">
        <f t="shared" si="13"/>
        <v>1294.12400766</v>
      </c>
    </row>
    <row r="20" spans="1:292" ht="19.95" customHeight="1">
      <c r="A20" s="339">
        <v>12</v>
      </c>
      <c r="B20" s="128" t="str">
        <f>IF('1'!$A$1=1,D20,F20)</f>
        <v xml:space="preserve"> Нідерланди</v>
      </c>
      <c r="C20" s="129"/>
      <c r="D20" s="372" t="s">
        <v>309</v>
      </c>
      <c r="E20" s="359"/>
      <c r="F20" s="451" t="s">
        <v>85</v>
      </c>
      <c r="G20" s="454">
        <v>145</v>
      </c>
      <c r="H20" s="269">
        <v>169</v>
      </c>
      <c r="I20" s="269">
        <v>218</v>
      </c>
      <c r="J20" s="269">
        <v>270</v>
      </c>
      <c r="K20" s="271">
        <v>218</v>
      </c>
      <c r="L20" s="271">
        <v>270</v>
      </c>
      <c r="M20" s="271">
        <v>321</v>
      </c>
      <c r="N20" s="271">
        <v>332</v>
      </c>
      <c r="O20" s="275">
        <v>204</v>
      </c>
      <c r="P20" s="275">
        <v>296</v>
      </c>
      <c r="Q20" s="275">
        <v>262</v>
      </c>
      <c r="R20" s="275">
        <v>305</v>
      </c>
      <c r="S20" s="276">
        <v>197</v>
      </c>
      <c r="T20" s="276">
        <v>252</v>
      </c>
      <c r="U20" s="276">
        <v>253</v>
      </c>
      <c r="V20" s="276">
        <v>301</v>
      </c>
      <c r="W20" s="276">
        <v>211</v>
      </c>
      <c r="X20" s="276">
        <v>165</v>
      </c>
      <c r="Y20" s="276">
        <v>198</v>
      </c>
      <c r="Z20" s="276">
        <v>147</v>
      </c>
      <c r="AA20" s="273">
        <v>83</v>
      </c>
      <c r="AB20" s="273">
        <v>102</v>
      </c>
      <c r="AC20" s="273">
        <v>112</v>
      </c>
      <c r="AD20" s="273">
        <v>121</v>
      </c>
      <c r="AE20" s="271">
        <v>109</v>
      </c>
      <c r="AF20" s="271">
        <v>130</v>
      </c>
      <c r="AG20" s="271">
        <v>133</v>
      </c>
      <c r="AH20" s="271">
        <v>149</v>
      </c>
      <c r="AI20" s="271">
        <v>129.201605</v>
      </c>
      <c r="AJ20" s="271">
        <v>141.77252000000001</v>
      </c>
      <c r="AK20" s="271">
        <v>157.80902245999999</v>
      </c>
      <c r="AL20" s="271">
        <v>194.718076</v>
      </c>
      <c r="AM20" s="277">
        <v>160.82917399999999</v>
      </c>
      <c r="AN20" s="277">
        <v>183.61878400000001</v>
      </c>
      <c r="AO20" s="277">
        <v>195.568454</v>
      </c>
      <c r="AP20" s="277">
        <v>215.89838750000001</v>
      </c>
      <c r="AQ20" s="271">
        <v>166.942927</v>
      </c>
      <c r="AR20" s="271">
        <v>188.41051422000001</v>
      </c>
      <c r="AS20" s="271">
        <v>192.57650799999999</v>
      </c>
      <c r="AT20" s="342">
        <v>197.01995700000001</v>
      </c>
      <c r="AU20" s="271">
        <v>170.38356973999998</v>
      </c>
      <c r="AV20" s="271">
        <v>159.96198855</v>
      </c>
      <c r="AW20" s="271">
        <v>191.70228725999999</v>
      </c>
      <c r="AX20" s="271">
        <v>203.53570651000001</v>
      </c>
      <c r="AY20" s="271">
        <v>224.15294954000001</v>
      </c>
      <c r="AZ20" s="271">
        <v>210.16131388999997</v>
      </c>
      <c r="BA20" s="271">
        <v>265.32132530000001</v>
      </c>
      <c r="BB20" s="271">
        <v>280.12380562999999</v>
      </c>
      <c r="BC20" s="271">
        <v>199.97247084999998</v>
      </c>
      <c r="BD20" s="271">
        <v>205.58675944999999</v>
      </c>
      <c r="BE20" s="271">
        <v>316.89348903000001</v>
      </c>
      <c r="BF20" s="271">
        <v>333.87302040999998</v>
      </c>
      <c r="BG20" s="271">
        <v>393.39678006000003</v>
      </c>
      <c r="BH20" s="271">
        <v>208.28436273999998</v>
      </c>
      <c r="BI20" s="271">
        <v>223.60943786999999</v>
      </c>
      <c r="BJ20" s="271">
        <v>189.87002374000002</v>
      </c>
      <c r="BK20" s="271">
        <v>202.54166879000002</v>
      </c>
      <c r="BL20" s="271">
        <v>233.80573074</v>
      </c>
      <c r="BM20" s="271">
        <v>206.67460184000001</v>
      </c>
      <c r="BN20" s="271">
        <f t="shared" si="6"/>
        <v>825.29058066999994</v>
      </c>
      <c r="BO20" s="271">
        <f t="shared" si="7"/>
        <v>643.02200137</v>
      </c>
      <c r="BP20" s="271"/>
      <c r="BQ20" s="271">
        <f>AA20+AB20+AC20+AD20</f>
        <v>418</v>
      </c>
      <c r="BR20" s="271">
        <f>AE20+AF20+AG20+AH20</f>
        <v>521</v>
      </c>
      <c r="BS20" s="271">
        <f>AI20+AJ20+AK20+AL20</f>
        <v>623.50122346000001</v>
      </c>
      <c r="BT20" s="271">
        <f>AM20+AN20+AO20+AP20</f>
        <v>755.91479949999996</v>
      </c>
      <c r="BU20" s="271">
        <f>AQ20+AR20+AS20+AT20</f>
        <v>744.94990622</v>
      </c>
      <c r="BV20" s="271">
        <f>AU20+AV20+AW20+AX20</f>
        <v>725.58355205999987</v>
      </c>
      <c r="BW20" s="271">
        <f>AY20+AZ20+BA20+BB20</f>
        <v>979.75939435999999</v>
      </c>
      <c r="BX20" s="271">
        <f t="shared" si="2"/>
        <v>1056.32573974</v>
      </c>
      <c r="BY20" s="271">
        <f>BG20+BH20+BI20+BJ20</f>
        <v>1015.1606044099999</v>
      </c>
    </row>
    <row r="21" spans="1:292" ht="19.95" customHeight="1">
      <c r="A21" s="339">
        <v>13</v>
      </c>
      <c r="B21" s="128" t="str">
        <f>IF('1'!$A$1=1,D21,F21)</f>
        <v xml:space="preserve"> Іспанія</v>
      </c>
      <c r="C21" s="129"/>
      <c r="D21" s="374" t="s">
        <v>308</v>
      </c>
      <c r="E21" s="359"/>
      <c r="F21" s="451" t="s">
        <v>86</v>
      </c>
      <c r="G21" s="454">
        <v>76</v>
      </c>
      <c r="H21" s="269">
        <v>104</v>
      </c>
      <c r="I21" s="269">
        <v>119</v>
      </c>
      <c r="J21" s="269">
        <v>156</v>
      </c>
      <c r="K21" s="271">
        <v>155</v>
      </c>
      <c r="L21" s="271">
        <v>160</v>
      </c>
      <c r="M21" s="271">
        <v>166</v>
      </c>
      <c r="N21" s="271">
        <v>188</v>
      </c>
      <c r="O21" s="275">
        <v>142</v>
      </c>
      <c r="P21" s="275">
        <v>194</v>
      </c>
      <c r="Q21" s="275">
        <v>187</v>
      </c>
      <c r="R21" s="275">
        <v>209</v>
      </c>
      <c r="S21" s="276">
        <v>191</v>
      </c>
      <c r="T21" s="276">
        <v>209</v>
      </c>
      <c r="U21" s="276">
        <v>199</v>
      </c>
      <c r="V21" s="276">
        <v>247</v>
      </c>
      <c r="W21" s="276">
        <v>175</v>
      </c>
      <c r="X21" s="276">
        <v>135</v>
      </c>
      <c r="Y21" s="276">
        <v>140</v>
      </c>
      <c r="Z21" s="276">
        <v>136</v>
      </c>
      <c r="AA21" s="273">
        <v>127</v>
      </c>
      <c r="AB21" s="273">
        <v>85</v>
      </c>
      <c r="AC21" s="273">
        <v>99</v>
      </c>
      <c r="AD21" s="273">
        <v>113</v>
      </c>
      <c r="AE21" s="271">
        <v>120</v>
      </c>
      <c r="AF21" s="271">
        <v>111</v>
      </c>
      <c r="AG21" s="271">
        <v>119</v>
      </c>
      <c r="AH21" s="271">
        <v>133</v>
      </c>
      <c r="AI21" s="271">
        <v>122.23536999999999</v>
      </c>
      <c r="AJ21" s="271">
        <v>134.93449900000002</v>
      </c>
      <c r="AK21" s="271">
        <v>147.36547422999999</v>
      </c>
      <c r="AL21" s="271">
        <v>154.92230300000003</v>
      </c>
      <c r="AM21" s="271">
        <v>158.36143200000001</v>
      </c>
      <c r="AN21" s="271">
        <v>134.369484</v>
      </c>
      <c r="AO21" s="271">
        <v>147.64632500000002</v>
      </c>
      <c r="AP21" s="271">
        <v>179.90704758999996</v>
      </c>
      <c r="AQ21" s="271">
        <v>174.82237400000002</v>
      </c>
      <c r="AR21" s="271">
        <v>177.90984023000001</v>
      </c>
      <c r="AS21" s="271">
        <v>233.244778</v>
      </c>
      <c r="AT21" s="342">
        <v>244.00857300000001</v>
      </c>
      <c r="AU21" s="271">
        <v>200.96869773999998</v>
      </c>
      <c r="AV21" s="271">
        <v>142.4281076</v>
      </c>
      <c r="AW21" s="271">
        <v>167.00702311999999</v>
      </c>
      <c r="AX21" s="271">
        <v>211.22213813000002</v>
      </c>
      <c r="AY21" s="271">
        <v>216.22432387000001</v>
      </c>
      <c r="AZ21" s="271">
        <v>203.88275015000002</v>
      </c>
      <c r="BA21" s="271">
        <v>223.95635737000001</v>
      </c>
      <c r="BB21" s="271">
        <v>314.20264722000002</v>
      </c>
      <c r="BC21" s="271">
        <v>170.39694829999999</v>
      </c>
      <c r="BD21" s="271">
        <v>113.44474535000001</v>
      </c>
      <c r="BE21" s="271">
        <v>162.03814405999998</v>
      </c>
      <c r="BF21" s="271">
        <v>243.86001785000002</v>
      </c>
      <c r="BG21" s="271">
        <v>219.36444918999999</v>
      </c>
      <c r="BH21" s="271">
        <v>225.89989428000001</v>
      </c>
      <c r="BI21" s="271">
        <v>217.20855041000002</v>
      </c>
      <c r="BJ21" s="271">
        <v>212.04024059</v>
      </c>
      <c r="BK21" s="271">
        <v>206.83565179999999</v>
      </c>
      <c r="BL21" s="271">
        <v>210.47605442999998</v>
      </c>
      <c r="BM21" s="271">
        <v>186.07616949000001</v>
      </c>
      <c r="BN21" s="271">
        <f t="shared" si="6"/>
        <v>662.47289388000002</v>
      </c>
      <c r="BO21" s="271">
        <f t="shared" si="7"/>
        <v>603.38787572000001</v>
      </c>
      <c r="BP21" s="271"/>
      <c r="BQ21" s="271">
        <f>AA21+AB21+AC21+AD21</f>
        <v>424</v>
      </c>
      <c r="BR21" s="271">
        <f>AE21+AF21+AG21+AH21</f>
        <v>483</v>
      </c>
      <c r="BS21" s="271">
        <f>AI21+AJ21+AK21+AL21</f>
        <v>559.45764623000002</v>
      </c>
      <c r="BT21" s="271">
        <f>AM21+AN21+AO21+AP21</f>
        <v>620.28428858999996</v>
      </c>
      <c r="BU21" s="271">
        <f>AQ21+AR21+AS21+AT21</f>
        <v>829.98556523000002</v>
      </c>
      <c r="BV21" s="271">
        <f>AU21+AV21+AW21+AX21</f>
        <v>721.62596658999996</v>
      </c>
      <c r="BW21" s="271">
        <f>AY21+AZ21+BA21+BB21</f>
        <v>958.26607861000002</v>
      </c>
      <c r="BX21" s="271">
        <f t="shared" si="2"/>
        <v>689.73985556000002</v>
      </c>
      <c r="BY21" s="271">
        <f>BG21+BH21+BI21+BJ21</f>
        <v>874.51313447000007</v>
      </c>
    </row>
    <row r="22" spans="1:292" ht="19.95" customHeight="1">
      <c r="A22" s="339">
        <v>14</v>
      </c>
      <c r="B22" s="128" t="str">
        <f>IF('1'!$A$1=1,D22,F22)</f>
        <v xml:space="preserve"> Швеція</v>
      </c>
      <c r="C22" s="129"/>
      <c r="D22" s="373" t="s">
        <v>315</v>
      </c>
      <c r="E22" s="359"/>
      <c r="F22" s="451" t="s">
        <v>104</v>
      </c>
      <c r="G22" s="454">
        <v>66</v>
      </c>
      <c r="H22" s="269">
        <v>78</v>
      </c>
      <c r="I22" s="269">
        <v>74</v>
      </c>
      <c r="J22" s="269">
        <v>96</v>
      </c>
      <c r="K22" s="271">
        <v>120</v>
      </c>
      <c r="L22" s="271">
        <v>154</v>
      </c>
      <c r="M22" s="271">
        <v>112</v>
      </c>
      <c r="N22" s="271">
        <v>197</v>
      </c>
      <c r="O22" s="275">
        <v>96</v>
      </c>
      <c r="P22" s="275">
        <v>109</v>
      </c>
      <c r="Q22" s="275">
        <v>117</v>
      </c>
      <c r="R22" s="275">
        <v>124</v>
      </c>
      <c r="S22" s="276">
        <v>98</v>
      </c>
      <c r="T22" s="276">
        <v>98</v>
      </c>
      <c r="U22" s="276">
        <v>117</v>
      </c>
      <c r="V22" s="276">
        <v>109</v>
      </c>
      <c r="W22" s="276">
        <v>70</v>
      </c>
      <c r="X22" s="276">
        <v>64</v>
      </c>
      <c r="Y22" s="276">
        <v>77</v>
      </c>
      <c r="Z22" s="276">
        <v>64</v>
      </c>
      <c r="AA22" s="273">
        <v>43</v>
      </c>
      <c r="AB22" s="273">
        <v>51</v>
      </c>
      <c r="AC22" s="273">
        <v>51</v>
      </c>
      <c r="AD22" s="273">
        <v>51</v>
      </c>
      <c r="AE22" s="271">
        <v>50</v>
      </c>
      <c r="AF22" s="271">
        <v>83</v>
      </c>
      <c r="AG22" s="271">
        <v>92</v>
      </c>
      <c r="AH22" s="271">
        <v>124</v>
      </c>
      <c r="AI22" s="271">
        <v>114.844522</v>
      </c>
      <c r="AJ22" s="271">
        <v>85.975702999999996</v>
      </c>
      <c r="AK22" s="271">
        <v>97.310959859999997</v>
      </c>
      <c r="AL22" s="271">
        <v>126.19143100000001</v>
      </c>
      <c r="AM22" s="271">
        <v>95.857038999999986</v>
      </c>
      <c r="AN22" s="271">
        <v>124.00087499999999</v>
      </c>
      <c r="AO22" s="271">
        <v>127.166246</v>
      </c>
      <c r="AP22" s="271">
        <v>108.46231847</v>
      </c>
      <c r="AQ22" s="271">
        <v>103.537162</v>
      </c>
      <c r="AR22" s="271">
        <v>100.34698798999999</v>
      </c>
      <c r="AS22" s="271">
        <v>131.23302299999997</v>
      </c>
      <c r="AT22" s="342">
        <v>148.43835999999999</v>
      </c>
      <c r="AU22" s="271">
        <v>80.657862999999992</v>
      </c>
      <c r="AV22" s="271">
        <v>90.829294019999992</v>
      </c>
      <c r="AW22" s="271">
        <v>109.67803654000001</v>
      </c>
      <c r="AX22" s="271">
        <v>139.98648137999999</v>
      </c>
      <c r="AY22" s="271">
        <v>132.70774262</v>
      </c>
      <c r="AZ22" s="271">
        <v>161.48581368000001</v>
      </c>
      <c r="BA22" s="271">
        <v>167.87356323</v>
      </c>
      <c r="BB22" s="271">
        <v>254.61212469</v>
      </c>
      <c r="BC22" s="271">
        <v>73.944754919999994</v>
      </c>
      <c r="BD22" s="271">
        <v>129.82775125000001</v>
      </c>
      <c r="BE22" s="271">
        <v>115.99277726</v>
      </c>
      <c r="BF22" s="271">
        <v>186.06199311</v>
      </c>
      <c r="BG22" s="271">
        <v>148.77948422</v>
      </c>
      <c r="BH22" s="271">
        <v>129.01119717</v>
      </c>
      <c r="BI22" s="271">
        <v>211.98981886999999</v>
      </c>
      <c r="BJ22" s="271">
        <v>258.09644078000002</v>
      </c>
      <c r="BK22" s="271">
        <v>173.97518714</v>
      </c>
      <c r="BL22" s="271">
        <v>202.39231719999998</v>
      </c>
      <c r="BM22" s="271">
        <v>135.13537421999999</v>
      </c>
      <c r="BN22" s="271">
        <f t="shared" si="6"/>
        <v>489.78050026000005</v>
      </c>
      <c r="BO22" s="271">
        <f t="shared" si="7"/>
        <v>511.50287856</v>
      </c>
      <c r="BP22" s="271"/>
      <c r="BQ22" s="271">
        <f>AA22+AB22+AC22+AD22</f>
        <v>196</v>
      </c>
      <c r="BR22" s="271">
        <f>AE22+AF22+AG22+AH22</f>
        <v>349</v>
      </c>
      <c r="BS22" s="271">
        <f>AI22+AJ22+AK22+AL22</f>
        <v>424.32261585999998</v>
      </c>
      <c r="BT22" s="271">
        <f>AM22+AN22+AO22+AP22</f>
        <v>455.48647847000001</v>
      </c>
      <c r="BU22" s="271">
        <f>AQ22+AR22+AS22+AT22</f>
        <v>483.55553298999996</v>
      </c>
      <c r="BV22" s="271">
        <f>AU22+AV22+AW22+AX22</f>
        <v>421.15167493999996</v>
      </c>
      <c r="BW22" s="271">
        <f t="shared" si="26"/>
        <v>716.67924421999999</v>
      </c>
      <c r="BX22" s="271">
        <f t="shared" si="2"/>
        <v>505.82727653999996</v>
      </c>
      <c r="BY22" s="271">
        <f t="shared" si="13"/>
        <v>747.87694104000002</v>
      </c>
    </row>
    <row r="23" spans="1:292" ht="19.95" customHeight="1">
      <c r="A23" s="339">
        <v>15</v>
      </c>
      <c r="B23" s="128" t="str">
        <f>IF('1'!$A$1=1,D23,F23)</f>
        <v xml:space="preserve"> Бельгія</v>
      </c>
      <c r="C23" s="129"/>
      <c r="D23" s="372" t="s">
        <v>310</v>
      </c>
      <c r="E23" s="359"/>
      <c r="F23" s="451" t="s">
        <v>98</v>
      </c>
      <c r="G23" s="454">
        <v>92</v>
      </c>
      <c r="H23" s="269">
        <v>138</v>
      </c>
      <c r="I23" s="269">
        <v>135</v>
      </c>
      <c r="J23" s="269">
        <v>184</v>
      </c>
      <c r="K23" s="271">
        <v>113</v>
      </c>
      <c r="L23" s="271">
        <v>160</v>
      </c>
      <c r="M23" s="271">
        <v>176</v>
      </c>
      <c r="N23" s="271">
        <v>185</v>
      </c>
      <c r="O23" s="275">
        <v>119</v>
      </c>
      <c r="P23" s="275">
        <v>215</v>
      </c>
      <c r="Q23" s="275">
        <v>154</v>
      </c>
      <c r="R23" s="275">
        <v>200</v>
      </c>
      <c r="S23" s="276">
        <v>128</v>
      </c>
      <c r="T23" s="276">
        <v>169</v>
      </c>
      <c r="U23" s="276">
        <v>199</v>
      </c>
      <c r="V23" s="276">
        <v>171</v>
      </c>
      <c r="W23" s="276">
        <v>129</v>
      </c>
      <c r="X23" s="276">
        <v>119</v>
      </c>
      <c r="Y23" s="276">
        <v>140</v>
      </c>
      <c r="Z23" s="276">
        <v>140</v>
      </c>
      <c r="AA23" s="273">
        <v>80</v>
      </c>
      <c r="AB23" s="273">
        <v>91</v>
      </c>
      <c r="AC23" s="273">
        <v>89</v>
      </c>
      <c r="AD23" s="273">
        <v>84</v>
      </c>
      <c r="AE23" s="271">
        <v>87</v>
      </c>
      <c r="AF23" s="271">
        <v>115</v>
      </c>
      <c r="AG23" s="271">
        <v>104</v>
      </c>
      <c r="AH23" s="271">
        <v>120</v>
      </c>
      <c r="AI23" s="271">
        <v>109.35884299999999</v>
      </c>
      <c r="AJ23" s="271">
        <v>135.67550400000002</v>
      </c>
      <c r="AK23" s="271">
        <v>127.62479539</v>
      </c>
      <c r="AL23" s="271">
        <v>125.202512</v>
      </c>
      <c r="AM23" s="271">
        <v>119.40413500000001</v>
      </c>
      <c r="AN23" s="271">
        <v>153.52042800000001</v>
      </c>
      <c r="AO23" s="271">
        <v>130.71364600000001</v>
      </c>
      <c r="AP23" s="271">
        <v>121.50912750000001</v>
      </c>
      <c r="AQ23" s="271">
        <v>113.048125</v>
      </c>
      <c r="AR23" s="271">
        <v>147.20130003000003</v>
      </c>
      <c r="AS23" s="271">
        <v>132.44085699999999</v>
      </c>
      <c r="AT23" s="342">
        <v>132.22575800000001</v>
      </c>
      <c r="AU23" s="271">
        <v>132.72706288999998</v>
      </c>
      <c r="AV23" s="271">
        <v>112.57353148999999</v>
      </c>
      <c r="AW23" s="271">
        <v>110.60412923000001</v>
      </c>
      <c r="AX23" s="271">
        <v>149.49858660000001</v>
      </c>
      <c r="AY23" s="271">
        <v>114.22275727</v>
      </c>
      <c r="AZ23" s="271">
        <v>160.50272892999999</v>
      </c>
      <c r="BA23" s="271">
        <v>187.12637345000002</v>
      </c>
      <c r="BB23" s="271">
        <v>269.41123765999998</v>
      </c>
      <c r="BC23" s="271">
        <v>127.3573944</v>
      </c>
      <c r="BD23" s="271">
        <v>83.167969069999998</v>
      </c>
      <c r="BE23" s="271">
        <v>155.88894281</v>
      </c>
      <c r="BF23" s="271">
        <v>158.71051925</v>
      </c>
      <c r="BG23" s="271">
        <v>170.80201507999999</v>
      </c>
      <c r="BH23" s="271">
        <v>140.73652745000001</v>
      </c>
      <c r="BI23" s="271">
        <v>165.59702927000001</v>
      </c>
      <c r="BJ23" s="271">
        <v>170.63297048999999</v>
      </c>
      <c r="BK23" s="271">
        <v>149.17410871999999</v>
      </c>
      <c r="BL23" s="271">
        <v>185.11304401000001</v>
      </c>
      <c r="BM23" s="271">
        <v>153.36537324</v>
      </c>
      <c r="BN23" s="271">
        <f t="shared" si="6"/>
        <v>477.13557179999998</v>
      </c>
      <c r="BO23" s="271">
        <f t="shared" si="7"/>
        <v>487.65252597</v>
      </c>
      <c r="BP23" s="271"/>
      <c r="BQ23" s="271">
        <f t="shared" si="8"/>
        <v>344</v>
      </c>
      <c r="BR23" s="271">
        <f t="shared" si="9"/>
        <v>426</v>
      </c>
      <c r="BS23" s="271">
        <f t="shared" si="10"/>
        <v>497.86165439000007</v>
      </c>
      <c r="BT23" s="271">
        <f t="shared" si="11"/>
        <v>525.14733650000005</v>
      </c>
      <c r="BU23" s="271">
        <f t="shared" ref="BU23" si="27">AQ23+AR23+AS23+AT23</f>
        <v>524.91604002999998</v>
      </c>
      <c r="BV23" s="271">
        <f t="shared" ref="BV23" si="28">AU23+AV23+AW23+AX23</f>
        <v>505.40331021000003</v>
      </c>
      <c r="BW23" s="271">
        <f t="shared" ref="BW23:BW24" si="29">AY23+AZ23+BA23+BB23</f>
        <v>731.26309730999992</v>
      </c>
      <c r="BX23" s="271">
        <f t="shared" si="2"/>
        <v>525.12482552999995</v>
      </c>
      <c r="BY23" s="271">
        <f t="shared" si="13"/>
        <v>647.76854228999991</v>
      </c>
    </row>
    <row r="24" spans="1:292" ht="19.95" customHeight="1">
      <c r="A24" s="339">
        <v>16</v>
      </c>
      <c r="B24" s="128" t="str">
        <f>IF('1'!$A$1=1,D24,F24)</f>
        <v xml:space="preserve"> Австрія</v>
      </c>
      <c r="C24" s="129"/>
      <c r="D24" s="372" t="s">
        <v>327</v>
      </c>
      <c r="E24" s="359"/>
      <c r="F24" s="451" t="s">
        <v>95</v>
      </c>
      <c r="G24" s="454">
        <v>162</v>
      </c>
      <c r="H24" s="269">
        <v>124</v>
      </c>
      <c r="I24" s="269">
        <v>185</v>
      </c>
      <c r="J24" s="269">
        <v>168</v>
      </c>
      <c r="K24" s="271">
        <v>146</v>
      </c>
      <c r="L24" s="271">
        <v>145</v>
      </c>
      <c r="M24" s="271">
        <v>160</v>
      </c>
      <c r="N24" s="271">
        <v>205</v>
      </c>
      <c r="O24" s="275">
        <v>129</v>
      </c>
      <c r="P24" s="275">
        <v>165</v>
      </c>
      <c r="Q24" s="275">
        <v>164</v>
      </c>
      <c r="R24" s="275">
        <v>219</v>
      </c>
      <c r="S24" s="276">
        <v>124</v>
      </c>
      <c r="T24" s="276">
        <v>198</v>
      </c>
      <c r="U24" s="276">
        <v>307</v>
      </c>
      <c r="V24" s="276">
        <v>287</v>
      </c>
      <c r="W24" s="276">
        <v>131</v>
      </c>
      <c r="X24" s="276">
        <v>189</v>
      </c>
      <c r="Y24" s="276">
        <v>131</v>
      </c>
      <c r="Z24" s="276">
        <v>100</v>
      </c>
      <c r="AA24" s="273">
        <v>58</v>
      </c>
      <c r="AB24" s="273">
        <v>64</v>
      </c>
      <c r="AC24" s="273">
        <v>80</v>
      </c>
      <c r="AD24" s="273">
        <v>129</v>
      </c>
      <c r="AE24" s="271">
        <v>113</v>
      </c>
      <c r="AF24" s="271">
        <v>116</v>
      </c>
      <c r="AG24" s="271">
        <v>97</v>
      </c>
      <c r="AH24" s="271">
        <v>97</v>
      </c>
      <c r="AI24" s="271">
        <v>90.778157000000007</v>
      </c>
      <c r="AJ24" s="271">
        <v>111.920483</v>
      </c>
      <c r="AK24" s="271">
        <v>106.92427860999999</v>
      </c>
      <c r="AL24" s="271">
        <v>126.079354</v>
      </c>
      <c r="AM24" s="277">
        <v>117.30756600000001</v>
      </c>
      <c r="AN24" s="277">
        <v>122.40638899999999</v>
      </c>
      <c r="AO24" s="277">
        <v>135.05668700000001</v>
      </c>
      <c r="AP24" s="277">
        <v>172.24877641</v>
      </c>
      <c r="AQ24" s="277">
        <v>167.685216</v>
      </c>
      <c r="AR24" s="277">
        <v>159.85338783</v>
      </c>
      <c r="AS24" s="277">
        <v>133.60488000000001</v>
      </c>
      <c r="AT24" s="535">
        <v>135.84725800000001</v>
      </c>
      <c r="AU24" s="277">
        <v>117.61209531</v>
      </c>
      <c r="AV24" s="277">
        <v>103.45991119000001</v>
      </c>
      <c r="AW24" s="277">
        <v>141.08463931</v>
      </c>
      <c r="AX24" s="277">
        <v>150.85245229</v>
      </c>
      <c r="AY24" s="277">
        <v>151.36221714999999</v>
      </c>
      <c r="AZ24" s="277">
        <v>173.20267192</v>
      </c>
      <c r="BA24" s="277">
        <v>226.83736958000003</v>
      </c>
      <c r="BB24" s="277">
        <v>251.26783151000001</v>
      </c>
      <c r="BC24" s="277">
        <v>177.31923527999999</v>
      </c>
      <c r="BD24" s="277">
        <v>83.168849840000007</v>
      </c>
      <c r="BE24" s="277">
        <v>103.58555041</v>
      </c>
      <c r="BF24" s="277">
        <v>92.318292869999993</v>
      </c>
      <c r="BG24" s="277">
        <v>111.26889980999999</v>
      </c>
      <c r="BH24" s="277">
        <v>126.63525702999999</v>
      </c>
      <c r="BI24" s="277">
        <v>122.54357390999999</v>
      </c>
      <c r="BJ24" s="277">
        <v>126.08916785</v>
      </c>
      <c r="BK24" s="277">
        <v>130.6589726</v>
      </c>
      <c r="BL24" s="277">
        <v>139.82885035999999</v>
      </c>
      <c r="BM24" s="277">
        <v>118.80826127</v>
      </c>
      <c r="BN24" s="271">
        <f t="shared" si="6"/>
        <v>360.44773075000001</v>
      </c>
      <c r="BO24" s="271">
        <f t="shared" si="7"/>
        <v>389.29608423000002</v>
      </c>
      <c r="BP24" s="271"/>
      <c r="BQ24" s="271">
        <f t="shared" si="8"/>
        <v>331</v>
      </c>
      <c r="BR24" s="271">
        <f t="shared" si="9"/>
        <v>423</v>
      </c>
      <c r="BS24" s="271">
        <f t="shared" si="10"/>
        <v>435.70227261000002</v>
      </c>
      <c r="BT24" s="271">
        <f t="shared" si="11"/>
        <v>547.01941841000007</v>
      </c>
      <c r="BU24" s="271">
        <f t="shared" ref="BU24" si="30">AQ24+AR24+AS24+AT24</f>
        <v>596.99074183000005</v>
      </c>
      <c r="BV24" s="271">
        <f t="shared" ref="BV24" si="31">AU24+AV24+AW24+AX24</f>
        <v>513.00909809999996</v>
      </c>
      <c r="BW24" s="271">
        <f t="shared" si="29"/>
        <v>802.67009015999997</v>
      </c>
      <c r="BX24" s="271">
        <f t="shared" si="2"/>
        <v>456.39192839999998</v>
      </c>
      <c r="BY24" s="271">
        <f t="shared" si="13"/>
        <v>486.53689859999997</v>
      </c>
    </row>
    <row r="25" spans="1:292" ht="19.95" customHeight="1">
      <c r="A25" s="339">
        <v>17</v>
      </c>
      <c r="B25" s="128" t="str">
        <f>IF('1'!$A$1=1,D25,F25)</f>
        <v xml:space="preserve"> Словенія</v>
      </c>
      <c r="C25" s="129"/>
      <c r="D25" s="373" t="s">
        <v>317</v>
      </c>
      <c r="E25" s="359"/>
      <c r="F25" s="451" t="s">
        <v>109</v>
      </c>
      <c r="G25" s="454">
        <v>37</v>
      </c>
      <c r="H25" s="269">
        <v>48</v>
      </c>
      <c r="I25" s="269">
        <v>52</v>
      </c>
      <c r="J25" s="269">
        <v>74</v>
      </c>
      <c r="K25" s="271">
        <v>46</v>
      </c>
      <c r="L25" s="271">
        <v>62</v>
      </c>
      <c r="M25" s="271">
        <v>71</v>
      </c>
      <c r="N25" s="271">
        <v>74</v>
      </c>
      <c r="O25" s="275">
        <v>45</v>
      </c>
      <c r="P25" s="275">
        <v>63</v>
      </c>
      <c r="Q25" s="275">
        <v>55</v>
      </c>
      <c r="R25" s="275">
        <v>83</v>
      </c>
      <c r="S25" s="276">
        <v>56</v>
      </c>
      <c r="T25" s="276">
        <v>63</v>
      </c>
      <c r="U25" s="276">
        <v>74</v>
      </c>
      <c r="V25" s="276">
        <v>92</v>
      </c>
      <c r="W25" s="276">
        <v>48</v>
      </c>
      <c r="X25" s="276">
        <v>46</v>
      </c>
      <c r="Y25" s="276">
        <v>50</v>
      </c>
      <c r="Z25" s="276">
        <v>57</v>
      </c>
      <c r="AA25" s="273">
        <v>27</v>
      </c>
      <c r="AB25" s="273">
        <v>24</v>
      </c>
      <c r="AC25" s="273">
        <v>32</v>
      </c>
      <c r="AD25" s="273">
        <v>42</v>
      </c>
      <c r="AE25" s="271">
        <v>26</v>
      </c>
      <c r="AF25" s="271">
        <v>32</v>
      </c>
      <c r="AG25" s="271">
        <v>31</v>
      </c>
      <c r="AH25" s="271">
        <v>44</v>
      </c>
      <c r="AI25" s="271">
        <v>30.913134999999997</v>
      </c>
      <c r="AJ25" s="271">
        <v>39.222062999999999</v>
      </c>
      <c r="AK25" s="271">
        <v>41.775901669999996</v>
      </c>
      <c r="AL25" s="271">
        <v>57.299203999999996</v>
      </c>
      <c r="AM25" s="271">
        <v>40.587429</v>
      </c>
      <c r="AN25" s="271">
        <v>42.898501999999993</v>
      </c>
      <c r="AO25" s="271">
        <v>45.942614999999996</v>
      </c>
      <c r="AP25" s="271">
        <v>56.279528069999991</v>
      </c>
      <c r="AQ25" s="271">
        <v>47.536791999999998</v>
      </c>
      <c r="AR25" s="271">
        <v>57.1285752</v>
      </c>
      <c r="AS25" s="271">
        <v>60.937347000000003</v>
      </c>
      <c r="AT25" s="342">
        <v>75.369849000000002</v>
      </c>
      <c r="AU25" s="271">
        <v>61.060027419999997</v>
      </c>
      <c r="AV25" s="271">
        <v>40.086156400000007</v>
      </c>
      <c r="AW25" s="271">
        <v>69.397126189999994</v>
      </c>
      <c r="AX25" s="271">
        <v>79.720689059999998</v>
      </c>
      <c r="AY25" s="271">
        <v>60.864165080000006</v>
      </c>
      <c r="AZ25" s="271">
        <v>67.909943670000004</v>
      </c>
      <c r="BA25" s="271">
        <v>73.612017930000007</v>
      </c>
      <c r="BB25" s="271">
        <v>82.280761619999993</v>
      </c>
      <c r="BC25" s="271">
        <v>58.315902430000001</v>
      </c>
      <c r="BD25" s="271">
        <v>52.559665100000004</v>
      </c>
      <c r="BE25" s="271">
        <v>54.770126480000002</v>
      </c>
      <c r="BF25" s="271">
        <v>78.760024789999989</v>
      </c>
      <c r="BG25" s="271">
        <v>42.259798230000001</v>
      </c>
      <c r="BH25" s="271">
        <v>68.077132820000003</v>
      </c>
      <c r="BI25" s="271">
        <v>60.699492219999996</v>
      </c>
      <c r="BJ25" s="271">
        <v>66.94086471</v>
      </c>
      <c r="BK25" s="271">
        <v>61.234238820000002</v>
      </c>
      <c r="BL25" s="271">
        <v>62.783216280000005</v>
      </c>
      <c r="BM25" s="271">
        <v>62.492872159999997</v>
      </c>
      <c r="BN25" s="271">
        <f t="shared" si="6"/>
        <v>171.03642327</v>
      </c>
      <c r="BO25" s="271">
        <f t="shared" si="7"/>
        <v>186.51032726</v>
      </c>
      <c r="BP25" s="271"/>
      <c r="BQ25" s="271">
        <f>AA25+AB25+AC25+AD25</f>
        <v>125</v>
      </c>
      <c r="BR25" s="271">
        <f>AE25+AF25+AG25+AH25</f>
        <v>133</v>
      </c>
      <c r="BS25" s="271">
        <f>AI25+AJ25+AK25+AL25</f>
        <v>169.21030367</v>
      </c>
      <c r="BT25" s="271">
        <f>AM25+AN25+AO25+AP25</f>
        <v>185.70807406999998</v>
      </c>
      <c r="BU25" s="271">
        <f>AQ25+AR25+AS25+AT25</f>
        <v>240.97256319999997</v>
      </c>
      <c r="BV25" s="271">
        <f>AU25+AV25+AW25+AX25</f>
        <v>250.26399907000001</v>
      </c>
      <c r="BW25" s="271">
        <f>AY25+AZ25+BA25+BB25</f>
        <v>284.66688829999998</v>
      </c>
      <c r="BX25" s="271">
        <f t="shared" si="2"/>
        <v>244.40571879999999</v>
      </c>
      <c r="BY25" s="271">
        <f>BG25+BH25+BI25+BJ25</f>
        <v>237.97728798</v>
      </c>
    </row>
    <row r="26" spans="1:292" ht="19.95" customHeight="1">
      <c r="A26" s="339">
        <v>18</v>
      </c>
      <c r="B26" s="128" t="str">
        <f>IF('1'!$A$1=1,D26,F26)</f>
        <v xml:space="preserve"> Iрландія</v>
      </c>
      <c r="C26" s="129"/>
      <c r="D26" s="372" t="s">
        <v>332</v>
      </c>
      <c r="E26" s="359"/>
      <c r="F26" s="451" t="s">
        <v>105</v>
      </c>
      <c r="G26" s="454">
        <v>21</v>
      </c>
      <c r="H26" s="269">
        <v>25</v>
      </c>
      <c r="I26" s="269">
        <v>31</v>
      </c>
      <c r="J26" s="269">
        <v>33</v>
      </c>
      <c r="K26" s="271">
        <v>32</v>
      </c>
      <c r="L26" s="271">
        <v>40</v>
      </c>
      <c r="M26" s="271">
        <v>57</v>
      </c>
      <c r="N26" s="271">
        <v>39</v>
      </c>
      <c r="O26" s="275">
        <v>30</v>
      </c>
      <c r="P26" s="275">
        <v>38</v>
      </c>
      <c r="Q26" s="275">
        <v>36</v>
      </c>
      <c r="R26" s="275">
        <v>48</v>
      </c>
      <c r="S26" s="276">
        <v>35</v>
      </c>
      <c r="T26" s="276">
        <v>47</v>
      </c>
      <c r="U26" s="276">
        <v>62</v>
      </c>
      <c r="V26" s="276">
        <v>47</v>
      </c>
      <c r="W26" s="276">
        <v>38</v>
      </c>
      <c r="X26" s="276">
        <v>32</v>
      </c>
      <c r="Y26" s="276">
        <v>28</v>
      </c>
      <c r="Z26" s="276">
        <v>35</v>
      </c>
      <c r="AA26" s="273">
        <v>19</v>
      </c>
      <c r="AB26" s="273">
        <v>19</v>
      </c>
      <c r="AC26" s="273">
        <v>16</v>
      </c>
      <c r="AD26" s="273">
        <v>21</v>
      </c>
      <c r="AE26" s="271">
        <v>20</v>
      </c>
      <c r="AF26" s="271">
        <v>22</v>
      </c>
      <c r="AG26" s="271">
        <v>21</v>
      </c>
      <c r="AH26" s="271">
        <v>22</v>
      </c>
      <c r="AI26" s="271">
        <v>20.553948000000002</v>
      </c>
      <c r="AJ26" s="271">
        <v>26.319457</v>
      </c>
      <c r="AK26" s="271">
        <v>28.874454809999996</v>
      </c>
      <c r="AL26" s="271">
        <v>37.624895000000002</v>
      </c>
      <c r="AM26" s="271">
        <v>33.489319000000002</v>
      </c>
      <c r="AN26" s="271">
        <v>35.753440000000005</v>
      </c>
      <c r="AO26" s="271">
        <v>36.975135000000002</v>
      </c>
      <c r="AP26" s="271">
        <v>37.049697449999996</v>
      </c>
      <c r="AQ26" s="271">
        <v>38.231603999999997</v>
      </c>
      <c r="AR26" s="271">
        <v>42.14764357</v>
      </c>
      <c r="AS26" s="271">
        <v>45.143031000000001</v>
      </c>
      <c r="AT26" s="342">
        <v>43.732766000000005</v>
      </c>
      <c r="AU26" s="271">
        <v>56.905186060000005</v>
      </c>
      <c r="AV26" s="271">
        <v>48.043312139999998</v>
      </c>
      <c r="AW26" s="271">
        <v>50.430537899999997</v>
      </c>
      <c r="AX26" s="271">
        <v>53.748341110000005</v>
      </c>
      <c r="AY26" s="271">
        <v>47.155060880000008</v>
      </c>
      <c r="AZ26" s="271">
        <v>55.196079269999998</v>
      </c>
      <c r="BA26" s="271">
        <v>62.667944950000006</v>
      </c>
      <c r="BB26" s="271">
        <v>66.288375729999998</v>
      </c>
      <c r="BC26" s="271">
        <v>38.885589869999997</v>
      </c>
      <c r="BD26" s="271">
        <v>27.512715310000001</v>
      </c>
      <c r="BE26" s="271">
        <v>37.101343150000005</v>
      </c>
      <c r="BF26" s="271">
        <v>43.516832020000003</v>
      </c>
      <c r="BG26" s="271">
        <v>39.512722199999999</v>
      </c>
      <c r="BH26" s="271">
        <v>48.13720335</v>
      </c>
      <c r="BI26" s="271">
        <v>51.095674340000002</v>
      </c>
      <c r="BJ26" s="271">
        <v>57.117432360000002</v>
      </c>
      <c r="BK26" s="271">
        <v>50.141159639999998</v>
      </c>
      <c r="BL26" s="271">
        <v>55.847801249999996</v>
      </c>
      <c r="BM26" s="271">
        <v>69.250882019999992</v>
      </c>
      <c r="BN26" s="271">
        <f>BG26+BH26+BI26</f>
        <v>138.74559988999999</v>
      </c>
      <c r="BO26" s="271">
        <f>BK26+BL26+BM26</f>
        <v>175.23984290999999</v>
      </c>
      <c r="BP26" s="271"/>
      <c r="BQ26" s="271">
        <f>AA26+AB26+AC26+AD26</f>
        <v>75</v>
      </c>
      <c r="BR26" s="271">
        <f>AE26+AF26+AG26+AH26</f>
        <v>85</v>
      </c>
      <c r="BS26" s="271">
        <f>AI26+AJ26+AK26+AL26</f>
        <v>113.37275481</v>
      </c>
      <c r="BT26" s="271">
        <f>AM26+AN26+AO26+AP26</f>
        <v>143.26759145</v>
      </c>
      <c r="BU26" s="271">
        <f>AQ26+AR26+AS26+AT26</f>
        <v>169.25504457</v>
      </c>
      <c r="BV26" s="271">
        <f>AU26+AV26+AW26+AX26</f>
        <v>209.12737721000002</v>
      </c>
      <c r="BW26" s="271">
        <f>AY26+AZ26+BA26+BB26</f>
        <v>231.30746083000002</v>
      </c>
      <c r="BX26" s="271">
        <f>BC26+BD26+BE26+BF26</f>
        <v>147.01648034999999</v>
      </c>
      <c r="BY26" s="271">
        <f>BG26+BH26+BI26+BJ26</f>
        <v>195.86303225</v>
      </c>
    </row>
    <row r="27" spans="1:292" ht="19.95" customHeight="1">
      <c r="A27" s="339">
        <v>19</v>
      </c>
      <c r="B27" s="128" t="str">
        <f>IF('1'!$A$1=1,D27,F27)</f>
        <v xml:space="preserve"> Данія</v>
      </c>
      <c r="C27" s="129"/>
      <c r="D27" s="373" t="s">
        <v>311</v>
      </c>
      <c r="E27" s="359"/>
      <c r="F27" s="451" t="s">
        <v>102</v>
      </c>
      <c r="G27" s="453">
        <v>37</v>
      </c>
      <c r="H27" s="274">
        <v>56</v>
      </c>
      <c r="I27" s="274">
        <v>57</v>
      </c>
      <c r="J27" s="274">
        <v>81</v>
      </c>
      <c r="K27" s="271">
        <v>55</v>
      </c>
      <c r="L27" s="271">
        <v>67</v>
      </c>
      <c r="M27" s="271">
        <v>78</v>
      </c>
      <c r="N27" s="271">
        <v>82</v>
      </c>
      <c r="O27" s="275">
        <v>55</v>
      </c>
      <c r="P27" s="275">
        <v>73</v>
      </c>
      <c r="Q27" s="275">
        <v>65</v>
      </c>
      <c r="R27" s="275">
        <v>67</v>
      </c>
      <c r="S27" s="276">
        <v>61</v>
      </c>
      <c r="T27" s="276">
        <v>67</v>
      </c>
      <c r="U27" s="276">
        <v>75</v>
      </c>
      <c r="V27" s="276">
        <v>81</v>
      </c>
      <c r="W27" s="276">
        <v>49</v>
      </c>
      <c r="X27" s="276">
        <v>60</v>
      </c>
      <c r="Y27" s="276">
        <v>53</v>
      </c>
      <c r="Z27" s="276">
        <v>49</v>
      </c>
      <c r="AA27" s="273">
        <v>23</v>
      </c>
      <c r="AB27" s="273">
        <v>28</v>
      </c>
      <c r="AC27" s="273">
        <v>32</v>
      </c>
      <c r="AD27" s="273">
        <v>39</v>
      </c>
      <c r="AE27" s="271">
        <v>35</v>
      </c>
      <c r="AF27" s="271">
        <v>49</v>
      </c>
      <c r="AG27" s="271">
        <v>39</v>
      </c>
      <c r="AH27" s="271">
        <v>40</v>
      </c>
      <c r="AI27" s="271">
        <v>31.132849999999998</v>
      </c>
      <c r="AJ27" s="271">
        <v>41.862866000000004</v>
      </c>
      <c r="AK27" s="271">
        <v>49.271846369999999</v>
      </c>
      <c r="AL27" s="271">
        <v>50.570379000000003</v>
      </c>
      <c r="AM27" s="271">
        <v>39.219970000000004</v>
      </c>
      <c r="AN27" s="271">
        <v>56.76244100000001</v>
      </c>
      <c r="AO27" s="271">
        <v>52.225103000000004</v>
      </c>
      <c r="AP27" s="271">
        <v>101.32437194000001</v>
      </c>
      <c r="AQ27" s="271">
        <v>51.628059999999998</v>
      </c>
      <c r="AR27" s="271">
        <v>51.736521950000004</v>
      </c>
      <c r="AS27" s="271">
        <v>83.346333999999999</v>
      </c>
      <c r="AT27" s="342">
        <v>59.959847000000003</v>
      </c>
      <c r="AU27" s="271">
        <v>38.807805399999999</v>
      </c>
      <c r="AV27" s="271">
        <v>34.873820539999997</v>
      </c>
      <c r="AW27" s="271">
        <v>53.937569170000003</v>
      </c>
      <c r="AX27" s="271">
        <v>60.910079719999999</v>
      </c>
      <c r="AY27" s="271">
        <v>61.433784919999994</v>
      </c>
      <c r="AZ27" s="271">
        <v>70.027452830000001</v>
      </c>
      <c r="BA27" s="271">
        <v>67.764817310000012</v>
      </c>
      <c r="BB27" s="271">
        <v>68.669090670000003</v>
      </c>
      <c r="BC27" s="271">
        <v>79.594916020000014</v>
      </c>
      <c r="BD27" s="271">
        <v>44.222886889999998</v>
      </c>
      <c r="BE27" s="271">
        <v>41.311137340000002</v>
      </c>
      <c r="BF27" s="271">
        <v>44.931790839999998</v>
      </c>
      <c r="BG27" s="271">
        <v>50.607689929999999</v>
      </c>
      <c r="BH27" s="271">
        <v>57.611171319999997</v>
      </c>
      <c r="BI27" s="271">
        <v>49.345166860000006</v>
      </c>
      <c r="BJ27" s="271">
        <v>61.665104820000003</v>
      </c>
      <c r="BK27" s="271">
        <v>61.257506179999993</v>
      </c>
      <c r="BL27" s="271">
        <v>59.926072040000001</v>
      </c>
      <c r="BM27" s="271">
        <v>53.070991939999999</v>
      </c>
      <c r="BN27" s="271">
        <f t="shared" si="6"/>
        <v>157.56402811000001</v>
      </c>
      <c r="BO27" s="271">
        <f t="shared" si="7"/>
        <v>174.25457015999999</v>
      </c>
      <c r="BP27" s="271"/>
      <c r="BQ27" s="271">
        <f>AA27+AB27+AC27+AD27</f>
        <v>122</v>
      </c>
      <c r="BR27" s="271">
        <f>AE27+AF27+AG27+AH27</f>
        <v>163</v>
      </c>
      <c r="BS27" s="271">
        <f>AI27+AJ27+AK27+AL27</f>
        <v>172.83794137000001</v>
      </c>
      <c r="BT27" s="271">
        <f>AM27+AN27+AO27+AP27</f>
        <v>249.53188594</v>
      </c>
      <c r="BU27" s="271">
        <f>AQ27+AR27+AS27+AT27</f>
        <v>246.67076295000001</v>
      </c>
      <c r="BV27" s="271">
        <f>AU27+AV27+AW27+AX27</f>
        <v>188.52927483000002</v>
      </c>
      <c r="BW27" s="271">
        <f>AY27+AZ27+BA27+BB27</f>
        <v>267.89514573000002</v>
      </c>
      <c r="BX27" s="271">
        <f t="shared" si="2"/>
        <v>210.06073109000002</v>
      </c>
      <c r="BY27" s="271">
        <f>BG27+BH27+BI27+BJ27</f>
        <v>219.22913293000002</v>
      </c>
      <c r="KD27" s="114" t="s">
        <v>213</v>
      </c>
      <c r="KF27" s="114" t="s">
        <v>214</v>
      </c>
    </row>
    <row r="28" spans="1:292" ht="19.95" customHeight="1">
      <c r="A28" s="339">
        <v>20</v>
      </c>
      <c r="B28" s="128" t="str">
        <f>IF('1'!$A$1=1,D28,F28)</f>
        <v xml:space="preserve"> Фінляндія</v>
      </c>
      <c r="C28" s="129"/>
      <c r="D28" s="373" t="s">
        <v>318</v>
      </c>
      <c r="E28" s="359"/>
      <c r="F28" s="451" t="s">
        <v>106</v>
      </c>
      <c r="G28" s="454">
        <v>68</v>
      </c>
      <c r="H28" s="269">
        <v>84</v>
      </c>
      <c r="I28" s="269">
        <v>108</v>
      </c>
      <c r="J28" s="269">
        <v>124</v>
      </c>
      <c r="K28" s="271">
        <v>111</v>
      </c>
      <c r="L28" s="271">
        <v>106</v>
      </c>
      <c r="M28" s="271">
        <v>126</v>
      </c>
      <c r="N28" s="271">
        <v>132</v>
      </c>
      <c r="O28" s="275">
        <v>88</v>
      </c>
      <c r="P28" s="275">
        <v>111</v>
      </c>
      <c r="Q28" s="275">
        <v>136</v>
      </c>
      <c r="R28" s="275">
        <v>118</v>
      </c>
      <c r="S28" s="276">
        <v>89</v>
      </c>
      <c r="T28" s="276">
        <v>112</v>
      </c>
      <c r="U28" s="276">
        <v>124</v>
      </c>
      <c r="V28" s="276">
        <v>114</v>
      </c>
      <c r="W28" s="276">
        <v>76</v>
      </c>
      <c r="X28" s="276">
        <v>70</v>
      </c>
      <c r="Y28" s="276">
        <v>82</v>
      </c>
      <c r="Z28" s="276">
        <v>76</v>
      </c>
      <c r="AA28" s="273">
        <v>44</v>
      </c>
      <c r="AB28" s="273">
        <v>50</v>
      </c>
      <c r="AC28" s="273">
        <v>57</v>
      </c>
      <c r="AD28" s="273">
        <v>54</v>
      </c>
      <c r="AE28" s="271">
        <v>45</v>
      </c>
      <c r="AF28" s="271">
        <v>49</v>
      </c>
      <c r="AG28" s="271">
        <v>53</v>
      </c>
      <c r="AH28" s="271">
        <v>55</v>
      </c>
      <c r="AI28" s="271">
        <v>42.025677999999999</v>
      </c>
      <c r="AJ28" s="271">
        <v>56.338412000000005</v>
      </c>
      <c r="AK28" s="271">
        <v>61.593544110000003</v>
      </c>
      <c r="AL28" s="271">
        <v>59.364013999999997</v>
      </c>
      <c r="AM28" s="271">
        <v>77.340561000000008</v>
      </c>
      <c r="AN28" s="271">
        <v>63.209125</v>
      </c>
      <c r="AO28" s="271">
        <v>73.214917</v>
      </c>
      <c r="AP28" s="271">
        <v>75.012276259999993</v>
      </c>
      <c r="AQ28" s="271">
        <v>57.315812000000001</v>
      </c>
      <c r="AR28" s="271">
        <v>59.94166989</v>
      </c>
      <c r="AS28" s="271">
        <v>68.502071999999998</v>
      </c>
      <c r="AT28" s="342">
        <v>68.546367000000004</v>
      </c>
      <c r="AU28" s="271">
        <v>59.239780199999998</v>
      </c>
      <c r="AV28" s="271">
        <v>51.185806709999994</v>
      </c>
      <c r="AW28" s="271">
        <v>56.53119224000001</v>
      </c>
      <c r="AX28" s="271">
        <v>65.310975630000002</v>
      </c>
      <c r="AY28" s="271">
        <v>58.004979739999996</v>
      </c>
      <c r="AZ28" s="271">
        <v>75.120871460000004</v>
      </c>
      <c r="BA28" s="271">
        <v>78.588982229999999</v>
      </c>
      <c r="BB28" s="271">
        <v>82.308473000000006</v>
      </c>
      <c r="BC28" s="271">
        <v>42.393097449999999</v>
      </c>
      <c r="BD28" s="271">
        <v>30.763931050000004</v>
      </c>
      <c r="BE28" s="271">
        <v>106.53984524000001</v>
      </c>
      <c r="BF28" s="271">
        <v>48.493460380000002</v>
      </c>
      <c r="BG28" s="271">
        <v>67.056093579999995</v>
      </c>
      <c r="BH28" s="271">
        <v>64.480952639999998</v>
      </c>
      <c r="BI28" s="271">
        <v>72.128853800000002</v>
      </c>
      <c r="BJ28" s="271">
        <v>74.056222169999998</v>
      </c>
      <c r="BK28" s="271">
        <v>44.580945360000001</v>
      </c>
      <c r="BL28" s="271">
        <v>57.479260249999996</v>
      </c>
      <c r="BM28" s="271">
        <v>57.076931250000001</v>
      </c>
      <c r="BN28" s="271">
        <f>BG28+BH28+BI28</f>
        <v>203.66590001999998</v>
      </c>
      <c r="BO28" s="271">
        <f>BK28+BL28+BM28</f>
        <v>159.13713686</v>
      </c>
      <c r="BP28" s="271"/>
      <c r="BQ28" s="271">
        <f>AA28+AB28+AC28+AD28</f>
        <v>205</v>
      </c>
      <c r="BR28" s="271">
        <f>AE28+AF28+AG28+AH28</f>
        <v>202</v>
      </c>
      <c r="BS28" s="271">
        <f>AI28+AJ28+AK28+AL28</f>
        <v>219.32164811000001</v>
      </c>
      <c r="BT28" s="271">
        <f>AM28+AN28+AO28+AP28</f>
        <v>288.77687925999999</v>
      </c>
      <c r="BU28" s="271">
        <f>AQ28+AR28+AS28+AT28</f>
        <v>254.30592089000001</v>
      </c>
      <c r="BV28" s="271">
        <f>AU28+AV28+AW28+AX28</f>
        <v>232.26775477999999</v>
      </c>
      <c r="BW28" s="271">
        <f>AY28+AZ28+BA28+BB28</f>
        <v>294.02330642999999</v>
      </c>
      <c r="BX28" s="271">
        <f>BC28+BD28+BE28+BF28</f>
        <v>228.19033411999999</v>
      </c>
      <c r="BY28" s="271">
        <f>BG28+BH28+BI28+BJ28</f>
        <v>277.72212218999999</v>
      </c>
    </row>
    <row r="29" spans="1:292" ht="19.95" customHeight="1">
      <c r="A29" s="339">
        <v>21</v>
      </c>
      <c r="B29" s="128" t="str">
        <f>IF('1'!$A$1=1,D29,F29)</f>
        <v xml:space="preserve"> Латвія</v>
      </c>
      <c r="C29" s="129"/>
      <c r="D29" s="373" t="s">
        <v>329</v>
      </c>
      <c r="E29" s="359"/>
      <c r="F29" s="451" t="s">
        <v>100</v>
      </c>
      <c r="G29" s="454">
        <v>11</v>
      </c>
      <c r="H29" s="269">
        <v>18</v>
      </c>
      <c r="I29" s="269">
        <v>18</v>
      </c>
      <c r="J29" s="269">
        <v>18</v>
      </c>
      <c r="K29" s="271">
        <v>14</v>
      </c>
      <c r="L29" s="271">
        <v>17</v>
      </c>
      <c r="M29" s="271">
        <v>19</v>
      </c>
      <c r="N29" s="271">
        <v>22</v>
      </c>
      <c r="O29" s="275">
        <v>19</v>
      </c>
      <c r="P29" s="275">
        <v>18</v>
      </c>
      <c r="Q29" s="275">
        <v>19</v>
      </c>
      <c r="R29" s="275">
        <v>30</v>
      </c>
      <c r="S29" s="276">
        <v>28</v>
      </c>
      <c r="T29" s="276">
        <v>17</v>
      </c>
      <c r="U29" s="276">
        <v>21</v>
      </c>
      <c r="V29" s="276">
        <v>27</v>
      </c>
      <c r="W29" s="276">
        <v>18</v>
      </c>
      <c r="X29" s="276">
        <v>18</v>
      </c>
      <c r="Y29" s="276">
        <v>21</v>
      </c>
      <c r="Z29" s="276">
        <v>22</v>
      </c>
      <c r="AA29" s="273">
        <v>15</v>
      </c>
      <c r="AB29" s="273">
        <v>18</v>
      </c>
      <c r="AC29" s="273">
        <v>22</v>
      </c>
      <c r="AD29" s="273">
        <v>23</v>
      </c>
      <c r="AE29" s="271">
        <v>22</v>
      </c>
      <c r="AF29" s="271">
        <v>23</v>
      </c>
      <c r="AG29" s="271">
        <v>29</v>
      </c>
      <c r="AH29" s="271">
        <v>30</v>
      </c>
      <c r="AI29" s="271">
        <v>25.613167999999998</v>
      </c>
      <c r="AJ29" s="271">
        <v>33.277820999999996</v>
      </c>
      <c r="AK29" s="271">
        <v>32.424267919999998</v>
      </c>
      <c r="AL29" s="271">
        <v>45.305304000000007</v>
      </c>
      <c r="AM29" s="271">
        <v>32.269737999999997</v>
      </c>
      <c r="AN29" s="271">
        <v>34.887089000000003</v>
      </c>
      <c r="AO29" s="271">
        <v>35</v>
      </c>
      <c r="AP29" s="271">
        <v>42.203142710000002</v>
      </c>
      <c r="AQ29" s="271">
        <v>38.650408999999996</v>
      </c>
      <c r="AR29" s="271">
        <v>37.091745420000002</v>
      </c>
      <c r="AS29" s="271">
        <v>36.261440999999998</v>
      </c>
      <c r="AT29" s="342">
        <v>45.729531000000001</v>
      </c>
      <c r="AU29" s="271">
        <v>33.352215709999996</v>
      </c>
      <c r="AV29" s="271">
        <v>31.88734762</v>
      </c>
      <c r="AW29" s="271">
        <v>36.774729640000004</v>
      </c>
      <c r="AX29" s="271">
        <v>50.487854010000007</v>
      </c>
      <c r="AY29" s="271">
        <v>35.442773840000001</v>
      </c>
      <c r="AZ29" s="271">
        <v>44.740211349999996</v>
      </c>
      <c r="BA29" s="271">
        <v>55.186880280000004</v>
      </c>
      <c r="BB29" s="271">
        <v>60.547893280000004</v>
      </c>
      <c r="BC29" s="271">
        <v>39.257679429999996</v>
      </c>
      <c r="BD29" s="271">
        <v>39.549542049999999</v>
      </c>
      <c r="BE29" s="271">
        <v>65.633318029999998</v>
      </c>
      <c r="BF29" s="271">
        <v>82.414371029999998</v>
      </c>
      <c r="BG29" s="271">
        <v>64.957487520000001</v>
      </c>
      <c r="BH29" s="271">
        <v>64.582173339999997</v>
      </c>
      <c r="BI29" s="271">
        <v>57.954858789999996</v>
      </c>
      <c r="BJ29" s="271">
        <v>100.68003627</v>
      </c>
      <c r="BK29" s="271">
        <v>52.732719410000001</v>
      </c>
      <c r="BL29" s="271">
        <v>47.966137360000005</v>
      </c>
      <c r="BM29" s="271">
        <v>44.02609691</v>
      </c>
      <c r="BN29" s="271">
        <f t="shared" si="6"/>
        <v>187.49451965</v>
      </c>
      <c r="BO29" s="271">
        <f t="shared" si="7"/>
        <v>144.72495368</v>
      </c>
      <c r="BP29" s="271"/>
      <c r="BQ29" s="271">
        <f>AA29+AB29+AC29+AD29</f>
        <v>78</v>
      </c>
      <c r="BR29" s="271">
        <f>AE29+AF29+AG29+AH29</f>
        <v>104</v>
      </c>
      <c r="BS29" s="271">
        <f>AI29+AJ29+AK29+AL29</f>
        <v>136.62056092</v>
      </c>
      <c r="BT29" s="271">
        <f>AM29+AN29+AO29+AP29</f>
        <v>144.35996971</v>
      </c>
      <c r="BU29" s="271">
        <f>AQ29+AR29+AS29+AT29</f>
        <v>157.73312641999999</v>
      </c>
      <c r="BV29" s="271">
        <f>AU29+AV29+AW29+AX29</f>
        <v>152.50214698000002</v>
      </c>
      <c r="BW29" s="271">
        <f t="shared" ref="BW29" si="32">AY29+AZ29+BA29+BB29</f>
        <v>195.91775875000002</v>
      </c>
      <c r="BX29" s="271">
        <f t="shared" si="2"/>
        <v>226.85491053999999</v>
      </c>
      <c r="BY29" s="271">
        <f t="shared" si="13"/>
        <v>288.17455591999999</v>
      </c>
    </row>
    <row r="30" spans="1:292" ht="19.95" customHeight="1">
      <c r="A30" s="339">
        <v>22</v>
      </c>
      <c r="B30" s="128" t="str">
        <f>IF('1'!$A$1=1,D30,F30)</f>
        <v xml:space="preserve"> Естонія</v>
      </c>
      <c r="C30" s="129"/>
      <c r="D30" s="373" t="s">
        <v>313</v>
      </c>
      <c r="E30" s="359"/>
      <c r="F30" s="451" t="s">
        <v>101</v>
      </c>
      <c r="G30" s="454">
        <v>29</v>
      </c>
      <c r="H30" s="269">
        <v>27</v>
      </c>
      <c r="I30" s="269">
        <v>31</v>
      </c>
      <c r="J30" s="269">
        <v>30</v>
      </c>
      <c r="K30" s="271">
        <v>22</v>
      </c>
      <c r="L30" s="271">
        <v>22</v>
      </c>
      <c r="M30" s="271">
        <v>24</v>
      </c>
      <c r="N30" s="271">
        <v>33</v>
      </c>
      <c r="O30" s="275">
        <v>19</v>
      </c>
      <c r="P30" s="275">
        <v>26</v>
      </c>
      <c r="Q30" s="275">
        <v>21</v>
      </c>
      <c r="R30" s="275">
        <v>28</v>
      </c>
      <c r="S30" s="276">
        <v>19</v>
      </c>
      <c r="T30" s="276">
        <v>23</v>
      </c>
      <c r="U30" s="276">
        <v>26</v>
      </c>
      <c r="V30" s="276">
        <v>23</v>
      </c>
      <c r="W30" s="276">
        <v>19</v>
      </c>
      <c r="X30" s="276">
        <v>19</v>
      </c>
      <c r="Y30" s="276">
        <v>13</v>
      </c>
      <c r="Z30" s="276">
        <v>26</v>
      </c>
      <c r="AA30" s="273">
        <v>23</v>
      </c>
      <c r="AB30" s="273">
        <v>23</v>
      </c>
      <c r="AC30" s="273">
        <v>15</v>
      </c>
      <c r="AD30" s="273">
        <v>15</v>
      </c>
      <c r="AE30" s="271">
        <v>16</v>
      </c>
      <c r="AF30" s="271">
        <v>18</v>
      </c>
      <c r="AG30" s="271">
        <v>16</v>
      </c>
      <c r="AH30" s="271">
        <v>15</v>
      </c>
      <c r="AI30" s="271">
        <v>15.269495999999998</v>
      </c>
      <c r="AJ30" s="271">
        <v>18.071593</v>
      </c>
      <c r="AK30" s="271">
        <v>23.515555899999999</v>
      </c>
      <c r="AL30" s="271">
        <v>23.929400999999999</v>
      </c>
      <c r="AM30" s="271">
        <v>22.733148</v>
      </c>
      <c r="AN30" s="271">
        <v>23.509888999999998</v>
      </c>
      <c r="AO30" s="271">
        <v>24.538235</v>
      </c>
      <c r="AP30" s="271">
        <v>22.111486559999999</v>
      </c>
      <c r="AQ30" s="271">
        <v>21.737202</v>
      </c>
      <c r="AR30" s="271">
        <v>28.254507310000001</v>
      </c>
      <c r="AS30" s="271">
        <v>47.561604000000003</v>
      </c>
      <c r="AT30" s="342">
        <v>41.949114999999999</v>
      </c>
      <c r="AU30" s="271">
        <v>40.749224139999995</v>
      </c>
      <c r="AV30" s="271">
        <v>52.727861859999997</v>
      </c>
      <c r="AW30" s="271">
        <v>42.045853389999998</v>
      </c>
      <c r="AX30" s="271">
        <v>40.558579210000005</v>
      </c>
      <c r="AY30" s="271">
        <v>36.831053679999997</v>
      </c>
      <c r="AZ30" s="271">
        <v>46.096037570000007</v>
      </c>
      <c r="BA30" s="271">
        <v>42.184813930000004</v>
      </c>
      <c r="BB30" s="271">
        <v>40.785990300000002</v>
      </c>
      <c r="BC30" s="271">
        <v>22.849604079999999</v>
      </c>
      <c r="BD30" s="271">
        <v>16.083781909999999</v>
      </c>
      <c r="BE30" s="271">
        <v>21.92346336</v>
      </c>
      <c r="BF30" s="271">
        <v>31.421186939999998</v>
      </c>
      <c r="BG30" s="271">
        <v>28.820573839999998</v>
      </c>
      <c r="BH30" s="271">
        <v>30.461040799999999</v>
      </c>
      <c r="BI30" s="271">
        <v>33.104108549999999</v>
      </c>
      <c r="BJ30" s="271">
        <v>34.984117130000001</v>
      </c>
      <c r="BK30" s="271">
        <v>32.921600220000002</v>
      </c>
      <c r="BL30" s="271">
        <v>30.01105656</v>
      </c>
      <c r="BM30" s="271">
        <v>27.915936729999999</v>
      </c>
      <c r="BN30" s="271">
        <f t="shared" si="6"/>
        <v>92.385723189999993</v>
      </c>
      <c r="BO30" s="271">
        <f t="shared" si="7"/>
        <v>90.848593510000001</v>
      </c>
      <c r="BP30" s="271"/>
      <c r="BQ30" s="271">
        <f t="shared" si="8"/>
        <v>76</v>
      </c>
      <c r="BR30" s="271">
        <f t="shared" si="9"/>
        <v>65</v>
      </c>
      <c r="BS30" s="271">
        <f t="shared" si="10"/>
        <v>80.786045899999991</v>
      </c>
      <c r="BT30" s="271">
        <f t="shared" si="11"/>
        <v>92.892758560000004</v>
      </c>
      <c r="BU30" s="271">
        <f t="shared" ref="BU30:BU36" si="33">AQ30+AR30+AS30+AT30</f>
        <v>139.50242831</v>
      </c>
      <c r="BV30" s="271">
        <f t="shared" ref="BV30:BV36" si="34">AU30+AV30+AW30+AX30</f>
        <v>176.08151859999998</v>
      </c>
      <c r="BW30" s="271">
        <f t="shared" ref="BW30" si="35">AY30+AZ30+BA30+BB30</f>
        <v>165.89789548000002</v>
      </c>
      <c r="BX30" s="271">
        <f t="shared" si="2"/>
        <v>92.278036289999989</v>
      </c>
      <c r="BY30" s="271">
        <f t="shared" si="13"/>
        <v>127.36984031999999</v>
      </c>
    </row>
    <row r="31" spans="1:292" ht="19.95" customHeight="1">
      <c r="A31" s="339">
        <v>23</v>
      </c>
      <c r="B31" s="128" t="str">
        <f>IF('1'!$A$1=1,D31,F31)</f>
        <v xml:space="preserve"> Хорватія</v>
      </c>
      <c r="C31" s="129"/>
      <c r="D31" s="372" t="s">
        <v>314</v>
      </c>
      <c r="E31" s="359"/>
      <c r="F31" s="451" t="s">
        <v>107</v>
      </c>
      <c r="G31" s="454">
        <v>7</v>
      </c>
      <c r="H31" s="269">
        <v>12</v>
      </c>
      <c r="I31" s="269">
        <v>12</v>
      </c>
      <c r="J31" s="269">
        <v>20</v>
      </c>
      <c r="K31" s="271">
        <v>11</v>
      </c>
      <c r="L31" s="271">
        <v>13</v>
      </c>
      <c r="M31" s="271">
        <v>15</v>
      </c>
      <c r="N31" s="271">
        <v>13</v>
      </c>
      <c r="O31" s="275">
        <v>12</v>
      </c>
      <c r="P31" s="275">
        <v>16</v>
      </c>
      <c r="Q31" s="275">
        <v>17</v>
      </c>
      <c r="R31" s="275">
        <v>24</v>
      </c>
      <c r="S31" s="276">
        <v>11</v>
      </c>
      <c r="T31" s="276">
        <v>7</v>
      </c>
      <c r="U31" s="276">
        <v>7</v>
      </c>
      <c r="V31" s="276">
        <v>11</v>
      </c>
      <c r="W31" s="276">
        <v>21</v>
      </c>
      <c r="X31" s="276">
        <v>6</v>
      </c>
      <c r="Y31" s="276">
        <v>6</v>
      </c>
      <c r="Z31" s="276">
        <v>15</v>
      </c>
      <c r="AA31" s="273">
        <v>3</v>
      </c>
      <c r="AB31" s="273">
        <v>5</v>
      </c>
      <c r="AC31" s="273">
        <v>4</v>
      </c>
      <c r="AD31" s="273">
        <v>4</v>
      </c>
      <c r="AE31" s="271">
        <v>5</v>
      </c>
      <c r="AF31" s="271">
        <v>5</v>
      </c>
      <c r="AG31" s="271">
        <v>6</v>
      </c>
      <c r="AH31" s="271">
        <v>14</v>
      </c>
      <c r="AI31" s="271">
        <v>5.2207350000000003</v>
      </c>
      <c r="AJ31" s="271">
        <v>8.8696310000000018</v>
      </c>
      <c r="AK31" s="271">
        <v>6.25546077</v>
      </c>
      <c r="AL31" s="271">
        <v>10</v>
      </c>
      <c r="AM31" s="271">
        <v>8.4282299999999992</v>
      </c>
      <c r="AN31" s="271">
        <v>10.587657999999999</v>
      </c>
      <c r="AO31" s="271">
        <v>12</v>
      </c>
      <c r="AP31" s="271">
        <v>14.335929759999999</v>
      </c>
      <c r="AQ31" s="271">
        <v>8.8803579999999993</v>
      </c>
      <c r="AR31" s="271">
        <v>15.220531680000001</v>
      </c>
      <c r="AS31" s="271">
        <v>11.565058000000001</v>
      </c>
      <c r="AT31" s="342">
        <v>15.822253</v>
      </c>
      <c r="AU31" s="271">
        <v>11.647636139999999</v>
      </c>
      <c r="AV31" s="271">
        <v>17.37479557</v>
      </c>
      <c r="AW31" s="271">
        <v>10.72577461</v>
      </c>
      <c r="AX31" s="271">
        <v>12.740195739999999</v>
      </c>
      <c r="AY31" s="271">
        <v>17.877150870000001</v>
      </c>
      <c r="AZ31" s="271">
        <v>14.52691036</v>
      </c>
      <c r="BA31" s="271">
        <v>15.157974589999998</v>
      </c>
      <c r="BB31" s="271">
        <v>19.493653979999998</v>
      </c>
      <c r="BC31" s="271">
        <v>14.465860939999999</v>
      </c>
      <c r="BD31" s="271">
        <v>13.74493251</v>
      </c>
      <c r="BE31" s="271">
        <v>20.521497490000002</v>
      </c>
      <c r="BF31" s="271">
        <v>18.767195450000003</v>
      </c>
      <c r="BG31" s="271">
        <v>10.56830137</v>
      </c>
      <c r="BH31" s="271">
        <v>26.391884699999999</v>
      </c>
      <c r="BI31" s="271">
        <v>19.767480110000001</v>
      </c>
      <c r="BJ31" s="271">
        <v>25.407759599999999</v>
      </c>
      <c r="BK31" s="271">
        <v>16.414181249999999</v>
      </c>
      <c r="BL31" s="271">
        <v>25.437347750000001</v>
      </c>
      <c r="BM31" s="271">
        <v>38.999973319999995</v>
      </c>
      <c r="BN31" s="271">
        <f t="shared" si="6"/>
        <v>56.72766618</v>
      </c>
      <c r="BO31" s="271">
        <f t="shared" si="7"/>
        <v>80.851502319999994</v>
      </c>
      <c r="BP31" s="271"/>
      <c r="BQ31" s="271">
        <f t="shared" si="8"/>
        <v>16</v>
      </c>
      <c r="BR31" s="271">
        <f t="shared" si="9"/>
        <v>30</v>
      </c>
      <c r="BS31" s="271">
        <f t="shared" si="10"/>
        <v>30.345826770000002</v>
      </c>
      <c r="BT31" s="271">
        <f t="shared" si="11"/>
        <v>45.351817759999996</v>
      </c>
      <c r="BU31" s="271">
        <f>AQ31+AR31+AS31+AT31</f>
        <v>51.488200680000006</v>
      </c>
      <c r="BV31" s="271">
        <f>AU31+AV31+AW31+AX31</f>
        <v>52.488402059999999</v>
      </c>
      <c r="BW31" s="271">
        <f t="shared" ref="BW31:BW36" si="36">AY31+AZ31+BA31+BB31</f>
        <v>67.05568980000001</v>
      </c>
      <c r="BX31" s="271">
        <f t="shared" si="2"/>
        <v>67.499486390000001</v>
      </c>
      <c r="BY31" s="271">
        <f t="shared" si="13"/>
        <v>82.135425779999991</v>
      </c>
    </row>
    <row r="32" spans="1:292" ht="19.95" customHeight="1">
      <c r="A32" s="339">
        <v>24</v>
      </c>
      <c r="B32" s="128" t="str">
        <f>IF('1'!$A$1=1,D32,F32)</f>
        <v xml:space="preserve"> Кіпр</v>
      </c>
      <c r="C32" s="129"/>
      <c r="D32" s="373" t="s">
        <v>312</v>
      </c>
      <c r="E32" s="359"/>
      <c r="F32" s="451" t="s">
        <v>103</v>
      </c>
      <c r="G32" s="454">
        <v>5</v>
      </c>
      <c r="H32" s="269">
        <v>9</v>
      </c>
      <c r="I32" s="269">
        <v>8</v>
      </c>
      <c r="J32" s="269">
        <v>69</v>
      </c>
      <c r="K32" s="271">
        <v>57</v>
      </c>
      <c r="L32" s="271">
        <v>12</v>
      </c>
      <c r="M32" s="271">
        <v>19</v>
      </c>
      <c r="N32" s="271">
        <v>56</v>
      </c>
      <c r="O32" s="275">
        <v>9</v>
      </c>
      <c r="P32" s="275">
        <v>32</v>
      </c>
      <c r="Q32" s="275">
        <v>23</v>
      </c>
      <c r="R32" s="275">
        <v>13</v>
      </c>
      <c r="S32" s="276">
        <v>10</v>
      </c>
      <c r="T32" s="276">
        <v>10</v>
      </c>
      <c r="U32" s="276">
        <v>14</v>
      </c>
      <c r="V32" s="276">
        <v>32</v>
      </c>
      <c r="W32" s="276">
        <v>13</v>
      </c>
      <c r="X32" s="276">
        <v>8</v>
      </c>
      <c r="Y32" s="276">
        <v>22</v>
      </c>
      <c r="Z32" s="276">
        <v>7</v>
      </c>
      <c r="AA32" s="273">
        <v>5</v>
      </c>
      <c r="AB32" s="273">
        <v>4</v>
      </c>
      <c r="AC32" s="273">
        <v>3</v>
      </c>
      <c r="AD32" s="273">
        <v>5</v>
      </c>
      <c r="AE32" s="271">
        <v>4</v>
      </c>
      <c r="AF32" s="271">
        <v>5</v>
      </c>
      <c r="AG32" s="271">
        <v>8</v>
      </c>
      <c r="AH32" s="271">
        <v>6</v>
      </c>
      <c r="AI32" s="271">
        <v>7.5580430000000005</v>
      </c>
      <c r="AJ32" s="271">
        <v>3.1994310000000001</v>
      </c>
      <c r="AK32" s="271">
        <v>3.27519334</v>
      </c>
      <c r="AL32" s="271">
        <v>6</v>
      </c>
      <c r="AM32" s="271">
        <v>4.3170150000000005</v>
      </c>
      <c r="AN32" s="271">
        <v>5.6366309999999995</v>
      </c>
      <c r="AO32" s="271">
        <v>6</v>
      </c>
      <c r="AP32" s="271">
        <v>7</v>
      </c>
      <c r="AQ32" s="271">
        <v>4.8715290000000007</v>
      </c>
      <c r="AR32" s="271">
        <v>5</v>
      </c>
      <c r="AS32" s="271">
        <v>5.4505749999999997</v>
      </c>
      <c r="AT32" s="342">
        <v>7.3970690000000001</v>
      </c>
      <c r="AU32" s="271">
        <v>3</v>
      </c>
      <c r="AV32" s="271">
        <v>2</v>
      </c>
      <c r="AW32" s="271">
        <v>5</v>
      </c>
      <c r="AX32" s="271">
        <v>9.4659367000000003</v>
      </c>
      <c r="AY32" s="271">
        <v>5</v>
      </c>
      <c r="AZ32" s="271">
        <v>5</v>
      </c>
      <c r="BA32" s="271">
        <v>10</v>
      </c>
      <c r="BB32" s="271">
        <v>18</v>
      </c>
      <c r="BC32" s="271">
        <v>4</v>
      </c>
      <c r="BD32" s="271">
        <v>1</v>
      </c>
      <c r="BE32" s="271">
        <v>7</v>
      </c>
      <c r="BF32" s="271">
        <v>3</v>
      </c>
      <c r="BG32" s="271">
        <v>3.0262163800000002</v>
      </c>
      <c r="BH32" s="271">
        <v>5.3673186200000007</v>
      </c>
      <c r="BI32" s="271">
        <v>33.673147060000005</v>
      </c>
      <c r="BJ32" s="271">
        <v>5.7702250700000004</v>
      </c>
      <c r="BK32" s="271">
        <v>5.6343209999999999</v>
      </c>
      <c r="BL32" s="271">
        <v>27.80732442</v>
      </c>
      <c r="BM32" s="271">
        <v>44.419331469999996</v>
      </c>
      <c r="BN32" s="271">
        <f t="shared" si="6"/>
        <v>42.066682060000005</v>
      </c>
      <c r="BO32" s="271">
        <f t="shared" si="7"/>
        <v>77.860976889999989</v>
      </c>
      <c r="BP32" s="271"/>
      <c r="BQ32" s="271">
        <f>AA32+AB32+AC32+AD32</f>
        <v>17</v>
      </c>
      <c r="BR32" s="271">
        <f>AE32+AF32+AG32+AH32</f>
        <v>23</v>
      </c>
      <c r="BS32" s="271">
        <f>AI32+AJ32+AK32+AL32</f>
        <v>20.03266734</v>
      </c>
      <c r="BT32" s="271">
        <f>AM32+AN32+AO32+AP32</f>
        <v>22.953645999999999</v>
      </c>
      <c r="BU32" s="271">
        <f>AQ32+AR32+AS32+AT32</f>
        <v>22.719172999999998</v>
      </c>
      <c r="BV32" s="271">
        <f>AU32+AV32+AW32+AX32</f>
        <v>19.4659367</v>
      </c>
      <c r="BW32" s="271">
        <f>AY32+AZ32+BA32+BB32</f>
        <v>38</v>
      </c>
      <c r="BX32" s="271">
        <f t="shared" si="2"/>
        <v>15</v>
      </c>
      <c r="BY32" s="271">
        <f>BG32+BH32+BI32+BJ32</f>
        <v>47.836907130000007</v>
      </c>
    </row>
    <row r="33" spans="1:297" ht="19.95" customHeight="1">
      <c r="A33" s="339">
        <v>25</v>
      </c>
      <c r="B33" s="128" t="str">
        <f>IF('1'!$A$1=1,D33,F33)</f>
        <v xml:space="preserve"> Португалія</v>
      </c>
      <c r="C33" s="129"/>
      <c r="D33" s="373" t="s">
        <v>331</v>
      </c>
      <c r="E33" s="359"/>
      <c r="F33" s="451" t="s">
        <v>99</v>
      </c>
      <c r="G33" s="454">
        <v>7</v>
      </c>
      <c r="H33" s="269">
        <v>7</v>
      </c>
      <c r="I33" s="269">
        <v>11</v>
      </c>
      <c r="J33" s="269">
        <v>14</v>
      </c>
      <c r="K33" s="271">
        <v>10</v>
      </c>
      <c r="L33" s="271">
        <v>13</v>
      </c>
      <c r="M33" s="271">
        <v>14</v>
      </c>
      <c r="N33" s="271">
        <v>17</v>
      </c>
      <c r="O33" s="275">
        <v>13</v>
      </c>
      <c r="P33" s="275">
        <v>16</v>
      </c>
      <c r="Q33" s="275">
        <v>14</v>
      </c>
      <c r="R33" s="275">
        <v>15</v>
      </c>
      <c r="S33" s="276">
        <v>10</v>
      </c>
      <c r="T33" s="276">
        <v>15</v>
      </c>
      <c r="U33" s="276">
        <v>19</v>
      </c>
      <c r="V33" s="276">
        <v>19</v>
      </c>
      <c r="W33" s="276">
        <v>12</v>
      </c>
      <c r="X33" s="276">
        <v>10</v>
      </c>
      <c r="Y33" s="276">
        <v>15</v>
      </c>
      <c r="Z33" s="276">
        <v>14</v>
      </c>
      <c r="AA33" s="273">
        <v>8</v>
      </c>
      <c r="AB33" s="273">
        <v>8</v>
      </c>
      <c r="AC33" s="273">
        <v>9</v>
      </c>
      <c r="AD33" s="273">
        <v>8</v>
      </c>
      <c r="AE33" s="271">
        <v>10</v>
      </c>
      <c r="AF33" s="271">
        <v>7</v>
      </c>
      <c r="AG33" s="271">
        <v>11</v>
      </c>
      <c r="AH33" s="271">
        <v>8</v>
      </c>
      <c r="AI33" s="271">
        <v>8.7185810000000004</v>
      </c>
      <c r="AJ33" s="271">
        <v>9.7850580000000011</v>
      </c>
      <c r="AK33" s="271">
        <v>13.18196783</v>
      </c>
      <c r="AL33" s="271">
        <v>13.374368</v>
      </c>
      <c r="AM33" s="271">
        <v>12.136728999999999</v>
      </c>
      <c r="AN33" s="271">
        <v>11.668274000000002</v>
      </c>
      <c r="AO33" s="271">
        <v>11.914401000000002</v>
      </c>
      <c r="AP33" s="271">
        <v>11.002666639999999</v>
      </c>
      <c r="AQ33" s="271">
        <v>13.679157999999999</v>
      </c>
      <c r="AR33" s="271">
        <v>11.47729326</v>
      </c>
      <c r="AS33" s="271">
        <v>16.578619999999997</v>
      </c>
      <c r="AT33" s="342">
        <v>21.240639999999999</v>
      </c>
      <c r="AU33" s="271">
        <v>12.76803215</v>
      </c>
      <c r="AV33" s="271">
        <v>9.4180854800000002</v>
      </c>
      <c r="AW33" s="271">
        <v>15.668408809999999</v>
      </c>
      <c r="AX33" s="271">
        <v>19.072682560000001</v>
      </c>
      <c r="AY33" s="271">
        <v>18.580566130000001</v>
      </c>
      <c r="AZ33" s="271">
        <v>19.038614750000001</v>
      </c>
      <c r="BA33" s="271">
        <v>18.245567129999998</v>
      </c>
      <c r="BB33" s="271">
        <v>18.832013279999998</v>
      </c>
      <c r="BC33" s="271">
        <v>13.924572499999998</v>
      </c>
      <c r="BD33" s="271">
        <v>7.6668064200000003</v>
      </c>
      <c r="BE33" s="271">
        <v>12.936052610000001</v>
      </c>
      <c r="BF33" s="271">
        <v>17.147382799999999</v>
      </c>
      <c r="BG33" s="271">
        <v>18.237726200000001</v>
      </c>
      <c r="BH33" s="271">
        <v>13.98137438</v>
      </c>
      <c r="BI33" s="271">
        <v>14.00185055</v>
      </c>
      <c r="BJ33" s="271">
        <v>15.975777899999999</v>
      </c>
      <c r="BK33" s="271">
        <v>15.746779999999998</v>
      </c>
      <c r="BL33" s="271">
        <v>17.153255219999998</v>
      </c>
      <c r="BM33" s="271">
        <v>17.284357369999999</v>
      </c>
      <c r="BN33" s="271">
        <f t="shared" si="6"/>
        <v>46.220951130000003</v>
      </c>
      <c r="BO33" s="271">
        <f t="shared" si="7"/>
        <v>50.184392589999987</v>
      </c>
      <c r="BP33" s="271"/>
      <c r="BQ33" s="271">
        <f t="shared" si="8"/>
        <v>33</v>
      </c>
      <c r="BR33" s="271">
        <f t="shared" si="9"/>
        <v>36</v>
      </c>
      <c r="BS33" s="271">
        <f t="shared" si="10"/>
        <v>45.059974830000002</v>
      </c>
      <c r="BT33" s="271">
        <f t="shared" si="11"/>
        <v>46.722070639999998</v>
      </c>
      <c r="BU33" s="271">
        <f>AQ33+AR33+AS33+AT33</f>
        <v>62.975711259999997</v>
      </c>
      <c r="BV33" s="271">
        <f>AU33+AV33+AW33+AX33</f>
        <v>56.927209000000005</v>
      </c>
      <c r="BW33" s="271">
        <f t="shared" si="36"/>
        <v>74.696761289999998</v>
      </c>
      <c r="BX33" s="271">
        <f t="shared" si="2"/>
        <v>51.674814330000004</v>
      </c>
      <c r="BY33" s="271">
        <f t="shared" si="13"/>
        <v>62.19672903</v>
      </c>
    </row>
    <row r="34" spans="1:297" ht="19.95" customHeight="1">
      <c r="A34" s="339">
        <v>26</v>
      </c>
      <c r="B34" s="128" t="str">
        <f>IF('1'!$A$1=1,D34,F34)</f>
        <v xml:space="preserve"> Люксембург</v>
      </c>
      <c r="C34" s="129"/>
      <c r="D34" s="373" t="s">
        <v>319</v>
      </c>
      <c r="E34" s="359"/>
      <c r="F34" s="451" t="s">
        <v>110</v>
      </c>
      <c r="G34" s="454">
        <v>10</v>
      </c>
      <c r="H34" s="269">
        <v>7</v>
      </c>
      <c r="I34" s="269">
        <v>6</v>
      </c>
      <c r="J34" s="269">
        <v>5</v>
      </c>
      <c r="K34" s="271">
        <v>6</v>
      </c>
      <c r="L34" s="271">
        <v>8</v>
      </c>
      <c r="M34" s="271">
        <v>19</v>
      </c>
      <c r="N34" s="271">
        <v>11</v>
      </c>
      <c r="O34" s="275">
        <v>8</v>
      </c>
      <c r="P34" s="275">
        <v>8</v>
      </c>
      <c r="Q34" s="275">
        <v>7</v>
      </c>
      <c r="R34" s="275">
        <v>6</v>
      </c>
      <c r="S34" s="276">
        <v>6</v>
      </c>
      <c r="T34" s="276">
        <v>7</v>
      </c>
      <c r="U34" s="276">
        <v>7</v>
      </c>
      <c r="V34" s="276">
        <v>4</v>
      </c>
      <c r="W34" s="276">
        <v>7</v>
      </c>
      <c r="X34" s="276">
        <v>6</v>
      </c>
      <c r="Y34" s="276">
        <v>7</v>
      </c>
      <c r="Z34" s="276">
        <v>9</v>
      </c>
      <c r="AA34" s="273">
        <v>14</v>
      </c>
      <c r="AB34" s="273">
        <v>14</v>
      </c>
      <c r="AC34" s="273">
        <v>7</v>
      </c>
      <c r="AD34" s="273">
        <v>23</v>
      </c>
      <c r="AE34" s="271">
        <v>18</v>
      </c>
      <c r="AF34" s="271">
        <v>14</v>
      </c>
      <c r="AG34" s="271">
        <v>13</v>
      </c>
      <c r="AH34" s="271">
        <v>16</v>
      </c>
      <c r="AI34" s="271">
        <v>12.990875000000001</v>
      </c>
      <c r="AJ34" s="271">
        <v>16.217612000000003</v>
      </c>
      <c r="AK34" s="271">
        <v>20.263164850000003</v>
      </c>
      <c r="AL34" s="271">
        <v>12.738535000000001</v>
      </c>
      <c r="AM34" s="271">
        <v>20.453312999999998</v>
      </c>
      <c r="AN34" s="271">
        <v>16.718893999999999</v>
      </c>
      <c r="AO34" s="271">
        <v>20.589981999999999</v>
      </c>
      <c r="AP34" s="271">
        <v>23.974894459999998</v>
      </c>
      <c r="AQ34" s="271">
        <v>18.225161</v>
      </c>
      <c r="AR34" s="271">
        <v>14.56827663</v>
      </c>
      <c r="AS34" s="271">
        <v>15.389736000000001</v>
      </c>
      <c r="AT34" s="342">
        <v>4.3198239999999997</v>
      </c>
      <c r="AU34" s="271">
        <v>4</v>
      </c>
      <c r="AV34" s="271">
        <v>2.8767473800000003</v>
      </c>
      <c r="AW34" s="271">
        <v>5</v>
      </c>
      <c r="AX34" s="271">
        <v>4.0594510599999998</v>
      </c>
      <c r="AY34" s="271">
        <v>4</v>
      </c>
      <c r="AZ34" s="271">
        <v>5</v>
      </c>
      <c r="BA34" s="271">
        <v>6</v>
      </c>
      <c r="BB34" s="271">
        <v>4.5580554600000003</v>
      </c>
      <c r="BC34" s="271">
        <v>3</v>
      </c>
      <c r="BD34" s="271">
        <v>2</v>
      </c>
      <c r="BE34" s="271">
        <v>3</v>
      </c>
      <c r="BF34" s="271">
        <v>3</v>
      </c>
      <c r="BG34" s="271">
        <v>3.2945045400000001</v>
      </c>
      <c r="BH34" s="271">
        <v>3.72059228</v>
      </c>
      <c r="BI34" s="271">
        <v>3.0908470100000001</v>
      </c>
      <c r="BJ34" s="271">
        <v>2.8711701499999998</v>
      </c>
      <c r="BK34" s="271">
        <v>3.3136064699999999</v>
      </c>
      <c r="BL34" s="271">
        <v>3.1797192000000001</v>
      </c>
      <c r="BM34" s="271">
        <v>4.7685233299999998</v>
      </c>
      <c r="BN34" s="271">
        <f t="shared" si="6"/>
        <v>10.105943830000001</v>
      </c>
      <c r="BO34" s="271">
        <f t="shared" si="7"/>
        <v>11.261849</v>
      </c>
      <c r="BP34" s="271"/>
      <c r="BQ34" s="271">
        <f t="shared" si="8"/>
        <v>58</v>
      </c>
      <c r="BR34" s="271">
        <f t="shared" si="9"/>
        <v>61</v>
      </c>
      <c r="BS34" s="271">
        <f t="shared" si="10"/>
        <v>62.210186850000007</v>
      </c>
      <c r="BT34" s="271">
        <f t="shared" si="11"/>
        <v>81.737083459999994</v>
      </c>
      <c r="BU34" s="271">
        <f>AQ34+AR34+AS34+AT34</f>
        <v>52.502997629999996</v>
      </c>
      <c r="BV34" s="271">
        <f>AU34+AV34+AW34+AX34</f>
        <v>15.936198440000002</v>
      </c>
      <c r="BW34" s="271">
        <f>AY34+AZ34+BA34+BB34</f>
        <v>19.558055459999999</v>
      </c>
      <c r="BX34" s="271">
        <f t="shared" si="2"/>
        <v>11</v>
      </c>
      <c r="BY34" s="271">
        <f t="shared" si="13"/>
        <v>12.97711398</v>
      </c>
    </row>
    <row r="35" spans="1:297" ht="24.6" customHeight="1">
      <c r="A35" s="340">
        <v>27</v>
      </c>
      <c r="B35" s="341" t="str">
        <f>IF('1'!$A$1=1,D35,F35)</f>
        <v xml:space="preserve"> Мальта</v>
      </c>
      <c r="C35" s="129"/>
      <c r="D35" s="375" t="s">
        <v>316</v>
      </c>
      <c r="E35" s="363"/>
      <c r="F35" s="452" t="s">
        <v>108</v>
      </c>
      <c r="G35" s="454">
        <v>3</v>
      </c>
      <c r="H35" s="269">
        <v>4</v>
      </c>
      <c r="I35" s="269">
        <v>4</v>
      </c>
      <c r="J35" s="269">
        <v>2</v>
      </c>
      <c r="K35" s="271">
        <v>2</v>
      </c>
      <c r="L35" s="271">
        <v>3</v>
      </c>
      <c r="M35" s="271">
        <v>3</v>
      </c>
      <c r="N35" s="271">
        <v>4</v>
      </c>
      <c r="O35" s="275">
        <v>1</v>
      </c>
      <c r="P35" s="275">
        <v>1</v>
      </c>
      <c r="Q35" s="275">
        <v>1</v>
      </c>
      <c r="R35" s="275">
        <v>2</v>
      </c>
      <c r="S35" s="276">
        <v>1</v>
      </c>
      <c r="T35" s="276">
        <v>1</v>
      </c>
      <c r="U35" s="276">
        <v>2</v>
      </c>
      <c r="V35" s="276">
        <v>3</v>
      </c>
      <c r="W35" s="276">
        <v>1</v>
      </c>
      <c r="X35" s="276">
        <v>1</v>
      </c>
      <c r="Y35" s="276">
        <v>4</v>
      </c>
      <c r="Z35" s="276">
        <v>1</v>
      </c>
      <c r="AA35" s="273">
        <v>1</v>
      </c>
      <c r="AB35" s="273">
        <v>3</v>
      </c>
      <c r="AC35" s="273">
        <v>4</v>
      </c>
      <c r="AD35" s="273">
        <v>3</v>
      </c>
      <c r="AE35" s="271">
        <v>1</v>
      </c>
      <c r="AF35" s="271">
        <v>2</v>
      </c>
      <c r="AG35" s="271">
        <v>1</v>
      </c>
      <c r="AH35" s="271">
        <v>2</v>
      </c>
      <c r="AI35" s="271">
        <v>1</v>
      </c>
      <c r="AJ35" s="271">
        <v>1</v>
      </c>
      <c r="AK35" s="271">
        <v>2</v>
      </c>
      <c r="AL35" s="271">
        <v>2</v>
      </c>
      <c r="AM35" s="271">
        <v>1</v>
      </c>
      <c r="AN35" s="271">
        <v>1</v>
      </c>
      <c r="AO35" s="271">
        <v>1</v>
      </c>
      <c r="AP35" s="271">
        <v>1</v>
      </c>
      <c r="AQ35" s="271">
        <v>1</v>
      </c>
      <c r="AR35" s="271">
        <v>1</v>
      </c>
      <c r="AS35" s="271">
        <v>1</v>
      </c>
      <c r="AT35" s="342">
        <v>2</v>
      </c>
      <c r="AU35" s="271">
        <v>1</v>
      </c>
      <c r="AV35" s="271">
        <v>3</v>
      </c>
      <c r="AW35" s="271">
        <v>5</v>
      </c>
      <c r="AX35" s="271">
        <v>3</v>
      </c>
      <c r="AY35" s="267">
        <v>107</v>
      </c>
      <c r="AZ35" s="277">
        <v>3</v>
      </c>
      <c r="BA35" s="277">
        <v>3</v>
      </c>
      <c r="BB35" s="277">
        <v>3</v>
      </c>
      <c r="BC35" s="277">
        <v>2</v>
      </c>
      <c r="BD35" s="277">
        <v>2</v>
      </c>
      <c r="BE35" s="277">
        <v>3</v>
      </c>
      <c r="BF35" s="277">
        <v>1</v>
      </c>
      <c r="BG35" s="277">
        <v>0.95778410999999997</v>
      </c>
      <c r="BH35" s="277">
        <v>1.83466726</v>
      </c>
      <c r="BI35" s="277">
        <v>2.7037562899999998</v>
      </c>
      <c r="BJ35" s="277">
        <v>2.3169573799999998</v>
      </c>
      <c r="BK35" s="277">
        <v>3.1193461300000003</v>
      </c>
      <c r="BL35" s="277">
        <v>2.7580173800000001</v>
      </c>
      <c r="BM35" s="277">
        <v>3.1437713499999997</v>
      </c>
      <c r="BN35" s="271">
        <f t="shared" si="6"/>
        <v>5.4962076599999996</v>
      </c>
      <c r="BO35" s="271">
        <f t="shared" si="7"/>
        <v>9.0211348600000001</v>
      </c>
      <c r="BP35" s="271"/>
      <c r="BQ35" s="271">
        <f t="shared" si="8"/>
        <v>11</v>
      </c>
      <c r="BR35" s="271">
        <f t="shared" si="9"/>
        <v>6</v>
      </c>
      <c r="BS35" s="271">
        <f t="shared" si="10"/>
        <v>6</v>
      </c>
      <c r="BT35" s="271">
        <f t="shared" si="11"/>
        <v>4</v>
      </c>
      <c r="BU35" s="271">
        <f>AQ35+AR35+AS35+AT35</f>
        <v>5</v>
      </c>
      <c r="BV35" s="271">
        <f>AU35+AV35+AW35+AX35</f>
        <v>12</v>
      </c>
      <c r="BW35" s="271">
        <f t="shared" si="36"/>
        <v>116</v>
      </c>
      <c r="BX35" s="271">
        <f t="shared" si="2"/>
        <v>8</v>
      </c>
      <c r="BY35" s="271">
        <f t="shared" si="13"/>
        <v>7.8131650399999995</v>
      </c>
      <c r="KD35" s="114" t="s">
        <v>152</v>
      </c>
      <c r="KF35" s="114" t="s">
        <v>153</v>
      </c>
    </row>
    <row r="36" spans="1:297" s="140" customFormat="1" ht="49.95" customHeight="1">
      <c r="A36" s="336"/>
      <c r="B36" s="337" t="str">
        <f>IF('1'!$A$1=1,D36,F36)</f>
        <v>Довідково: Сполучене Королівство Великої Британії та Північної Ірландії</v>
      </c>
      <c r="C36" s="283"/>
      <c r="D36" s="370" t="s">
        <v>221</v>
      </c>
      <c r="E36" s="370"/>
      <c r="F36" s="370" t="s">
        <v>222</v>
      </c>
      <c r="G36" s="354">
        <v>171</v>
      </c>
      <c r="H36" s="284">
        <v>200</v>
      </c>
      <c r="I36" s="284">
        <v>194</v>
      </c>
      <c r="J36" s="284">
        <v>233</v>
      </c>
      <c r="K36" s="285">
        <v>215</v>
      </c>
      <c r="L36" s="285">
        <v>244</v>
      </c>
      <c r="M36" s="285">
        <v>335</v>
      </c>
      <c r="N36" s="285">
        <v>297</v>
      </c>
      <c r="O36" s="286">
        <v>238</v>
      </c>
      <c r="P36" s="286">
        <v>311</v>
      </c>
      <c r="Q36" s="286">
        <v>275</v>
      </c>
      <c r="R36" s="286">
        <v>296</v>
      </c>
      <c r="S36" s="287">
        <v>262</v>
      </c>
      <c r="T36" s="287">
        <v>262</v>
      </c>
      <c r="U36" s="287">
        <v>278</v>
      </c>
      <c r="V36" s="287">
        <v>303</v>
      </c>
      <c r="W36" s="287">
        <v>193</v>
      </c>
      <c r="X36" s="287">
        <v>168</v>
      </c>
      <c r="Y36" s="287">
        <v>142</v>
      </c>
      <c r="Z36" s="287">
        <v>167</v>
      </c>
      <c r="AA36" s="285">
        <v>198</v>
      </c>
      <c r="AB36" s="285">
        <v>128</v>
      </c>
      <c r="AC36" s="285">
        <v>100</v>
      </c>
      <c r="AD36" s="285">
        <v>119</v>
      </c>
      <c r="AE36" s="285">
        <v>196</v>
      </c>
      <c r="AF36" s="285">
        <v>115</v>
      </c>
      <c r="AG36" s="285">
        <v>136</v>
      </c>
      <c r="AH36" s="285">
        <v>237</v>
      </c>
      <c r="AI36" s="285">
        <v>195.92684700000001</v>
      </c>
      <c r="AJ36" s="285">
        <v>182.75253099999998</v>
      </c>
      <c r="AK36" s="285">
        <v>178.5300771</v>
      </c>
      <c r="AL36" s="285">
        <v>214.230571</v>
      </c>
      <c r="AM36" s="285">
        <v>186.65095700000001</v>
      </c>
      <c r="AN36" s="285">
        <v>222.58001999999999</v>
      </c>
      <c r="AO36" s="285">
        <v>216.44100699999998</v>
      </c>
      <c r="AP36" s="285">
        <v>243.53337792999997</v>
      </c>
      <c r="AQ36" s="285">
        <v>192.91642800000002</v>
      </c>
      <c r="AR36" s="285">
        <v>175.90635068999998</v>
      </c>
      <c r="AS36" s="285">
        <v>177.36364300000002</v>
      </c>
      <c r="AT36" s="285">
        <v>207.898222</v>
      </c>
      <c r="AU36" s="584">
        <v>177.76733823999999</v>
      </c>
      <c r="AV36" s="285">
        <v>127.32548194</v>
      </c>
      <c r="AW36" s="285">
        <v>173.77068462</v>
      </c>
      <c r="AX36" s="285">
        <v>238.28429964</v>
      </c>
      <c r="AY36" s="285">
        <v>229.21239358000003</v>
      </c>
      <c r="AZ36" s="285">
        <v>251.36825151999997</v>
      </c>
      <c r="BA36" s="285">
        <v>257.23405660999998</v>
      </c>
      <c r="BB36" s="285">
        <v>365.94959545</v>
      </c>
      <c r="BC36" s="285">
        <v>219.62705441</v>
      </c>
      <c r="BD36" s="285">
        <v>129.67369901000001</v>
      </c>
      <c r="BE36" s="285">
        <v>166.13219258000001</v>
      </c>
      <c r="BF36" s="285">
        <v>238.21671865999997</v>
      </c>
      <c r="BG36" s="285">
        <v>256.66697253000001</v>
      </c>
      <c r="BH36" s="285">
        <v>278.73868345</v>
      </c>
      <c r="BI36" s="285">
        <v>262.93390456999998</v>
      </c>
      <c r="BJ36" s="285">
        <v>284.23959537999997</v>
      </c>
      <c r="BK36" s="285">
        <v>276.65575501000001</v>
      </c>
      <c r="BL36" s="285">
        <v>319.22095487000001</v>
      </c>
      <c r="BM36" s="285">
        <v>283.37024133</v>
      </c>
      <c r="BN36" s="285">
        <f t="shared" si="6"/>
        <v>798.33956054999999</v>
      </c>
      <c r="BO36" s="285">
        <f t="shared" si="7"/>
        <v>879.24695121000002</v>
      </c>
      <c r="BP36" s="566"/>
      <c r="BQ36" s="540">
        <f t="shared" si="8"/>
        <v>545</v>
      </c>
      <c r="BR36" s="540">
        <f t="shared" si="9"/>
        <v>684</v>
      </c>
      <c r="BS36" s="540">
        <f t="shared" si="10"/>
        <v>771.44002610000007</v>
      </c>
      <c r="BT36" s="540">
        <f t="shared" si="11"/>
        <v>869.20536192999998</v>
      </c>
      <c r="BU36" s="540">
        <f t="shared" si="33"/>
        <v>754.08464369000012</v>
      </c>
      <c r="BV36" s="540">
        <f t="shared" si="34"/>
        <v>717.14780443999996</v>
      </c>
      <c r="BW36" s="540">
        <f t="shared" si="36"/>
        <v>1103.7642971600001</v>
      </c>
      <c r="BX36" s="540">
        <f t="shared" si="2"/>
        <v>753.64966465999998</v>
      </c>
      <c r="BY36" s="540">
        <f t="shared" si="13"/>
        <v>1082.5791559300001</v>
      </c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6"/>
      <c r="DF36" s="236"/>
      <c r="DG36" s="236"/>
      <c r="DH36" s="236"/>
      <c r="DI36" s="236"/>
      <c r="DJ36" s="236"/>
      <c r="DK36" s="236"/>
      <c r="DL36" s="236"/>
      <c r="DM36" s="236"/>
      <c r="DN36" s="236"/>
      <c r="DO36" s="236"/>
      <c r="DP36" s="236"/>
      <c r="DQ36" s="236"/>
      <c r="DR36" s="236"/>
      <c r="DS36" s="236"/>
      <c r="DT36" s="236"/>
      <c r="DU36" s="236"/>
      <c r="DV36" s="236"/>
      <c r="DW36" s="236"/>
      <c r="DX36" s="236"/>
      <c r="DY36" s="236"/>
      <c r="DZ36" s="236"/>
      <c r="EA36" s="236"/>
      <c r="EB36" s="236"/>
      <c r="EC36" s="236"/>
      <c r="ED36" s="236"/>
      <c r="EE36" s="236"/>
      <c r="EF36" s="236"/>
      <c r="EG36" s="236"/>
      <c r="EH36" s="236"/>
      <c r="EI36" s="236"/>
      <c r="EJ36" s="236"/>
      <c r="EK36" s="236"/>
      <c r="EL36" s="236"/>
      <c r="EM36" s="236"/>
      <c r="EN36" s="236"/>
      <c r="EO36" s="236"/>
      <c r="EP36" s="236"/>
      <c r="EQ36" s="236"/>
      <c r="ER36" s="236"/>
      <c r="ES36" s="236"/>
      <c r="ET36" s="236"/>
      <c r="EU36" s="236"/>
      <c r="EV36" s="236"/>
      <c r="EW36" s="236"/>
      <c r="EX36" s="236"/>
      <c r="EY36" s="236"/>
      <c r="EZ36" s="236"/>
      <c r="FA36" s="236"/>
      <c r="FB36" s="236"/>
      <c r="FC36" s="236"/>
      <c r="FD36" s="236"/>
      <c r="FE36" s="236"/>
      <c r="FF36" s="236"/>
      <c r="FG36" s="236"/>
      <c r="FH36" s="236"/>
      <c r="FI36" s="236"/>
      <c r="FJ36" s="236"/>
      <c r="FK36" s="236"/>
      <c r="FL36" s="236"/>
      <c r="FM36" s="236"/>
      <c r="FN36" s="236"/>
      <c r="FO36" s="236"/>
      <c r="FP36" s="236"/>
      <c r="FQ36" s="236"/>
      <c r="FR36" s="236"/>
      <c r="FS36" s="236"/>
      <c r="FT36" s="236"/>
      <c r="FU36" s="236"/>
      <c r="FV36" s="236"/>
      <c r="FW36" s="236"/>
      <c r="FX36" s="308"/>
      <c r="FY36" s="308"/>
      <c r="FZ36" s="308"/>
      <c r="GA36" s="308"/>
      <c r="GB36" s="308"/>
      <c r="GC36" s="308"/>
      <c r="GD36" s="308"/>
      <c r="GE36" s="308"/>
      <c r="GF36" s="308"/>
      <c r="GG36" s="308"/>
      <c r="GH36" s="308"/>
      <c r="GI36" s="308"/>
      <c r="GJ36" s="308"/>
      <c r="GK36" s="308"/>
      <c r="GL36" s="308"/>
      <c r="GM36" s="308"/>
      <c r="GN36" s="308"/>
      <c r="GO36" s="308"/>
      <c r="GP36" s="236"/>
      <c r="GQ36" s="236"/>
      <c r="GR36" s="236"/>
      <c r="GS36" s="236"/>
      <c r="GT36" s="236"/>
      <c r="GU36" s="236"/>
      <c r="IH36" s="308"/>
      <c r="II36" s="308"/>
      <c r="IJ36" s="308"/>
      <c r="IK36" s="308"/>
      <c r="IL36" s="308"/>
      <c r="IM36" s="308"/>
      <c r="IN36" s="308"/>
      <c r="IO36" s="308"/>
      <c r="IP36" s="308"/>
      <c r="IQ36" s="308"/>
      <c r="IR36" s="308"/>
      <c r="IS36" s="308"/>
      <c r="IT36" s="308"/>
      <c r="IU36" s="308"/>
      <c r="IV36" s="308"/>
      <c r="IW36" s="308"/>
      <c r="IX36" s="308"/>
      <c r="IY36" s="308"/>
      <c r="IZ36" s="308"/>
      <c r="JA36" s="308"/>
      <c r="JB36" s="308"/>
      <c r="JC36" s="308"/>
      <c r="JD36" s="308"/>
      <c r="JE36" s="308"/>
      <c r="JF36" s="308"/>
      <c r="JG36" s="308"/>
      <c r="JH36" s="308"/>
      <c r="JI36" s="308"/>
      <c r="JJ36" s="308"/>
      <c r="JX36" s="308"/>
      <c r="JY36" s="308"/>
      <c r="JZ36" s="308"/>
      <c r="KA36" s="308"/>
      <c r="KB36" s="308"/>
      <c r="KC36" s="308"/>
      <c r="KD36" s="308" t="s">
        <v>213</v>
      </c>
      <c r="KE36" s="308"/>
      <c r="KF36" s="308" t="s">
        <v>214</v>
      </c>
      <c r="KG36" s="308"/>
      <c r="KH36" s="308"/>
      <c r="KI36" s="308"/>
      <c r="KJ36" s="236"/>
      <c r="KK36" s="236"/>
    </row>
    <row r="37" spans="1:297" ht="18" customHeight="1">
      <c r="A37" s="105" t="str">
        <f>IF('1'!$A$1=1,C37,E37)</f>
        <v>*За даними Державної служби статистики України</v>
      </c>
      <c r="B37" s="137"/>
      <c r="C37" s="365" t="s">
        <v>175</v>
      </c>
      <c r="D37" s="376"/>
      <c r="E37" s="377" t="s">
        <v>82</v>
      </c>
      <c r="F37" s="219"/>
      <c r="G37" s="138"/>
      <c r="H37" s="138"/>
      <c r="I37" s="139"/>
      <c r="J37" s="139"/>
      <c r="K37" s="139"/>
      <c r="L37" s="137"/>
      <c r="M37" s="137"/>
      <c r="N37" s="137"/>
      <c r="O37" s="137"/>
      <c r="P37" s="137"/>
      <c r="Q37" s="137"/>
      <c r="R37" s="136"/>
      <c r="W37" s="113"/>
      <c r="X37" s="113"/>
      <c r="Y37" s="113"/>
      <c r="Z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271"/>
      <c r="BP37" s="271"/>
      <c r="BQ37" s="113"/>
      <c r="BR37" s="113"/>
      <c r="BS37" s="113"/>
      <c r="BT37" s="113"/>
      <c r="BU37" s="113"/>
      <c r="BV37" s="113"/>
      <c r="BW37" s="113"/>
      <c r="BX37" s="113"/>
      <c r="BY37" s="113"/>
    </row>
    <row r="38" spans="1:297">
      <c r="A38" s="102" t="str">
        <f>IF('1'!$A$1=1,C38,E38)</f>
        <v>Примітки:</v>
      </c>
      <c r="B38" s="131"/>
      <c r="C38" s="378" t="s">
        <v>180</v>
      </c>
      <c r="D38" s="379"/>
      <c r="E38" s="380" t="s">
        <v>181</v>
      </c>
      <c r="F38" s="133"/>
      <c r="G38" s="153"/>
      <c r="H38" s="153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271"/>
      <c r="BP38" s="271"/>
      <c r="BQ38" s="113"/>
      <c r="BR38" s="113"/>
      <c r="BS38" s="113"/>
      <c r="BT38" s="113"/>
      <c r="BU38" s="113"/>
      <c r="BV38" s="113"/>
      <c r="BW38" s="113"/>
      <c r="BX38" s="113"/>
      <c r="BY38" s="113"/>
    </row>
    <row r="39" spans="1:297" s="137" customFormat="1" ht="14.25" customHeight="1">
      <c r="A39" s="154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39"/>
      <c r="C39" s="366" t="s">
        <v>299</v>
      </c>
      <c r="D39" s="381"/>
      <c r="E39" s="414" t="s">
        <v>298</v>
      </c>
      <c r="F39" s="221"/>
      <c r="G39" s="155"/>
      <c r="H39" s="155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4"/>
      <c r="AD39" s="144"/>
      <c r="AE39" s="144"/>
      <c r="AF39" s="144"/>
      <c r="AG39" s="144"/>
      <c r="AH39" s="144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271"/>
      <c r="BP39" s="271"/>
      <c r="BQ39" s="156"/>
      <c r="BR39" s="156"/>
      <c r="BS39" s="156"/>
      <c r="BT39" s="156"/>
      <c r="BU39" s="156"/>
      <c r="BV39" s="156"/>
      <c r="BW39" s="156"/>
      <c r="BX39" s="156"/>
      <c r="BY39" s="156"/>
      <c r="BZ39" s="477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292"/>
      <c r="GQ39" s="292"/>
      <c r="GR39" s="292"/>
      <c r="GS39" s="292"/>
      <c r="GT39" s="292"/>
      <c r="GU39" s="292"/>
      <c r="IH39" s="146"/>
      <c r="II39" s="146"/>
      <c r="IJ39" s="432"/>
      <c r="IK39" s="432"/>
      <c r="IL39" s="432"/>
      <c r="IM39" s="432"/>
      <c r="IN39" s="421"/>
      <c r="IO39" s="421"/>
      <c r="IP39" s="421"/>
      <c r="IQ39" s="421"/>
      <c r="IR39" s="146"/>
      <c r="IS39" s="146"/>
      <c r="IT39" s="146"/>
      <c r="IU39" s="146"/>
      <c r="IV39" s="146"/>
      <c r="IW39" s="146"/>
      <c r="IX39" s="146"/>
      <c r="IY39" s="146"/>
      <c r="IZ39" s="146"/>
      <c r="JA39" s="146"/>
      <c r="JB39" s="146"/>
      <c r="JC39" s="146"/>
      <c r="JD39" s="146"/>
      <c r="JE39" s="146"/>
      <c r="JF39" s="146"/>
      <c r="JG39" s="146"/>
      <c r="JH39" s="146"/>
      <c r="JI39" s="146"/>
      <c r="JJ39" s="146"/>
      <c r="JX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292"/>
      <c r="KK39" s="292"/>
    </row>
    <row r="40" spans="1:297" ht="17.399999999999999" customHeight="1">
      <c r="A40" s="251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7" t="s">
        <v>223</v>
      </c>
      <c r="D40" s="368"/>
      <c r="E40" s="367"/>
      <c r="F40" s="367" t="s">
        <v>224</v>
      </c>
      <c r="G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Q40" s="113"/>
      <c r="BR40" s="113"/>
      <c r="BS40" s="113"/>
      <c r="BT40" s="113"/>
      <c r="BU40" s="113"/>
      <c r="BV40" s="113"/>
      <c r="BW40" s="113"/>
      <c r="BX40" s="113"/>
      <c r="BY40" s="113"/>
    </row>
    <row r="41" spans="1:297">
      <c r="A41" s="105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365" t="s">
        <v>273</v>
      </c>
      <c r="D41" s="365"/>
      <c r="E41" s="365" t="s">
        <v>243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Q41" s="113"/>
      <c r="BR41" s="113"/>
      <c r="BS41" s="113"/>
      <c r="BT41" s="113"/>
      <c r="BU41" s="113"/>
      <c r="BV41" s="113"/>
      <c r="BW41" s="113"/>
      <c r="BX41" s="113"/>
      <c r="BY41" s="113"/>
    </row>
  </sheetData>
  <mergeCells count="23">
    <mergeCell ref="BX5:BX6"/>
    <mergeCell ref="BG5:BJ5"/>
    <mergeCell ref="BY5:BY6"/>
    <mergeCell ref="F5:F6"/>
    <mergeCell ref="AM5:AP5"/>
    <mergeCell ref="AI5:AL5"/>
    <mergeCell ref="AQ5:AT5"/>
    <mergeCell ref="AU5:AX5"/>
    <mergeCell ref="A5:A6"/>
    <mergeCell ref="B5:B6"/>
    <mergeCell ref="C5:C6"/>
    <mergeCell ref="D5:D6"/>
    <mergeCell ref="E5:E6"/>
    <mergeCell ref="AY5:BB5"/>
    <mergeCell ref="BU5:BU6"/>
    <mergeCell ref="BV5:BV6"/>
    <mergeCell ref="BW5:BW6"/>
    <mergeCell ref="BC5:BF5"/>
    <mergeCell ref="BQ5:BQ6"/>
    <mergeCell ref="BR5:BR6"/>
    <mergeCell ref="BS5:BS6"/>
    <mergeCell ref="BT5:BT6"/>
    <mergeCell ref="BK5:BM5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F158"/>
  <sheetViews>
    <sheetView zoomScale="59" zoomScaleNormal="59" workbookViewId="0">
      <selection activeCell="CB7" sqref="CB7"/>
    </sheetView>
  </sheetViews>
  <sheetFormatPr defaultColWidth="8" defaultRowHeight="13.2" outlineLevelCol="2"/>
  <cols>
    <col min="1" max="1" width="8.6640625" style="191" customWidth="1"/>
    <col min="2" max="2" width="34.5546875" style="161" customWidth="1"/>
    <col min="3" max="3" width="10.88671875" style="162" hidden="1" customWidth="1" outlineLevel="2"/>
    <col min="4" max="4" width="31.6640625" style="162" hidden="1" customWidth="1" outlineLevel="2"/>
    <col min="5" max="5" width="8.109375" style="162" hidden="1" customWidth="1" outlineLevel="2"/>
    <col min="6" max="6" width="35.33203125" style="162" hidden="1" customWidth="1" outlineLevel="2"/>
    <col min="7" max="7" width="7.44140625" style="161" hidden="1" customWidth="1" outlineLevel="1" collapsed="1"/>
    <col min="8" max="8" width="6.109375" style="161" hidden="1" customWidth="1" outlineLevel="1"/>
    <col min="9" max="9" width="7.6640625" style="161" hidden="1" customWidth="1" outlineLevel="1"/>
    <col min="10" max="10" width="6.5546875" style="161" hidden="1" customWidth="1" outlineLevel="1"/>
    <col min="11" max="11" width="6.44140625" style="161" hidden="1" customWidth="1" outlineLevel="1"/>
    <col min="12" max="12" width="6.5546875" style="161" hidden="1" customWidth="1" outlineLevel="1"/>
    <col min="13" max="13" width="6.6640625" style="161" hidden="1" customWidth="1" outlineLevel="1"/>
    <col min="14" max="14" width="6.88671875" style="161" hidden="1" customWidth="1" outlineLevel="1"/>
    <col min="15" max="15" width="6" style="161" hidden="1" customWidth="1" outlineLevel="1"/>
    <col min="16" max="16" width="6.6640625" style="161" hidden="1" customWidth="1" outlineLevel="1"/>
    <col min="17" max="17" width="7.33203125" style="161" hidden="1" customWidth="1" outlineLevel="1"/>
    <col min="18" max="18" width="6.109375" style="161" hidden="1" customWidth="1" outlineLevel="1"/>
    <col min="19" max="24" width="5.6640625" style="161" hidden="1" customWidth="1" outlineLevel="1"/>
    <col min="25" max="25" width="5.6640625" style="105" hidden="1" customWidth="1" outlineLevel="1"/>
    <col min="26" max="26" width="5.6640625" style="161" hidden="1" customWidth="1" outlineLevel="1"/>
    <col min="27" max="30" width="5.6640625" style="183" hidden="1" customWidth="1" outlineLevel="1"/>
    <col min="31" max="32" width="6.33203125" style="183" hidden="1" customWidth="1" outlineLevel="1"/>
    <col min="33" max="33" width="6.5546875" style="183" hidden="1" customWidth="1" outlineLevel="1"/>
    <col min="34" max="42" width="6.33203125" style="183" hidden="1" customWidth="1" outlineLevel="1"/>
    <col min="43" max="43" width="8.77734375" style="183" customWidth="1" collapsed="1"/>
    <col min="44" max="66" width="8.77734375" style="183" customWidth="1"/>
    <col min="67" max="67" width="10.33203125" style="183" customWidth="1"/>
    <col min="68" max="68" width="10.33203125" style="183" hidden="1" customWidth="1" outlineLevel="1"/>
    <col min="69" max="77" width="7.77734375" style="183" hidden="1" customWidth="1" outlineLevel="1"/>
    <col min="78" max="78" width="8" style="585" collapsed="1"/>
    <col min="79" max="156" width="8" style="196"/>
    <col min="157" max="164" width="8" style="198"/>
    <col min="165" max="178" width="8" style="196"/>
    <col min="179" max="197" width="8" style="198"/>
    <col min="198" max="234" width="8" style="196"/>
    <col min="235" max="238" width="8" style="198"/>
    <col min="239" max="239" width="8" style="198" customWidth="1"/>
    <col min="240" max="241" width="8" style="198"/>
    <col min="242" max="242" width="10" style="433" customWidth="1"/>
    <col min="243" max="243" width="12.109375" style="433" customWidth="1"/>
    <col min="244" max="244" width="8.5546875" style="433" customWidth="1"/>
    <col min="245" max="245" width="12.44140625" style="198" customWidth="1"/>
    <col min="246" max="254" width="8" style="198"/>
    <col min="255" max="300" width="8" style="161"/>
    <col min="301" max="303" width="8" style="198"/>
    <col min="304" max="304" width="8" style="198" customWidth="1"/>
    <col min="305" max="305" width="8" style="320"/>
    <col min="306" max="306" width="14.88671875" style="320" customWidth="1"/>
    <col min="307" max="307" width="12.6640625" style="320" customWidth="1"/>
    <col min="308" max="308" width="9.5546875" style="320" customWidth="1"/>
    <col min="309" max="309" width="10.33203125" style="198" customWidth="1"/>
    <col min="310" max="311" width="8" style="198"/>
    <col min="312" max="312" width="11.88671875" style="198" customWidth="1"/>
    <col min="313" max="318" width="8" style="198"/>
    <col min="319" max="16384" width="8" style="161"/>
  </cols>
  <sheetData>
    <row r="1" spans="1:312">
      <c r="A1" s="101" t="str">
        <f>IF('1'!A1=1,"до змісту","to title")</f>
        <v>до змісту</v>
      </c>
      <c r="AC1" s="104"/>
      <c r="AD1" s="158"/>
      <c r="AI1" s="158"/>
      <c r="AJ1" s="189"/>
      <c r="AK1" s="282"/>
      <c r="AL1" s="189"/>
      <c r="AM1" s="189"/>
      <c r="AN1" s="189"/>
      <c r="AO1" s="189"/>
      <c r="AV1" s="158"/>
      <c r="AW1" s="98"/>
      <c r="AX1" s="98"/>
      <c r="BC1" s="189"/>
    </row>
    <row r="2" spans="1:312" ht="19.8" customHeight="1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64"/>
      <c r="D2" s="164"/>
      <c r="E2" s="164"/>
      <c r="F2" s="164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65"/>
      <c r="Y2" s="165"/>
      <c r="Z2" s="166"/>
      <c r="AA2" s="161"/>
      <c r="AB2" s="167"/>
      <c r="AC2" s="167"/>
      <c r="AD2" s="167"/>
      <c r="AE2" s="167"/>
      <c r="AF2" s="167"/>
      <c r="AG2" s="167"/>
      <c r="AH2" s="190"/>
      <c r="AI2" s="167"/>
      <c r="AJ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</row>
    <row r="3" spans="1:312" ht="18.600000000000001" customHeight="1">
      <c r="A3" s="163" t="str">
        <f>IF('1'!A1=1,"(відповідно дл КПБ6)","(according to BPM6 methodology)" )</f>
        <v>(відповідно дл КПБ6)</v>
      </c>
      <c r="B3" s="100"/>
      <c r="C3" s="164"/>
      <c r="D3" s="164"/>
      <c r="E3" s="164"/>
      <c r="F3" s="164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65"/>
      <c r="Z3" s="165"/>
      <c r="AA3" s="166"/>
      <c r="AB3" s="167"/>
      <c r="AC3" s="167"/>
      <c r="AD3" s="167"/>
      <c r="AE3" s="167"/>
      <c r="AF3" s="168"/>
      <c r="AG3" s="167"/>
      <c r="AH3" s="167"/>
      <c r="AI3" s="167"/>
      <c r="AJ3" s="167"/>
      <c r="AK3" s="167"/>
      <c r="AL3" s="167"/>
      <c r="AM3" s="104"/>
      <c r="AN3" s="104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</row>
    <row r="4" spans="1:312" ht="22.2" customHeight="1">
      <c r="A4" s="163" t="str">
        <f>IF('1'!A1=1,"Млн дол. США","Million USD")</f>
        <v>Млн дол. США</v>
      </c>
      <c r="B4" s="100"/>
      <c r="C4" s="164"/>
      <c r="D4" s="164"/>
      <c r="E4" s="164"/>
      <c r="F4" s="164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69"/>
      <c r="X4" s="169"/>
      <c r="Y4" s="165"/>
      <c r="Z4" s="165"/>
      <c r="AA4" s="159"/>
      <c r="AB4" s="160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90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</row>
    <row r="5" spans="1:312" ht="18" customHeight="1">
      <c r="A5" s="628" t="str">
        <f>IF('1'!A1=1,C5,E5)</f>
        <v>Код згідно з УКТЗЕД</v>
      </c>
      <c r="B5" s="630" t="str">
        <f>IF('1'!A1=1,D5,F5)</f>
        <v>Найменування груп товарів</v>
      </c>
      <c r="C5" s="632" t="s">
        <v>68</v>
      </c>
      <c r="D5" s="634" t="s">
        <v>0</v>
      </c>
      <c r="E5" s="634" t="s">
        <v>137</v>
      </c>
      <c r="F5" s="636" t="s">
        <v>135</v>
      </c>
      <c r="G5" s="123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9"/>
      <c r="AE5" s="123">
        <v>2016</v>
      </c>
      <c r="AF5" s="119"/>
      <c r="AG5" s="119"/>
      <c r="AH5" s="119"/>
      <c r="AI5" s="589">
        <v>2017</v>
      </c>
      <c r="AJ5" s="590"/>
      <c r="AK5" s="590"/>
      <c r="AL5" s="591"/>
      <c r="AM5" s="589">
        <v>2018</v>
      </c>
      <c r="AN5" s="590"/>
      <c r="AO5" s="590"/>
      <c r="AP5" s="591"/>
      <c r="AQ5" s="589">
        <v>2019</v>
      </c>
      <c r="AR5" s="590"/>
      <c r="AS5" s="590"/>
      <c r="AT5" s="591"/>
      <c r="AU5" s="589">
        <v>2020</v>
      </c>
      <c r="AV5" s="590"/>
      <c r="AW5" s="590"/>
      <c r="AX5" s="591"/>
      <c r="AY5" s="124">
        <v>2021</v>
      </c>
      <c r="AZ5" s="123"/>
      <c r="BA5" s="123"/>
      <c r="BB5" s="123"/>
      <c r="BC5" s="589">
        <v>2022</v>
      </c>
      <c r="BD5" s="590"/>
      <c r="BE5" s="590"/>
      <c r="BF5" s="591"/>
      <c r="BG5" s="589">
        <v>2023</v>
      </c>
      <c r="BH5" s="590"/>
      <c r="BI5" s="590"/>
      <c r="BJ5" s="590"/>
      <c r="BK5" s="589">
        <v>2024</v>
      </c>
      <c r="BL5" s="590"/>
      <c r="BM5" s="591"/>
      <c r="BN5" s="538">
        <v>2023</v>
      </c>
      <c r="BO5" s="574">
        <v>2024</v>
      </c>
      <c r="BP5" s="578"/>
      <c r="BQ5" s="622">
        <v>2015</v>
      </c>
      <c r="BR5" s="624">
        <v>2016</v>
      </c>
      <c r="BS5" s="624">
        <v>2017</v>
      </c>
      <c r="BT5" s="624">
        <v>2018</v>
      </c>
      <c r="BU5" s="620">
        <v>2019</v>
      </c>
      <c r="BV5" s="620">
        <v>2020</v>
      </c>
      <c r="BW5" s="620">
        <v>2021</v>
      </c>
      <c r="BX5" s="620">
        <v>2022</v>
      </c>
      <c r="BY5" s="624">
        <v>2023</v>
      </c>
    </row>
    <row r="6" spans="1:312" ht="55.8" customHeight="1">
      <c r="A6" s="629"/>
      <c r="B6" s="631"/>
      <c r="C6" s="633"/>
      <c r="D6" s="635"/>
      <c r="E6" s="635"/>
      <c r="F6" s="637" t="s">
        <v>136</v>
      </c>
      <c r="G6" s="484" t="s">
        <v>75</v>
      </c>
      <c r="H6" s="485" t="s">
        <v>76</v>
      </c>
      <c r="I6" s="485" t="s">
        <v>77</v>
      </c>
      <c r="J6" s="484" t="s">
        <v>78</v>
      </c>
      <c r="K6" s="486" t="s">
        <v>75</v>
      </c>
      <c r="L6" s="485" t="s">
        <v>76</v>
      </c>
      <c r="M6" s="485" t="s">
        <v>77</v>
      </c>
      <c r="N6" s="484" t="s">
        <v>78</v>
      </c>
      <c r="O6" s="486" t="s">
        <v>75</v>
      </c>
      <c r="P6" s="485" t="s">
        <v>76</v>
      </c>
      <c r="Q6" s="485" t="s">
        <v>77</v>
      </c>
      <c r="R6" s="484" t="s">
        <v>78</v>
      </c>
      <c r="S6" s="485" t="s">
        <v>75</v>
      </c>
      <c r="T6" s="485" t="s">
        <v>76</v>
      </c>
      <c r="U6" s="485" t="s">
        <v>77</v>
      </c>
      <c r="V6" s="484" t="s">
        <v>78</v>
      </c>
      <c r="W6" s="485" t="s">
        <v>75</v>
      </c>
      <c r="X6" s="485" t="s">
        <v>76</v>
      </c>
      <c r="Y6" s="485" t="s">
        <v>77</v>
      </c>
      <c r="Z6" s="484" t="s">
        <v>78</v>
      </c>
      <c r="AA6" s="485" t="s">
        <v>75</v>
      </c>
      <c r="AB6" s="487" t="s">
        <v>76</v>
      </c>
      <c r="AC6" s="487" t="s">
        <v>77</v>
      </c>
      <c r="AD6" s="488" t="s">
        <v>78</v>
      </c>
      <c r="AE6" s="485" t="s">
        <v>111</v>
      </c>
      <c r="AF6" s="489" t="s">
        <v>76</v>
      </c>
      <c r="AG6" s="489" t="s">
        <v>77</v>
      </c>
      <c r="AH6" s="484" t="s">
        <v>78</v>
      </c>
      <c r="AI6" s="488" t="s">
        <v>111</v>
      </c>
      <c r="AJ6" s="490" t="s">
        <v>76</v>
      </c>
      <c r="AK6" s="490" t="s">
        <v>77</v>
      </c>
      <c r="AL6" s="488" t="s">
        <v>78</v>
      </c>
      <c r="AM6" s="487" t="s">
        <v>111</v>
      </c>
      <c r="AN6" s="487" t="s">
        <v>76</v>
      </c>
      <c r="AO6" s="487" t="s">
        <v>77</v>
      </c>
      <c r="AP6" s="487" t="s">
        <v>78</v>
      </c>
      <c r="AQ6" s="487" t="s">
        <v>111</v>
      </c>
      <c r="AR6" s="487" t="s">
        <v>76</v>
      </c>
      <c r="AS6" s="487" t="s">
        <v>77</v>
      </c>
      <c r="AT6" s="487" t="s">
        <v>78</v>
      </c>
      <c r="AU6" s="487" t="s">
        <v>111</v>
      </c>
      <c r="AV6" s="487" t="s">
        <v>76</v>
      </c>
      <c r="AW6" s="487" t="s">
        <v>77</v>
      </c>
      <c r="AX6" s="488" t="s">
        <v>78</v>
      </c>
      <c r="AY6" s="487" t="s">
        <v>111</v>
      </c>
      <c r="AZ6" s="487" t="s">
        <v>76</v>
      </c>
      <c r="BA6" s="487" t="s">
        <v>77</v>
      </c>
      <c r="BB6" s="487" t="s">
        <v>78</v>
      </c>
      <c r="BC6" s="587" t="s">
        <v>75</v>
      </c>
      <c r="BD6" s="587" t="s">
        <v>76</v>
      </c>
      <c r="BE6" s="587" t="s">
        <v>77</v>
      </c>
      <c r="BF6" s="587" t="s">
        <v>78</v>
      </c>
      <c r="BG6" s="487" t="s">
        <v>75</v>
      </c>
      <c r="BH6" s="487" t="s">
        <v>76</v>
      </c>
      <c r="BI6" s="487" t="s">
        <v>77</v>
      </c>
      <c r="BJ6" s="487" t="s">
        <v>78</v>
      </c>
      <c r="BK6" s="487" t="s">
        <v>75</v>
      </c>
      <c r="BL6" s="487" t="s">
        <v>76</v>
      </c>
      <c r="BM6" s="487" t="s">
        <v>77</v>
      </c>
      <c r="BN6" s="529" t="s">
        <v>341</v>
      </c>
      <c r="BO6" s="574" t="s">
        <v>341</v>
      </c>
      <c r="BP6" s="578"/>
      <c r="BQ6" s="623"/>
      <c r="BR6" s="625"/>
      <c r="BS6" s="625"/>
      <c r="BT6" s="625"/>
      <c r="BU6" s="621"/>
      <c r="BV6" s="621"/>
      <c r="BW6" s="621"/>
      <c r="BX6" s="621">
        <v>2022</v>
      </c>
      <c r="BY6" s="625"/>
      <c r="FB6" s="198" t="s">
        <v>337</v>
      </c>
      <c r="FC6" s="198" t="s">
        <v>338</v>
      </c>
    </row>
    <row r="7" spans="1:312" ht="34.950000000000003" customHeight="1">
      <c r="A7" s="491"/>
      <c r="B7" s="499" t="str">
        <f>IF('1'!$A$1=1,D7,F7)</f>
        <v>ЄС 27 **</v>
      </c>
      <c r="C7" s="492"/>
      <c r="D7" s="250" t="s">
        <v>185</v>
      </c>
      <c r="E7" s="247"/>
      <c r="F7" s="456" t="s">
        <v>197</v>
      </c>
      <c r="G7" s="301">
        <v>1942.11275</v>
      </c>
      <c r="H7" s="259">
        <v>2758.6934769999998</v>
      </c>
      <c r="I7" s="259">
        <v>2693.2562239999997</v>
      </c>
      <c r="J7" s="259">
        <v>3331.9808909999997</v>
      </c>
      <c r="K7" s="259">
        <v>3568.8192467899999</v>
      </c>
      <c r="L7" s="259">
        <v>4352.6202731300018</v>
      </c>
      <c r="M7" s="259">
        <v>3572.8193158799995</v>
      </c>
      <c r="N7" s="259">
        <v>3553.0464983700003</v>
      </c>
      <c r="O7" s="259">
        <v>3018.7541498000001</v>
      </c>
      <c r="P7" s="259">
        <v>3584.0232877700005</v>
      </c>
      <c r="Q7" s="259">
        <v>3374.55789478</v>
      </c>
      <c r="R7" s="259">
        <v>3938.7783904799994</v>
      </c>
      <c r="S7" s="259">
        <v>3587.6879021900004</v>
      </c>
      <c r="T7" s="259">
        <v>3151.5152395999999</v>
      </c>
      <c r="U7" s="259">
        <v>2909.4560647599997</v>
      </c>
      <c r="V7" s="259">
        <v>3847.1088617099999</v>
      </c>
      <c r="W7" s="259">
        <v>3990.1852919000003</v>
      </c>
      <c r="X7" s="259">
        <v>3629.0053976699996</v>
      </c>
      <c r="Y7" s="259">
        <v>3101.058631429999</v>
      </c>
      <c r="Z7" s="259">
        <v>2906.7223310500008</v>
      </c>
      <c r="AA7" s="259">
        <v>2533.6378778500002</v>
      </c>
      <c r="AB7" s="259">
        <v>2145.22737865</v>
      </c>
      <c r="AC7" s="259">
        <v>2527.0610196400012</v>
      </c>
      <c r="AD7" s="259">
        <v>2921.8667794199996</v>
      </c>
      <c r="AE7" s="259">
        <v>2465.8633423400001</v>
      </c>
      <c r="AF7" s="259">
        <v>2548.2310101100002</v>
      </c>
      <c r="AG7" s="259">
        <v>2462.1441585299999</v>
      </c>
      <c r="AH7" s="259">
        <v>2937.8686477400001</v>
      </c>
      <c r="AI7" s="259">
        <v>3096.4044121400002</v>
      </c>
      <c r="AJ7" s="259">
        <v>3268.4596509500007</v>
      </c>
      <c r="AK7" s="259">
        <v>3412.1549900499995</v>
      </c>
      <c r="AL7" s="259">
        <v>3899.3255109000002</v>
      </c>
      <c r="AM7" s="259">
        <v>3929.4995043699987</v>
      </c>
      <c r="AN7" s="259">
        <v>3593.1051137499999</v>
      </c>
      <c r="AO7" s="259">
        <v>3785.24964847</v>
      </c>
      <c r="AP7" s="259">
        <v>4469.8046762899994</v>
      </c>
      <c r="AQ7" s="301">
        <v>4173.8336128700003</v>
      </c>
      <c r="AR7" s="259">
        <v>3953.7720640400007</v>
      </c>
      <c r="AS7" s="259">
        <v>4271.8405867399997</v>
      </c>
      <c r="AT7" s="259">
        <v>4135.7650553200001</v>
      </c>
      <c r="AU7" s="259">
        <v>3757.6302075399994</v>
      </c>
      <c r="AV7" s="259">
        <v>3015.49579653</v>
      </c>
      <c r="AW7" s="259">
        <v>3463.5843624799995</v>
      </c>
      <c r="AX7" s="259">
        <v>4379.1185179799995</v>
      </c>
      <c r="AY7" s="259">
        <v>4442.605415680001</v>
      </c>
      <c r="AZ7" s="259">
        <v>5414.0853981799992</v>
      </c>
      <c r="BA7" s="259">
        <v>6616.3209748700001</v>
      </c>
      <c r="BB7" s="259">
        <v>6399.3918648600011</v>
      </c>
      <c r="BC7" s="259">
        <v>5573.9110819699999</v>
      </c>
      <c r="BD7" s="259">
        <v>5990.2088659499996</v>
      </c>
      <c r="BE7" s="259">
        <v>6557.4917270800006</v>
      </c>
      <c r="BF7" s="259">
        <v>6696.9179230300006</v>
      </c>
      <c r="BG7" s="259">
        <v>5996.6319858099996</v>
      </c>
      <c r="BH7" s="259">
        <v>5200.0663052800001</v>
      </c>
      <c r="BI7" s="259">
        <v>5170.8194078900005</v>
      </c>
      <c r="BJ7" s="259">
        <v>5559.7521039599997</v>
      </c>
      <c r="BK7" s="259">
        <v>5618.1106533500015</v>
      </c>
      <c r="BL7" s="259">
        <v>5379.7888004199995</v>
      </c>
      <c r="BM7" s="259">
        <v>5470.698228440001</v>
      </c>
      <c r="BN7" s="259">
        <f>BG7+BH7+BI7</f>
        <v>16367.517698980002</v>
      </c>
      <c r="BO7" s="259">
        <f>BK7+BL7+BM7</f>
        <v>16468.597682210002</v>
      </c>
      <c r="BP7" s="264"/>
      <c r="BQ7" s="259">
        <f t="shared" ref="BQ7:BQ35" si="0">AA7+AB7+AC7+AD7</f>
        <v>10127.793055560001</v>
      </c>
      <c r="BR7" s="259">
        <f t="shared" ref="BR7:BR35" si="1">AE7+AF7+AG7+AH7</f>
        <v>10414.10715872</v>
      </c>
      <c r="BS7" s="259">
        <f t="shared" ref="BS7:BS35" si="2">AI7+AJ7+AK7+AL7</f>
        <v>13676.34456404</v>
      </c>
      <c r="BT7" s="259">
        <f t="shared" ref="BT7:BT35" si="3">AM7+AN7+AO7+AP7</f>
        <v>15777.658942879998</v>
      </c>
      <c r="BU7" s="258">
        <f t="shared" ref="BU7:BU35" si="4">AQ7+AR7+AS7+AT7</f>
        <v>16535.211318970003</v>
      </c>
      <c r="BV7" s="258">
        <f t="shared" ref="BV7:BV35" si="5">AU7+AV7+AW7+AX7</f>
        <v>14615.828884529999</v>
      </c>
      <c r="BW7" s="258">
        <f t="shared" ref="BW7:BW21" si="6">AY7+AZ7+BA7+BB7</f>
        <v>22872.403653590001</v>
      </c>
      <c r="BX7" s="258">
        <f t="shared" ref="BX7:BX35" si="7">BC7+BD7+BE7+BF7</f>
        <v>24818.52959803</v>
      </c>
      <c r="BY7" s="258">
        <f>BG7+BH7+BI7+BJ7</f>
        <v>21927.269802940002</v>
      </c>
    </row>
    <row r="8" spans="1:312" ht="34.950000000000003" customHeight="1">
      <c r="A8" s="170"/>
      <c r="B8" s="500" t="str">
        <f>IF('1'!A1=1,D8,F8)</f>
        <v>Продовольчі товари та сировина для їх виробництва</v>
      </c>
      <c r="C8" s="399"/>
      <c r="D8" s="383" t="s">
        <v>1</v>
      </c>
      <c r="E8" s="382"/>
      <c r="F8" s="382" t="s">
        <v>113</v>
      </c>
      <c r="G8" s="262">
        <v>263.87837918999998</v>
      </c>
      <c r="H8" s="263">
        <v>337.33286063999998</v>
      </c>
      <c r="I8" s="263">
        <v>524.16759331000003</v>
      </c>
      <c r="J8" s="263">
        <v>725.01345908999997</v>
      </c>
      <c r="K8" s="263">
        <v>645.50499434999995</v>
      </c>
      <c r="L8" s="263">
        <v>763.02864410999996</v>
      </c>
      <c r="M8" s="263">
        <v>755.02964638000003</v>
      </c>
      <c r="N8" s="263">
        <v>968.10232054999994</v>
      </c>
      <c r="O8" s="263">
        <v>804.31765356000005</v>
      </c>
      <c r="P8" s="264">
        <v>999.57999829000005</v>
      </c>
      <c r="Q8" s="264">
        <v>1126.57158949</v>
      </c>
      <c r="R8" s="264">
        <v>1872.8834592400001</v>
      </c>
      <c r="S8" s="264">
        <v>1369.2469531199999</v>
      </c>
      <c r="T8" s="263">
        <v>825.94697142999996</v>
      </c>
      <c r="U8" s="263">
        <v>674.97827484000004</v>
      </c>
      <c r="V8" s="264">
        <v>1426.81686902</v>
      </c>
      <c r="W8" s="264">
        <v>1413.7652334500001</v>
      </c>
      <c r="X8" s="264">
        <v>962.94182339999998</v>
      </c>
      <c r="Y8" s="264">
        <v>1031.8163530300001</v>
      </c>
      <c r="Z8" s="264">
        <v>1119.0577170500001</v>
      </c>
      <c r="AA8" s="264">
        <v>938.98449731999995</v>
      </c>
      <c r="AB8" s="264">
        <v>600.75990243000001</v>
      </c>
      <c r="AC8" s="264">
        <v>918.9268409</v>
      </c>
      <c r="AD8" s="264">
        <v>1444.2008853299999</v>
      </c>
      <c r="AE8" s="264">
        <v>1101.1770845000001</v>
      </c>
      <c r="AF8" s="264">
        <v>884.96257389000004</v>
      </c>
      <c r="AG8" s="264">
        <v>833.10805489999996</v>
      </c>
      <c r="AH8" s="264">
        <v>1185.07568064</v>
      </c>
      <c r="AI8" s="264">
        <v>1230.4494691800001</v>
      </c>
      <c r="AJ8" s="264">
        <v>1351.1306849499999</v>
      </c>
      <c r="AK8" s="264">
        <v>1327.0620234800001</v>
      </c>
      <c r="AL8" s="264">
        <v>1536.14735178</v>
      </c>
      <c r="AM8" s="264">
        <v>1412.75481016</v>
      </c>
      <c r="AN8" s="264">
        <v>1028.90946652</v>
      </c>
      <c r="AO8" s="264">
        <v>1393.45190991</v>
      </c>
      <c r="AP8" s="264">
        <v>2058.2254781400002</v>
      </c>
      <c r="AQ8" s="520">
        <v>1768.2074371799999</v>
      </c>
      <c r="AR8" s="264">
        <v>1364.4011506100001</v>
      </c>
      <c r="AS8" s="264">
        <v>1867.34709671</v>
      </c>
      <c r="AT8" s="264">
        <v>2014.12533487</v>
      </c>
      <c r="AU8" s="264">
        <v>1561.0079194100001</v>
      </c>
      <c r="AV8" s="264">
        <v>1203.8633961400001</v>
      </c>
      <c r="AW8" s="264">
        <v>1419.0677302199999</v>
      </c>
      <c r="AX8" s="264">
        <v>1937.1067219700001</v>
      </c>
      <c r="AY8" s="264">
        <v>1446.4925436000001</v>
      </c>
      <c r="AZ8" s="264">
        <v>1477.22992393</v>
      </c>
      <c r="BA8" s="264">
        <v>1960.96042367</v>
      </c>
      <c r="BB8" s="264">
        <v>2770.1889010199998</v>
      </c>
      <c r="BC8" s="264">
        <v>2183.2515621500002</v>
      </c>
      <c r="BD8" s="264">
        <v>2542.11634607</v>
      </c>
      <c r="BE8" s="264">
        <v>3735.04385976</v>
      </c>
      <c r="BF8" s="264">
        <v>4437.1544594200004</v>
      </c>
      <c r="BG8" s="264">
        <v>3663.7758824100001</v>
      </c>
      <c r="BH8" s="264">
        <v>2399.2311229900001</v>
      </c>
      <c r="BI8" s="264">
        <v>2926.6933575000003</v>
      </c>
      <c r="BJ8" s="264">
        <v>3507.8642268600001</v>
      </c>
      <c r="BK8" s="264">
        <v>3317.2182014099999</v>
      </c>
      <c r="BL8" s="264">
        <v>2953.1756670599998</v>
      </c>
      <c r="BM8" s="264">
        <v>3051.3159382700001</v>
      </c>
      <c r="BN8" s="264">
        <f t="shared" ref="BN8:BN35" si="8">BG8+BH8+BI8</f>
        <v>8989.700362900001</v>
      </c>
      <c r="BO8" s="264">
        <f t="shared" ref="BO8:BO35" si="9">BK8+BL8+BM8</f>
        <v>9321.7098067400002</v>
      </c>
      <c r="BP8" s="264"/>
      <c r="BQ8" s="264">
        <f t="shared" si="0"/>
        <v>3902.87212598</v>
      </c>
      <c r="BR8" s="264">
        <f t="shared" si="1"/>
        <v>4004.3233939299998</v>
      </c>
      <c r="BS8" s="264">
        <f t="shared" si="2"/>
        <v>5444.7895293900001</v>
      </c>
      <c r="BT8" s="264">
        <f t="shared" si="3"/>
        <v>5893.34166473</v>
      </c>
      <c r="BU8" s="256">
        <f t="shared" si="4"/>
        <v>7014.0810193699999</v>
      </c>
      <c r="BV8" s="256">
        <f t="shared" si="5"/>
        <v>6121.04576774</v>
      </c>
      <c r="BW8" s="256">
        <f t="shared" si="6"/>
        <v>7654.8717922199994</v>
      </c>
      <c r="BX8" s="256">
        <f t="shared" si="7"/>
        <v>12897.566227400001</v>
      </c>
      <c r="BY8" s="256">
        <f>BG8+BH8+BI8+BJ8</f>
        <v>12497.564589760001</v>
      </c>
    </row>
    <row r="9" spans="1:312" ht="30" customHeight="1">
      <c r="A9" s="314">
        <v>10</v>
      </c>
      <c r="B9" s="502" t="str">
        <f>IF('1'!A1=1,D9,F9)</f>
        <v>зернові культури</v>
      </c>
      <c r="C9" s="493">
        <v>10</v>
      </c>
      <c r="D9" s="385" t="s">
        <v>38</v>
      </c>
      <c r="E9" s="384">
        <v>10</v>
      </c>
      <c r="F9" s="386" t="s">
        <v>114</v>
      </c>
      <c r="G9" s="260">
        <v>41.762206599999999</v>
      </c>
      <c r="H9" s="261">
        <v>13.032289990000001</v>
      </c>
      <c r="I9" s="261">
        <v>9.6420816499999997</v>
      </c>
      <c r="J9" s="261">
        <v>90.088039039999998</v>
      </c>
      <c r="K9" s="261">
        <v>137.57192699000001</v>
      </c>
      <c r="L9" s="261">
        <v>341.90610262000001</v>
      </c>
      <c r="M9" s="261">
        <v>228.87468518</v>
      </c>
      <c r="N9" s="261">
        <v>312.91775036000001</v>
      </c>
      <c r="O9" s="261">
        <v>329.78481405000002</v>
      </c>
      <c r="P9" s="261">
        <v>370.73854538000001</v>
      </c>
      <c r="Q9" s="261">
        <v>316.90583364999998</v>
      </c>
      <c r="R9" s="261">
        <v>933.31705693000004</v>
      </c>
      <c r="S9" s="261">
        <v>600.58899346999999</v>
      </c>
      <c r="T9" s="261">
        <v>427.60624145000003</v>
      </c>
      <c r="U9" s="261">
        <v>39.188753460000001</v>
      </c>
      <c r="V9" s="261">
        <v>588.58459912000001</v>
      </c>
      <c r="W9" s="261">
        <v>825.55932169000005</v>
      </c>
      <c r="X9" s="261">
        <v>389.59142285000001</v>
      </c>
      <c r="Y9" s="261">
        <v>174.00228680000001</v>
      </c>
      <c r="Z9" s="261">
        <v>308.24589673999998</v>
      </c>
      <c r="AA9" s="261">
        <v>439.91594292000002</v>
      </c>
      <c r="AB9" s="261">
        <v>265.10476284999999</v>
      </c>
      <c r="AC9" s="261">
        <v>216.65678663</v>
      </c>
      <c r="AD9" s="261">
        <v>664.54000708000001</v>
      </c>
      <c r="AE9" s="261">
        <v>515.47702197000001</v>
      </c>
      <c r="AF9" s="261">
        <v>234.73556246999999</v>
      </c>
      <c r="AG9" s="261">
        <v>142.83209511000001</v>
      </c>
      <c r="AH9" s="261">
        <v>359.77834380000002</v>
      </c>
      <c r="AI9" s="261">
        <v>547.49847752000005</v>
      </c>
      <c r="AJ9" s="261">
        <v>513.21939426999995</v>
      </c>
      <c r="AK9" s="261">
        <v>223.83043776</v>
      </c>
      <c r="AL9" s="261">
        <v>372.38166200000001</v>
      </c>
      <c r="AM9" s="261">
        <v>592.95844174000001</v>
      </c>
      <c r="AN9" s="261">
        <v>358.10307534999998</v>
      </c>
      <c r="AO9" s="261">
        <v>299.81930987999999</v>
      </c>
      <c r="AP9" s="261">
        <v>889.32126077999999</v>
      </c>
      <c r="AQ9" s="260">
        <v>906.92354435000004</v>
      </c>
      <c r="AR9" s="261">
        <v>580.57580853000002</v>
      </c>
      <c r="AS9" s="261">
        <v>308.24590610000001</v>
      </c>
      <c r="AT9" s="261">
        <v>697.35556177000001</v>
      </c>
      <c r="AU9" s="261">
        <v>616.09819306999998</v>
      </c>
      <c r="AV9" s="261">
        <v>401.21084205</v>
      </c>
      <c r="AW9" s="261">
        <v>110.44491386999999</v>
      </c>
      <c r="AX9" s="261">
        <v>535.70647615999997</v>
      </c>
      <c r="AY9" s="261">
        <v>497.90082669999998</v>
      </c>
      <c r="AZ9" s="261">
        <v>497.22294448000002</v>
      </c>
      <c r="BA9" s="261">
        <v>191.05442513</v>
      </c>
      <c r="BB9" s="261">
        <v>748.66942899000003</v>
      </c>
      <c r="BC9" s="261">
        <v>859.81363310999996</v>
      </c>
      <c r="BD9" s="261">
        <v>794.7312073999999</v>
      </c>
      <c r="BE9" s="261">
        <v>1258.5236319199998</v>
      </c>
      <c r="BF9" s="261">
        <v>1759.1182921</v>
      </c>
      <c r="BG9" s="261">
        <v>1747.14272286</v>
      </c>
      <c r="BH9" s="261">
        <v>962.02941920000012</v>
      </c>
      <c r="BI9" s="261">
        <v>763.47095705000004</v>
      </c>
      <c r="BJ9" s="261">
        <v>1102.7243759399998</v>
      </c>
      <c r="BK9" s="261">
        <v>1078.88735769</v>
      </c>
      <c r="BL9" s="261">
        <v>1066.9610108799998</v>
      </c>
      <c r="BM9" s="261">
        <v>723.34812490000002</v>
      </c>
      <c r="BN9" s="267">
        <f t="shared" si="8"/>
        <v>3472.6430991100001</v>
      </c>
      <c r="BO9" s="267">
        <f t="shared" si="9"/>
        <v>2869.19649347</v>
      </c>
      <c r="BP9" s="264"/>
      <c r="BQ9" s="267">
        <f t="shared" si="0"/>
        <v>1586.2174994799998</v>
      </c>
      <c r="BR9" s="267">
        <f t="shared" si="1"/>
        <v>1252.8230233499999</v>
      </c>
      <c r="BS9" s="267">
        <f t="shared" si="2"/>
        <v>1656.9299715500001</v>
      </c>
      <c r="BT9" s="267">
        <f t="shared" si="3"/>
        <v>2140.2020877499999</v>
      </c>
      <c r="BU9" s="255">
        <f t="shared" si="4"/>
        <v>2493.1008207499999</v>
      </c>
      <c r="BV9" s="255">
        <f t="shared" si="5"/>
        <v>1663.46042515</v>
      </c>
      <c r="BW9" s="255">
        <f t="shared" si="6"/>
        <v>1934.8476252999999</v>
      </c>
      <c r="BX9" s="255">
        <f t="shared" si="7"/>
        <v>4672.1867645299999</v>
      </c>
      <c r="BY9" s="255">
        <f t="shared" ref="BY9:BY35" si="10">BG9+BH9+BI9+BJ9</f>
        <v>4575.3674750499995</v>
      </c>
      <c r="IB9" s="348"/>
      <c r="ID9" s="114" t="s">
        <v>249</v>
      </c>
      <c r="IE9" s="114" t="s">
        <v>248</v>
      </c>
      <c r="IF9" s="114"/>
    </row>
    <row r="10" spans="1:312" ht="30" customHeight="1">
      <c r="A10" s="278">
        <v>1001</v>
      </c>
      <c r="B10" s="503" t="str">
        <f>IF('1'!$A$1=1,D10,F10)</f>
        <v>пшениця</v>
      </c>
      <c r="C10" s="494">
        <v>1001</v>
      </c>
      <c r="D10" s="388" t="s">
        <v>186</v>
      </c>
      <c r="E10" s="387">
        <v>1001</v>
      </c>
      <c r="F10" s="386" t="s">
        <v>204</v>
      </c>
      <c r="G10" s="260">
        <v>5.3343596499999997</v>
      </c>
      <c r="H10" s="261">
        <v>0.52722466000000001</v>
      </c>
      <c r="I10" s="261">
        <v>7.2478161500000002</v>
      </c>
      <c r="J10" s="261">
        <v>0.56912129</v>
      </c>
      <c r="K10" s="261">
        <v>3.6290209600000001</v>
      </c>
      <c r="L10" s="261">
        <v>118.56434218</v>
      </c>
      <c r="M10" s="261">
        <v>211.16502120999999</v>
      </c>
      <c r="N10" s="261">
        <v>23.6556797</v>
      </c>
      <c r="O10" s="261">
        <v>104.73243429</v>
      </c>
      <c r="P10" s="261">
        <v>24.739336139999999</v>
      </c>
      <c r="Q10" s="261">
        <v>171.91221464</v>
      </c>
      <c r="R10" s="261">
        <v>88.285868969999996</v>
      </c>
      <c r="S10" s="261">
        <v>1.07367824</v>
      </c>
      <c r="T10" s="261">
        <v>10.452525959999999</v>
      </c>
      <c r="U10" s="261">
        <v>5</v>
      </c>
      <c r="V10" s="261">
        <v>6</v>
      </c>
      <c r="W10" s="261">
        <v>2</v>
      </c>
      <c r="X10" s="261">
        <v>6.26182924</v>
      </c>
      <c r="Y10" s="261">
        <v>136</v>
      </c>
      <c r="Z10" s="261">
        <v>54</v>
      </c>
      <c r="AA10" s="261">
        <v>66</v>
      </c>
      <c r="AB10" s="261">
        <v>17.899704400000001</v>
      </c>
      <c r="AC10" s="261">
        <v>111.45283990999999</v>
      </c>
      <c r="AD10" s="261">
        <v>91.247560879999995</v>
      </c>
      <c r="AE10" s="261">
        <v>65.918894910000006</v>
      </c>
      <c r="AF10" s="261">
        <v>43.485116009999999</v>
      </c>
      <c r="AG10" s="261">
        <v>43.646931649999999</v>
      </c>
      <c r="AH10" s="261">
        <v>35.394868789999997</v>
      </c>
      <c r="AI10" s="261">
        <v>60.100499300000003</v>
      </c>
      <c r="AJ10" s="261">
        <v>22.217414139999999</v>
      </c>
      <c r="AK10" s="261">
        <v>65.526614710000004</v>
      </c>
      <c r="AL10" s="261">
        <v>63.234463519999998</v>
      </c>
      <c r="AM10" s="261">
        <v>130.97688947</v>
      </c>
      <c r="AN10" s="261">
        <v>6.2535490600000001</v>
      </c>
      <c r="AO10" s="261">
        <v>81.200802280000005</v>
      </c>
      <c r="AP10" s="261">
        <v>28.773738349999999</v>
      </c>
      <c r="AQ10" s="260">
        <v>43.672243739999999</v>
      </c>
      <c r="AR10" s="261">
        <v>2.9103122400000001</v>
      </c>
      <c r="AS10" s="261">
        <v>54.846418360000001</v>
      </c>
      <c r="AT10" s="261">
        <v>8</v>
      </c>
      <c r="AU10" s="261">
        <v>12</v>
      </c>
      <c r="AV10" s="261">
        <v>17.521626860000001</v>
      </c>
      <c r="AW10" s="261">
        <v>78.273749390000006</v>
      </c>
      <c r="AX10" s="261">
        <v>31.173081679999999</v>
      </c>
      <c r="AY10" s="261">
        <v>6</v>
      </c>
      <c r="AZ10" s="261">
        <v>17.545582360000001</v>
      </c>
      <c r="BA10" s="261">
        <v>23.673110449999999</v>
      </c>
      <c r="BB10" s="261">
        <v>48.289554029999998</v>
      </c>
      <c r="BC10" s="261">
        <v>10.66461046</v>
      </c>
      <c r="BD10" s="261">
        <v>36.014290619999997</v>
      </c>
      <c r="BE10" s="261">
        <v>342.79289950999998</v>
      </c>
      <c r="BF10" s="261">
        <v>533.14098603000002</v>
      </c>
      <c r="BG10" s="261">
        <v>443.79732698999999</v>
      </c>
      <c r="BH10" s="261">
        <v>277.32471578000002</v>
      </c>
      <c r="BI10" s="261">
        <v>387.30435009000007</v>
      </c>
      <c r="BJ10" s="261">
        <v>350.71054042000003</v>
      </c>
      <c r="BK10" s="261">
        <v>366.09576440000001</v>
      </c>
      <c r="BL10" s="261">
        <v>290.61759981</v>
      </c>
      <c r="BM10" s="261">
        <v>368.54218201000003</v>
      </c>
      <c r="BN10" s="267">
        <f t="shared" si="8"/>
        <v>1108.4263928600001</v>
      </c>
      <c r="BO10" s="267">
        <f t="shared" si="9"/>
        <v>1025.25554622</v>
      </c>
      <c r="BP10" s="264"/>
      <c r="BQ10" s="267">
        <f t="shared" si="0"/>
        <v>286.60010518999997</v>
      </c>
      <c r="BR10" s="267">
        <f t="shared" si="1"/>
        <v>188.44581136000002</v>
      </c>
      <c r="BS10" s="267">
        <f t="shared" si="2"/>
        <v>211.07899166999999</v>
      </c>
      <c r="BT10" s="267">
        <f t="shared" si="3"/>
        <v>247.20497916000002</v>
      </c>
      <c r="BU10" s="255">
        <f t="shared" si="4"/>
        <v>109.42897434</v>
      </c>
      <c r="BV10" s="255">
        <f t="shared" si="5"/>
        <v>138.96845793</v>
      </c>
      <c r="BW10" s="255">
        <f t="shared" si="6"/>
        <v>95.508246839999998</v>
      </c>
      <c r="BX10" s="255">
        <f t="shared" si="7"/>
        <v>922.61278661999995</v>
      </c>
      <c r="BY10" s="255">
        <f t="shared" si="10"/>
        <v>1459.13693328</v>
      </c>
      <c r="IB10" s="348"/>
      <c r="ID10" s="114" t="s">
        <v>266</v>
      </c>
      <c r="IE10" s="114" t="s">
        <v>267</v>
      </c>
      <c r="IF10" s="114"/>
    </row>
    <row r="11" spans="1:312" ht="30" customHeight="1">
      <c r="A11" s="278">
        <v>1005</v>
      </c>
      <c r="B11" s="503" t="str">
        <f>IF('1'!$A$1=1,D11,F11)</f>
        <v>кукурудза</v>
      </c>
      <c r="C11" s="494">
        <v>1005</v>
      </c>
      <c r="D11" s="388" t="s">
        <v>187</v>
      </c>
      <c r="E11" s="387">
        <v>1005</v>
      </c>
      <c r="F11" s="386" t="s">
        <v>274</v>
      </c>
      <c r="G11" s="260">
        <v>0</v>
      </c>
      <c r="H11" s="261">
        <v>11.41708888</v>
      </c>
      <c r="I11" s="261">
        <v>1.51894415</v>
      </c>
      <c r="J11" s="261">
        <v>87.412682919999995</v>
      </c>
      <c r="K11" s="261">
        <v>133.44510564000001</v>
      </c>
      <c r="L11" s="261">
        <v>205.37045438999999</v>
      </c>
      <c r="M11" s="261">
        <v>13.2171258</v>
      </c>
      <c r="N11" s="261">
        <v>284.06804750999999</v>
      </c>
      <c r="O11" s="261">
        <v>221.07263921000001</v>
      </c>
      <c r="P11" s="261">
        <v>343.47743144999998</v>
      </c>
      <c r="Q11" s="261">
        <v>143.79503252000001</v>
      </c>
      <c r="R11" s="261">
        <v>834.36779611999998</v>
      </c>
      <c r="S11" s="261">
        <v>574.27998307999997</v>
      </c>
      <c r="T11" s="261">
        <v>414.26809730999997</v>
      </c>
      <c r="U11" s="261">
        <v>32.740473000000001</v>
      </c>
      <c r="V11" s="261">
        <v>575.37068180000006</v>
      </c>
      <c r="W11" s="261">
        <v>804.59939879000001</v>
      </c>
      <c r="X11" s="261">
        <v>374.73581558000001</v>
      </c>
      <c r="Y11" s="261">
        <v>26.78579332</v>
      </c>
      <c r="Z11" s="261">
        <v>242.43406145</v>
      </c>
      <c r="AA11" s="261">
        <v>366.60602404000002</v>
      </c>
      <c r="AB11" s="261">
        <v>241.69649877000001</v>
      </c>
      <c r="AC11" s="261">
        <v>76.88760533</v>
      </c>
      <c r="AD11" s="261">
        <v>558.57506536000005</v>
      </c>
      <c r="AE11" s="261">
        <v>443.58723368</v>
      </c>
      <c r="AF11" s="261">
        <v>182.75223825</v>
      </c>
      <c r="AG11" s="261">
        <v>67.262981170000003</v>
      </c>
      <c r="AH11" s="261">
        <v>310.32080510999998</v>
      </c>
      <c r="AI11" s="261">
        <v>470.23821987000002</v>
      </c>
      <c r="AJ11" s="261">
        <v>473.11500531000002</v>
      </c>
      <c r="AK11" s="261">
        <v>127.64155949000001</v>
      </c>
      <c r="AL11" s="261">
        <v>303.23443695999998</v>
      </c>
      <c r="AM11" s="261">
        <v>435.96403493000003</v>
      </c>
      <c r="AN11" s="261">
        <v>343.70744156000001</v>
      </c>
      <c r="AO11" s="261">
        <v>208.06298801</v>
      </c>
      <c r="AP11" s="261">
        <v>852.25440046000006</v>
      </c>
      <c r="AQ11" s="260">
        <v>852.75681194000003</v>
      </c>
      <c r="AR11" s="261">
        <v>575.64175683999997</v>
      </c>
      <c r="AS11" s="261">
        <v>175.42200640999999</v>
      </c>
      <c r="AT11" s="261">
        <v>679.65650751999999</v>
      </c>
      <c r="AU11" s="261">
        <v>588.13038374999996</v>
      </c>
      <c r="AV11" s="261">
        <v>371.26858255000002</v>
      </c>
      <c r="AW11" s="261">
        <v>21.102274739999999</v>
      </c>
      <c r="AX11" s="261">
        <v>499.83729927000002</v>
      </c>
      <c r="AY11" s="261">
        <v>484.78612068000001</v>
      </c>
      <c r="AZ11" s="261">
        <v>469.28043812999999</v>
      </c>
      <c r="BA11" s="261">
        <v>153.25436019</v>
      </c>
      <c r="BB11" s="261">
        <v>664.32826065999996</v>
      </c>
      <c r="BC11" s="261">
        <v>822.19507073</v>
      </c>
      <c r="BD11" s="261">
        <v>743.46436242000004</v>
      </c>
      <c r="BE11" s="261">
        <v>807.19326109999997</v>
      </c>
      <c r="BF11" s="261">
        <v>1121.6989168600001</v>
      </c>
      <c r="BG11" s="261">
        <v>1260.9574153199999</v>
      </c>
      <c r="BH11" s="261">
        <v>660.69521531000009</v>
      </c>
      <c r="BI11" s="261">
        <v>303.50678252</v>
      </c>
      <c r="BJ11" s="261">
        <v>709.30270068999994</v>
      </c>
      <c r="BK11" s="261">
        <v>682.95034493999992</v>
      </c>
      <c r="BL11" s="261">
        <v>742.65564347000009</v>
      </c>
      <c r="BM11" s="261">
        <v>325.57710625000004</v>
      </c>
      <c r="BN11" s="267">
        <f t="shared" si="8"/>
        <v>2225.1594131500001</v>
      </c>
      <c r="BO11" s="267">
        <f t="shared" si="9"/>
        <v>1751.1830946600001</v>
      </c>
      <c r="BP11" s="264"/>
      <c r="BQ11" s="267">
        <f t="shared" si="0"/>
        <v>1243.7651935000001</v>
      </c>
      <c r="BR11" s="267">
        <f t="shared" si="1"/>
        <v>1003.9232582099999</v>
      </c>
      <c r="BS11" s="267">
        <f t="shared" si="2"/>
        <v>1374.22922163</v>
      </c>
      <c r="BT11" s="267">
        <f t="shared" si="3"/>
        <v>1839.9888649600002</v>
      </c>
      <c r="BU11" s="255">
        <f t="shared" si="4"/>
        <v>2283.4770827100001</v>
      </c>
      <c r="BV11" s="255">
        <f t="shared" si="5"/>
        <v>1480.3385403100001</v>
      </c>
      <c r="BW11" s="255">
        <f t="shared" si="6"/>
        <v>1771.6491796599998</v>
      </c>
      <c r="BX11" s="255">
        <f t="shared" si="7"/>
        <v>3494.5516111100005</v>
      </c>
      <c r="BY11" s="255">
        <f t="shared" si="10"/>
        <v>2934.4621138399998</v>
      </c>
      <c r="IB11" s="348"/>
      <c r="ID11" s="114" t="s">
        <v>178</v>
      </c>
      <c r="IE11" s="114" t="s">
        <v>179</v>
      </c>
      <c r="IF11" s="114"/>
      <c r="KV11" s="130" t="s">
        <v>225</v>
      </c>
      <c r="KW11" s="152" t="s">
        <v>226</v>
      </c>
    </row>
    <row r="12" spans="1:312" ht="30" customHeight="1">
      <c r="A12" s="315">
        <v>12</v>
      </c>
      <c r="B12" s="504" t="str">
        <f>IF('1'!A1=1,D12,F12)</f>
        <v xml:space="preserve">насіння і плоди олійних рослин </v>
      </c>
      <c r="C12" s="493">
        <v>12</v>
      </c>
      <c r="D12" s="389" t="s">
        <v>39</v>
      </c>
      <c r="E12" s="384">
        <v>12</v>
      </c>
      <c r="F12" s="390" t="s">
        <v>115</v>
      </c>
      <c r="G12" s="260">
        <v>49.462779099999999</v>
      </c>
      <c r="H12" s="261">
        <v>33.079143889999997</v>
      </c>
      <c r="I12" s="261">
        <v>315.03666608999998</v>
      </c>
      <c r="J12" s="261">
        <v>303.15648519000001</v>
      </c>
      <c r="K12" s="261">
        <v>161.66292919</v>
      </c>
      <c r="L12" s="261">
        <v>65.024521140000004</v>
      </c>
      <c r="M12" s="261">
        <v>305.23738581999999</v>
      </c>
      <c r="N12" s="261">
        <v>383.36539524</v>
      </c>
      <c r="O12" s="261">
        <v>196.27497432000001</v>
      </c>
      <c r="P12" s="261">
        <v>208.64595363999999</v>
      </c>
      <c r="Q12" s="261">
        <v>405.30012970000001</v>
      </c>
      <c r="R12" s="261">
        <v>413.78599835</v>
      </c>
      <c r="S12" s="261">
        <v>316.78988000999999</v>
      </c>
      <c r="T12" s="261">
        <v>82.906057689999997</v>
      </c>
      <c r="U12" s="261">
        <v>381.02767346000002</v>
      </c>
      <c r="V12" s="261">
        <v>466.79712072000001</v>
      </c>
      <c r="W12" s="261">
        <v>171.52672884</v>
      </c>
      <c r="X12" s="261">
        <v>55.564113130000003</v>
      </c>
      <c r="Y12" s="261">
        <v>361.89222510000002</v>
      </c>
      <c r="Z12" s="261">
        <v>326.74109878000002</v>
      </c>
      <c r="AA12" s="261">
        <v>90.719722160000003</v>
      </c>
      <c r="AB12" s="261">
        <v>30.346350040000001</v>
      </c>
      <c r="AC12" s="261">
        <v>332.06658235999998</v>
      </c>
      <c r="AD12" s="261">
        <v>190.52444435999999</v>
      </c>
      <c r="AE12" s="261">
        <v>42.886352770000002</v>
      </c>
      <c r="AF12" s="261">
        <v>54.938990519999997</v>
      </c>
      <c r="AG12" s="261">
        <v>282.40603829999998</v>
      </c>
      <c r="AH12" s="261">
        <v>224.75946218000001</v>
      </c>
      <c r="AI12" s="261">
        <v>105.97236165</v>
      </c>
      <c r="AJ12" s="261">
        <v>110.77804200999999</v>
      </c>
      <c r="AK12" s="261">
        <v>457.46228386000001</v>
      </c>
      <c r="AL12" s="261">
        <v>420.35727363000001</v>
      </c>
      <c r="AM12" s="261">
        <v>170.51371918999999</v>
      </c>
      <c r="AN12" s="261">
        <v>64.378465539999993</v>
      </c>
      <c r="AO12" s="261">
        <v>567.47897728999999</v>
      </c>
      <c r="AP12" s="261">
        <v>359.83123569000003</v>
      </c>
      <c r="AQ12" s="260">
        <v>143.04439636999999</v>
      </c>
      <c r="AR12" s="261">
        <v>53.046990379999997</v>
      </c>
      <c r="AS12" s="261">
        <v>861.07931074999999</v>
      </c>
      <c r="AT12" s="261">
        <v>467.97013907000002</v>
      </c>
      <c r="AU12" s="261">
        <v>90.466606170000006</v>
      </c>
      <c r="AV12" s="261">
        <v>54.390339400000002</v>
      </c>
      <c r="AW12" s="261">
        <v>594.69872396000005</v>
      </c>
      <c r="AX12" s="261">
        <v>404.49832395999999</v>
      </c>
      <c r="AY12" s="261">
        <v>70.848171969999996</v>
      </c>
      <c r="AZ12" s="261">
        <v>87.933512769999993</v>
      </c>
      <c r="BA12" s="261">
        <v>726.98383920000003</v>
      </c>
      <c r="BB12" s="261">
        <v>592.55771285000003</v>
      </c>
      <c r="BC12" s="261">
        <v>137.58232158999999</v>
      </c>
      <c r="BD12" s="261">
        <v>524.43236177999995</v>
      </c>
      <c r="BE12" s="261">
        <v>1113.0008222900001</v>
      </c>
      <c r="BF12" s="261">
        <v>1131.6229315599999</v>
      </c>
      <c r="BG12" s="261">
        <v>588.36006758999997</v>
      </c>
      <c r="BH12" s="261">
        <v>150.59534581</v>
      </c>
      <c r="BI12" s="261">
        <v>587.68490956000005</v>
      </c>
      <c r="BJ12" s="261">
        <v>616.11935089999997</v>
      </c>
      <c r="BK12" s="261">
        <v>464.22513192999998</v>
      </c>
      <c r="BL12" s="261">
        <v>258.92267442000002</v>
      </c>
      <c r="BM12" s="261">
        <v>956.84783134999998</v>
      </c>
      <c r="BN12" s="267">
        <f t="shared" si="8"/>
        <v>1326.64032296</v>
      </c>
      <c r="BO12" s="267">
        <f t="shared" si="9"/>
        <v>1679.9956376999999</v>
      </c>
      <c r="BP12" s="264"/>
      <c r="BQ12" s="267">
        <f t="shared" si="0"/>
        <v>643.65709891999995</v>
      </c>
      <c r="BR12" s="267">
        <f t="shared" si="1"/>
        <v>604.99084376999997</v>
      </c>
      <c r="BS12" s="267">
        <f t="shared" si="2"/>
        <v>1094.5699611499999</v>
      </c>
      <c r="BT12" s="267">
        <f t="shared" si="3"/>
        <v>1162.20239771</v>
      </c>
      <c r="BU12" s="255">
        <f t="shared" si="4"/>
        <v>1525.1408365699999</v>
      </c>
      <c r="BV12" s="255">
        <f t="shared" si="5"/>
        <v>1144.05399349</v>
      </c>
      <c r="BW12" s="255">
        <f t="shared" si="6"/>
        <v>1478.32323679</v>
      </c>
      <c r="BX12" s="255">
        <f t="shared" si="7"/>
        <v>2906.63843722</v>
      </c>
      <c r="BY12" s="255">
        <f t="shared" si="10"/>
        <v>1942.75967386</v>
      </c>
      <c r="GB12" s="114" t="s">
        <v>334</v>
      </c>
      <c r="GC12" s="114" t="s">
        <v>335</v>
      </c>
      <c r="GD12" s="114"/>
      <c r="GE12" s="114"/>
      <c r="IB12" s="348"/>
      <c r="IH12" s="435"/>
      <c r="II12" s="435"/>
      <c r="IJ12" s="435"/>
      <c r="IK12" s="320"/>
      <c r="IL12" s="320"/>
      <c r="IM12" s="320"/>
      <c r="KV12" s="130" t="s">
        <v>229</v>
      </c>
      <c r="KW12" s="152" t="s">
        <v>230</v>
      </c>
    </row>
    <row r="13" spans="1:312" ht="30" customHeight="1">
      <c r="A13" s="278">
        <v>1201</v>
      </c>
      <c r="B13" s="504" t="str">
        <f>IF('1'!$A$1=1,D13,F13)</f>
        <v>соєві боби</v>
      </c>
      <c r="C13" s="494">
        <v>1201</v>
      </c>
      <c r="D13" s="391" t="s">
        <v>188</v>
      </c>
      <c r="E13" s="387">
        <v>1201</v>
      </c>
      <c r="F13" s="390" t="s">
        <v>205</v>
      </c>
      <c r="G13" s="260">
        <v>0</v>
      </c>
      <c r="H13" s="261">
        <v>16.106761930000001</v>
      </c>
      <c r="I13" s="261">
        <v>10.214781090000001</v>
      </c>
      <c r="J13" s="261">
        <v>41.540979540000002</v>
      </c>
      <c r="K13" s="261">
        <v>67.485823870000004</v>
      </c>
      <c r="L13" s="261">
        <v>28.85573231</v>
      </c>
      <c r="M13" s="261">
        <v>8.9082111800000003</v>
      </c>
      <c r="N13" s="261">
        <v>99.276610390000002</v>
      </c>
      <c r="O13" s="261">
        <v>110.63643395</v>
      </c>
      <c r="P13" s="261">
        <v>129.35065130999999</v>
      </c>
      <c r="Q13" s="261">
        <v>55.72770671</v>
      </c>
      <c r="R13" s="261">
        <v>175.08316167000001</v>
      </c>
      <c r="S13" s="261">
        <v>163.91637202000001</v>
      </c>
      <c r="T13" s="261">
        <v>67.732122090000004</v>
      </c>
      <c r="U13" s="261">
        <v>1.9514224499999999</v>
      </c>
      <c r="V13" s="261">
        <v>143.24098475</v>
      </c>
      <c r="W13" s="261">
        <v>99.620794290000006</v>
      </c>
      <c r="X13" s="261">
        <v>31.436115879999999</v>
      </c>
      <c r="Y13" s="261">
        <v>7.2316286200000004</v>
      </c>
      <c r="Z13" s="261">
        <v>134.11577865999999</v>
      </c>
      <c r="AA13" s="261">
        <v>49.489671960000003</v>
      </c>
      <c r="AB13" s="261">
        <v>13.37177067</v>
      </c>
      <c r="AC13" s="261">
        <v>4.4596340300000001</v>
      </c>
      <c r="AD13" s="261">
        <v>56.959075630000001</v>
      </c>
      <c r="AE13" s="261">
        <v>20.22028208</v>
      </c>
      <c r="AF13" s="261">
        <v>21.990059649999999</v>
      </c>
      <c r="AG13" s="261">
        <v>24.308690179999999</v>
      </c>
      <c r="AH13" s="261">
        <v>74.572444169999997</v>
      </c>
      <c r="AI13" s="261">
        <v>71.170193600000005</v>
      </c>
      <c r="AJ13" s="261">
        <v>69.315283030000003</v>
      </c>
      <c r="AK13" s="261">
        <v>20.37101565</v>
      </c>
      <c r="AL13" s="261">
        <v>148.45296457000001</v>
      </c>
      <c r="AM13" s="261">
        <v>118.77572304</v>
      </c>
      <c r="AN13" s="261">
        <v>44.756520209999998</v>
      </c>
      <c r="AO13" s="261">
        <v>3.89487849</v>
      </c>
      <c r="AP13" s="261">
        <v>32.57366245</v>
      </c>
      <c r="AQ13" s="260">
        <v>62.998081290000002</v>
      </c>
      <c r="AR13" s="261">
        <v>33.881490399999997</v>
      </c>
      <c r="AS13" s="261">
        <v>45.059855800000001</v>
      </c>
      <c r="AT13" s="261">
        <v>106.47721141</v>
      </c>
      <c r="AU13" s="261">
        <v>71.169590200000002</v>
      </c>
      <c r="AV13" s="261">
        <v>39.061404099999997</v>
      </c>
      <c r="AW13" s="261">
        <v>6</v>
      </c>
      <c r="AX13" s="261">
        <v>82.217447300000003</v>
      </c>
      <c r="AY13" s="261">
        <v>42.920475240000002</v>
      </c>
      <c r="AZ13" s="261">
        <v>73.555816280000002</v>
      </c>
      <c r="BA13" s="261">
        <v>8.1051706499999998</v>
      </c>
      <c r="BB13" s="261">
        <v>116.85810349</v>
      </c>
      <c r="BC13" s="261">
        <v>89.378530710000007</v>
      </c>
      <c r="BD13" s="261">
        <v>64.205457160000009</v>
      </c>
      <c r="BE13" s="261">
        <v>101.10200445</v>
      </c>
      <c r="BF13" s="261">
        <v>212.47194847000003</v>
      </c>
      <c r="BG13" s="261">
        <v>244.83661158000001</v>
      </c>
      <c r="BH13" s="261">
        <v>112.50570125000002</v>
      </c>
      <c r="BI13" s="261">
        <v>44.18305204</v>
      </c>
      <c r="BJ13" s="261">
        <v>168.39695728999999</v>
      </c>
      <c r="BK13" s="261">
        <v>114.11427931</v>
      </c>
      <c r="BL13" s="261">
        <v>92.701242549999989</v>
      </c>
      <c r="BM13" s="261">
        <v>87.836680510000008</v>
      </c>
      <c r="BN13" s="267">
        <f t="shared" si="8"/>
        <v>401.52536487000003</v>
      </c>
      <c r="BO13" s="267">
        <f t="shared" si="9"/>
        <v>294.65220237</v>
      </c>
      <c r="BP13" s="264"/>
      <c r="BQ13" s="267">
        <f t="shared" si="0"/>
        <v>124.28015229</v>
      </c>
      <c r="BR13" s="267">
        <f t="shared" si="1"/>
        <v>141.09147608000001</v>
      </c>
      <c r="BS13" s="267">
        <f t="shared" si="2"/>
        <v>309.30945685</v>
      </c>
      <c r="BT13" s="267">
        <f t="shared" si="3"/>
        <v>200.00078418999999</v>
      </c>
      <c r="BU13" s="255">
        <f t="shared" si="4"/>
        <v>248.41663890000001</v>
      </c>
      <c r="BV13" s="255">
        <f t="shared" si="5"/>
        <v>198.4484416</v>
      </c>
      <c r="BW13" s="255">
        <f t="shared" si="6"/>
        <v>241.43956566000003</v>
      </c>
      <c r="BX13" s="255">
        <f t="shared" si="7"/>
        <v>467.15794079000005</v>
      </c>
      <c r="BY13" s="255">
        <f t="shared" si="10"/>
        <v>569.92232216000002</v>
      </c>
      <c r="IB13" s="348"/>
      <c r="ID13" s="114" t="s">
        <v>250</v>
      </c>
      <c r="IE13" s="114" t="s">
        <v>251</v>
      </c>
      <c r="IF13" s="114"/>
      <c r="IH13" s="434" t="s">
        <v>257</v>
      </c>
      <c r="II13" s="434" t="s">
        <v>259</v>
      </c>
      <c r="IJ13" s="434" t="s">
        <v>258</v>
      </c>
      <c r="IK13" s="325" t="s">
        <v>260</v>
      </c>
      <c r="IL13" s="320"/>
      <c r="IM13" s="320"/>
    </row>
    <row r="14" spans="1:312" ht="34.799999999999997" customHeight="1">
      <c r="A14" s="278">
        <v>1205</v>
      </c>
      <c r="B14" s="504" t="str">
        <f>IF('1'!$A$1=1,D14,F14)</f>
        <v>насіння свиріпи або ріпаку</v>
      </c>
      <c r="C14" s="494">
        <v>1205</v>
      </c>
      <c r="D14" s="391" t="s">
        <v>189</v>
      </c>
      <c r="E14" s="387">
        <v>1205</v>
      </c>
      <c r="F14" s="390" t="s">
        <v>206</v>
      </c>
      <c r="G14" s="260">
        <v>34.36794192</v>
      </c>
      <c r="H14" s="261">
        <v>0.71806813000000003</v>
      </c>
      <c r="I14" s="261">
        <v>292.41525794</v>
      </c>
      <c r="J14" s="261">
        <v>210.35210182</v>
      </c>
      <c r="K14" s="261">
        <v>33.552725780000003</v>
      </c>
      <c r="L14" s="261">
        <v>4.7237673999999998</v>
      </c>
      <c r="M14" s="261">
        <v>283.47534443000001</v>
      </c>
      <c r="N14" s="261">
        <v>262.74189898999998</v>
      </c>
      <c r="O14" s="261">
        <v>72.590847060000002</v>
      </c>
      <c r="P14" s="261">
        <v>66.121783280000002</v>
      </c>
      <c r="Q14" s="261">
        <v>314.90254627000002</v>
      </c>
      <c r="R14" s="261">
        <v>216.85934298000001</v>
      </c>
      <c r="S14" s="261">
        <v>142.33906987</v>
      </c>
      <c r="T14" s="261">
        <v>7.1537770800000002</v>
      </c>
      <c r="U14" s="261">
        <v>362.54392938000001</v>
      </c>
      <c r="V14" s="261">
        <v>307.65796090999999</v>
      </c>
      <c r="W14" s="261">
        <v>61.733602920000003</v>
      </c>
      <c r="X14" s="261">
        <v>8.6872857799999998</v>
      </c>
      <c r="Y14" s="261">
        <v>341.19963246999998</v>
      </c>
      <c r="Z14" s="261">
        <v>166.70963972999999</v>
      </c>
      <c r="AA14" s="261">
        <v>30.422229560000002</v>
      </c>
      <c r="AB14" s="261">
        <v>0.65533777999999998</v>
      </c>
      <c r="AC14" s="261">
        <v>315.3819944</v>
      </c>
      <c r="AD14" s="261">
        <v>105.76553306</v>
      </c>
      <c r="AE14" s="261">
        <v>8.3413868499999992</v>
      </c>
      <c r="AF14" s="261">
        <v>15.339544439999999</v>
      </c>
      <c r="AG14" s="261">
        <v>246.10167663999999</v>
      </c>
      <c r="AH14" s="261">
        <v>92.184885969999996</v>
      </c>
      <c r="AI14" s="261">
        <v>18.05708611</v>
      </c>
      <c r="AJ14" s="261">
        <v>25.968184990000001</v>
      </c>
      <c r="AK14" s="261">
        <v>422.52751584999999</v>
      </c>
      <c r="AL14" s="261">
        <v>251.42213509999999</v>
      </c>
      <c r="AM14" s="261">
        <v>34.576361290000001</v>
      </c>
      <c r="AN14" s="261">
        <v>6.8926295599999996</v>
      </c>
      <c r="AO14" s="261">
        <v>546.61569899999995</v>
      </c>
      <c r="AP14" s="261">
        <v>305.22645048999999</v>
      </c>
      <c r="AQ14" s="260">
        <v>65.383005330000003</v>
      </c>
      <c r="AR14" s="261">
        <v>4.3180963600000002</v>
      </c>
      <c r="AS14" s="261">
        <v>800.00511284000004</v>
      </c>
      <c r="AT14" s="261">
        <v>337.23420120999998</v>
      </c>
      <c r="AU14" s="261">
        <v>1</v>
      </c>
      <c r="AV14" s="261">
        <v>2</v>
      </c>
      <c r="AW14" s="261">
        <v>571.31165898999996</v>
      </c>
      <c r="AX14" s="261">
        <v>265.56442325</v>
      </c>
      <c r="AY14" s="261">
        <v>10</v>
      </c>
      <c r="AZ14" s="261">
        <v>0</v>
      </c>
      <c r="BA14" s="261">
        <v>698.82142161000002</v>
      </c>
      <c r="BB14" s="261">
        <v>438.65097107999998</v>
      </c>
      <c r="BC14" s="261">
        <v>10</v>
      </c>
      <c r="BD14" s="261">
        <v>20</v>
      </c>
      <c r="BE14" s="261">
        <v>750.96475162000002</v>
      </c>
      <c r="BF14" s="261">
        <v>589.40896918999999</v>
      </c>
      <c r="BG14" s="261">
        <v>157.63638537</v>
      </c>
      <c r="BH14" s="261">
        <v>8</v>
      </c>
      <c r="BI14" s="261">
        <v>524.08351399999992</v>
      </c>
      <c r="BJ14" s="261">
        <v>387.20366749999999</v>
      </c>
      <c r="BK14" s="261">
        <v>290.37804526999997</v>
      </c>
      <c r="BL14" s="261">
        <v>123.76577462</v>
      </c>
      <c r="BM14" s="261">
        <v>835.18709315000001</v>
      </c>
      <c r="BN14" s="267">
        <f t="shared" si="8"/>
        <v>689.71989936999989</v>
      </c>
      <c r="BO14" s="267">
        <f t="shared" si="9"/>
        <v>1249.33091304</v>
      </c>
      <c r="BP14" s="264"/>
      <c r="BQ14" s="267">
        <f t="shared" si="0"/>
        <v>452.22509480000002</v>
      </c>
      <c r="BR14" s="267">
        <f t="shared" si="1"/>
        <v>361.96749389999997</v>
      </c>
      <c r="BS14" s="267">
        <f t="shared" si="2"/>
        <v>717.97492205000003</v>
      </c>
      <c r="BT14" s="267">
        <f t="shared" si="3"/>
        <v>893.31114033999984</v>
      </c>
      <c r="BU14" s="255">
        <f t="shared" si="4"/>
        <v>1206.9404157399999</v>
      </c>
      <c r="BV14" s="255">
        <f t="shared" si="5"/>
        <v>839.87608223999996</v>
      </c>
      <c r="BW14" s="255">
        <f t="shared" si="6"/>
        <v>1147.4723926900001</v>
      </c>
      <c r="BX14" s="255">
        <f t="shared" si="7"/>
        <v>1370.3737208100001</v>
      </c>
      <c r="BY14" s="255">
        <f t="shared" si="10"/>
        <v>1076.9235668699998</v>
      </c>
      <c r="IB14" s="348"/>
      <c r="ID14" s="114" t="s">
        <v>264</v>
      </c>
      <c r="IE14" s="114" t="s">
        <v>265</v>
      </c>
      <c r="IF14" s="114"/>
      <c r="IH14" s="434" t="s">
        <v>281</v>
      </c>
      <c r="II14" s="434" t="s">
        <v>282</v>
      </c>
      <c r="IJ14" s="434" t="s">
        <v>261</v>
      </c>
      <c r="IK14" s="325" t="s">
        <v>262</v>
      </c>
      <c r="IL14" s="320"/>
      <c r="IM14" s="320"/>
      <c r="KS14" s="325" t="s">
        <v>216</v>
      </c>
      <c r="KT14" s="325" t="s">
        <v>219</v>
      </c>
      <c r="KY14" s="130" t="s">
        <v>244</v>
      </c>
      <c r="KZ14" s="152" t="s">
        <v>245</v>
      </c>
    </row>
    <row r="15" spans="1:312" ht="30" customHeight="1">
      <c r="A15" s="278">
        <v>1206</v>
      </c>
      <c r="B15" s="504" t="str">
        <f>IF('1'!$A$1=1,D15,F15)</f>
        <v>насiння соняшнику, подрiбнене або неподрiбнене</v>
      </c>
      <c r="C15" s="409">
        <v>1206</v>
      </c>
      <c r="D15" s="391" t="s">
        <v>236</v>
      </c>
      <c r="E15" s="387">
        <v>1206</v>
      </c>
      <c r="F15" s="392" t="s">
        <v>237</v>
      </c>
      <c r="G15" s="260">
        <v>4</v>
      </c>
      <c r="H15" s="261">
        <v>9</v>
      </c>
      <c r="I15" s="261">
        <v>3</v>
      </c>
      <c r="J15" s="261">
        <v>24.31957732</v>
      </c>
      <c r="K15" s="261">
        <v>44.657939800000001</v>
      </c>
      <c r="L15" s="261">
        <v>21.464698670000001</v>
      </c>
      <c r="M15" s="261">
        <v>2</v>
      </c>
      <c r="N15" s="261">
        <v>10</v>
      </c>
      <c r="O15" s="261">
        <v>3</v>
      </c>
      <c r="P15" s="261">
        <v>5</v>
      </c>
      <c r="Q15" s="261">
        <v>18.997481100000002</v>
      </c>
      <c r="R15" s="261">
        <v>4</v>
      </c>
      <c r="S15" s="261">
        <v>3</v>
      </c>
      <c r="T15" s="261">
        <v>3</v>
      </c>
      <c r="U15" s="261">
        <v>2</v>
      </c>
      <c r="V15" s="261">
        <v>3</v>
      </c>
      <c r="W15" s="261">
        <v>2</v>
      </c>
      <c r="X15" s="261">
        <v>10</v>
      </c>
      <c r="Y15" s="261">
        <v>1</v>
      </c>
      <c r="Z15" s="261">
        <v>4</v>
      </c>
      <c r="AA15" s="261">
        <v>1</v>
      </c>
      <c r="AB15" s="261">
        <v>8</v>
      </c>
      <c r="AC15" s="261">
        <v>0</v>
      </c>
      <c r="AD15" s="261">
        <v>6</v>
      </c>
      <c r="AE15" s="261">
        <v>4</v>
      </c>
      <c r="AF15" s="261">
        <v>10</v>
      </c>
      <c r="AG15" s="261">
        <v>1</v>
      </c>
      <c r="AH15" s="261">
        <v>35.26091856</v>
      </c>
      <c r="AI15" s="261">
        <v>4</v>
      </c>
      <c r="AJ15" s="261">
        <v>7</v>
      </c>
      <c r="AK15" s="261">
        <v>2</v>
      </c>
      <c r="AL15" s="261">
        <v>5</v>
      </c>
      <c r="AM15" s="261">
        <v>2</v>
      </c>
      <c r="AN15" s="261">
        <v>4</v>
      </c>
      <c r="AO15" s="261">
        <v>4</v>
      </c>
      <c r="AP15" s="261">
        <v>4</v>
      </c>
      <c r="AQ15" s="260">
        <v>2</v>
      </c>
      <c r="AR15" s="261">
        <v>5</v>
      </c>
      <c r="AS15" s="261">
        <v>3</v>
      </c>
      <c r="AT15" s="261">
        <v>5</v>
      </c>
      <c r="AU15" s="261">
        <v>3</v>
      </c>
      <c r="AV15" s="261">
        <v>3</v>
      </c>
      <c r="AW15" s="261">
        <v>5</v>
      </c>
      <c r="AX15" s="261">
        <v>37</v>
      </c>
      <c r="AY15" s="261">
        <v>3</v>
      </c>
      <c r="AZ15" s="261">
        <v>4</v>
      </c>
      <c r="BA15" s="261">
        <v>2</v>
      </c>
      <c r="BB15" s="261">
        <v>7</v>
      </c>
      <c r="BC15" s="261">
        <v>16.51969974</v>
      </c>
      <c r="BD15" s="261">
        <v>422.78212877999999</v>
      </c>
      <c r="BE15" s="261">
        <v>243.28649703000002</v>
      </c>
      <c r="BF15" s="261">
        <v>307.22010975000001</v>
      </c>
      <c r="BG15" s="261">
        <v>168.75385548</v>
      </c>
      <c r="BH15" s="261">
        <v>20.666227930000002</v>
      </c>
      <c r="BI15" s="261">
        <v>4.20228029</v>
      </c>
      <c r="BJ15" s="261">
        <v>28.713388009999999</v>
      </c>
      <c r="BK15" s="261">
        <v>29.334619060000001</v>
      </c>
      <c r="BL15" s="261">
        <v>15.83025928</v>
      </c>
      <c r="BM15" s="261">
        <v>2.4756718499999995</v>
      </c>
      <c r="BN15" s="267">
        <f t="shared" si="8"/>
        <v>193.62236369999999</v>
      </c>
      <c r="BO15" s="267">
        <f t="shared" si="9"/>
        <v>47.640550189999999</v>
      </c>
      <c r="BP15" s="264"/>
      <c r="BQ15" s="267">
        <f t="shared" si="0"/>
        <v>15</v>
      </c>
      <c r="BR15" s="267">
        <f t="shared" si="1"/>
        <v>50.26091856</v>
      </c>
      <c r="BS15" s="267">
        <f t="shared" si="2"/>
        <v>18</v>
      </c>
      <c r="BT15" s="267">
        <f t="shared" si="3"/>
        <v>14</v>
      </c>
      <c r="BU15" s="255">
        <f t="shared" si="4"/>
        <v>15</v>
      </c>
      <c r="BV15" s="255">
        <f t="shared" si="5"/>
        <v>48</v>
      </c>
      <c r="BW15" s="255">
        <f t="shared" si="6"/>
        <v>16</v>
      </c>
      <c r="BX15" s="255">
        <f t="shared" si="7"/>
        <v>989.80843530000004</v>
      </c>
      <c r="BY15" s="255">
        <f t="shared" si="10"/>
        <v>222.33575170999998</v>
      </c>
      <c r="ID15" s="114" t="s">
        <v>252</v>
      </c>
      <c r="IE15" s="114" t="s">
        <v>253</v>
      </c>
      <c r="IF15" s="114"/>
      <c r="KS15" s="325"/>
      <c r="KT15" s="325"/>
      <c r="KV15" s="130" t="s">
        <v>283</v>
      </c>
      <c r="KW15" s="152" t="s">
        <v>284</v>
      </c>
    </row>
    <row r="16" spans="1:312" ht="30" customHeight="1">
      <c r="A16" s="315">
        <v>15</v>
      </c>
      <c r="B16" s="504" t="str">
        <f>IF('1'!A1=1,D16,F16)</f>
        <v>жири та олія тваринного або рослинного походження</v>
      </c>
      <c r="C16" s="493">
        <v>15</v>
      </c>
      <c r="D16" s="389" t="s">
        <v>57</v>
      </c>
      <c r="E16" s="384">
        <v>15</v>
      </c>
      <c r="F16" s="390" t="s">
        <v>116</v>
      </c>
      <c r="G16" s="260">
        <v>81.564869279999996</v>
      </c>
      <c r="H16" s="261">
        <v>220.48251157000001</v>
      </c>
      <c r="I16" s="261">
        <v>92.124371870000004</v>
      </c>
      <c r="J16" s="261">
        <v>170.48769107999999</v>
      </c>
      <c r="K16" s="261">
        <v>195.19195291</v>
      </c>
      <c r="L16" s="261">
        <v>239.64345147</v>
      </c>
      <c r="M16" s="261">
        <v>104.96789052</v>
      </c>
      <c r="N16" s="261">
        <v>94.302821469999998</v>
      </c>
      <c r="O16" s="261">
        <v>116.2177303</v>
      </c>
      <c r="P16" s="261">
        <v>231.47484205000001</v>
      </c>
      <c r="Q16" s="261">
        <v>201.29365114000001</v>
      </c>
      <c r="R16" s="261">
        <v>215.69913234000001</v>
      </c>
      <c r="S16" s="261">
        <v>163.75721784000001</v>
      </c>
      <c r="T16" s="261">
        <v>109.02706736</v>
      </c>
      <c r="U16" s="261">
        <v>84.727316880000004</v>
      </c>
      <c r="V16" s="261">
        <v>82.112162940000005</v>
      </c>
      <c r="W16" s="261">
        <v>123.22539723</v>
      </c>
      <c r="X16" s="261">
        <v>229.88247516999999</v>
      </c>
      <c r="Y16" s="261">
        <v>221.30714767000001</v>
      </c>
      <c r="Z16" s="261">
        <v>148.53353455000001</v>
      </c>
      <c r="AA16" s="261">
        <v>123.55904221</v>
      </c>
      <c r="AB16" s="261">
        <v>86.318987640000003</v>
      </c>
      <c r="AC16" s="261">
        <v>140.96540494000001</v>
      </c>
      <c r="AD16" s="261">
        <v>264.67169874000001</v>
      </c>
      <c r="AE16" s="261">
        <v>323.62241101000001</v>
      </c>
      <c r="AF16" s="261">
        <v>364.46032219</v>
      </c>
      <c r="AG16" s="261">
        <v>182.62851903999999</v>
      </c>
      <c r="AH16" s="261">
        <v>278.66308769</v>
      </c>
      <c r="AI16" s="261">
        <v>307.87902333</v>
      </c>
      <c r="AJ16" s="261">
        <v>426.54021062999999</v>
      </c>
      <c r="AK16" s="261">
        <v>334.37304594</v>
      </c>
      <c r="AL16" s="261">
        <v>318.93860210999998</v>
      </c>
      <c r="AM16" s="261">
        <v>284.09864993000002</v>
      </c>
      <c r="AN16" s="261">
        <v>251.11166252999999</v>
      </c>
      <c r="AO16" s="261">
        <v>183.58739560000001</v>
      </c>
      <c r="AP16" s="261">
        <v>339.72054075</v>
      </c>
      <c r="AQ16" s="260">
        <v>319.20150138999998</v>
      </c>
      <c r="AR16" s="261">
        <v>371.38406842000001</v>
      </c>
      <c r="AS16" s="261">
        <v>331.52570007999998</v>
      </c>
      <c r="AT16" s="261">
        <v>441.51712451999998</v>
      </c>
      <c r="AU16" s="261">
        <v>473.18948621999999</v>
      </c>
      <c r="AV16" s="261">
        <v>440.62054369999998</v>
      </c>
      <c r="AW16" s="261">
        <v>353.06438098000001</v>
      </c>
      <c r="AX16" s="261">
        <v>479.21679633000002</v>
      </c>
      <c r="AY16" s="261">
        <v>459.16340944000001</v>
      </c>
      <c r="AZ16" s="261">
        <v>485.57403505000002</v>
      </c>
      <c r="BA16" s="261">
        <v>557.66564407999999</v>
      </c>
      <c r="BB16" s="261">
        <v>860.15149640000004</v>
      </c>
      <c r="BC16" s="261">
        <v>658.69598078999991</v>
      </c>
      <c r="BD16" s="261">
        <v>764.27595530999997</v>
      </c>
      <c r="BE16" s="261">
        <v>798.53988670000012</v>
      </c>
      <c r="BF16" s="261">
        <v>836.17053981000004</v>
      </c>
      <c r="BG16" s="261">
        <v>592.75183443000003</v>
      </c>
      <c r="BH16" s="261">
        <v>621.6057783</v>
      </c>
      <c r="BI16" s="261">
        <v>860.81674544999987</v>
      </c>
      <c r="BJ16" s="261">
        <v>906.34109934000003</v>
      </c>
      <c r="BK16" s="261">
        <v>953.81174841999996</v>
      </c>
      <c r="BL16" s="261">
        <v>901.40411982000001</v>
      </c>
      <c r="BM16" s="261">
        <v>641.58695803000001</v>
      </c>
      <c r="BN16" s="267">
        <f t="shared" si="8"/>
        <v>2075.1743581800001</v>
      </c>
      <c r="BO16" s="267">
        <f t="shared" si="9"/>
        <v>2496.80282627</v>
      </c>
      <c r="BP16" s="264"/>
      <c r="BQ16" s="267">
        <f t="shared" si="0"/>
        <v>615.51513353000007</v>
      </c>
      <c r="BR16" s="267">
        <f t="shared" si="1"/>
        <v>1149.3743399300001</v>
      </c>
      <c r="BS16" s="267">
        <f t="shared" si="2"/>
        <v>1387.7308820099997</v>
      </c>
      <c r="BT16" s="267">
        <f t="shared" si="3"/>
        <v>1058.5182488100002</v>
      </c>
      <c r="BU16" s="255">
        <f t="shared" si="4"/>
        <v>1463.6283944099998</v>
      </c>
      <c r="BV16" s="255">
        <f t="shared" si="5"/>
        <v>1746.09120723</v>
      </c>
      <c r="BW16" s="255">
        <f t="shared" si="6"/>
        <v>2362.5545849700002</v>
      </c>
      <c r="BX16" s="255">
        <f t="shared" si="7"/>
        <v>3057.6823626100004</v>
      </c>
      <c r="BY16" s="255">
        <f t="shared" si="10"/>
        <v>2981.5154575200004</v>
      </c>
      <c r="IH16" s="434" t="s">
        <v>285</v>
      </c>
      <c r="II16" s="434" t="s">
        <v>286</v>
      </c>
      <c r="KV16" s="130" t="s">
        <v>70</v>
      </c>
      <c r="KW16" s="152" t="s">
        <v>263</v>
      </c>
    </row>
    <row r="17" spans="1:309" ht="30" customHeight="1">
      <c r="A17" s="278">
        <v>1512</v>
      </c>
      <c r="B17" s="504" t="str">
        <f>IF('1'!$A$1=1,D17,F17)</f>
        <v>олія соняшникова та інш.</v>
      </c>
      <c r="C17" s="494">
        <v>1512</v>
      </c>
      <c r="D17" s="391" t="s">
        <v>190</v>
      </c>
      <c r="E17" s="387">
        <v>1512</v>
      </c>
      <c r="F17" s="390" t="s">
        <v>207</v>
      </c>
      <c r="G17" s="260">
        <v>75.473175690000005</v>
      </c>
      <c r="H17" s="261">
        <v>211.97972874999999</v>
      </c>
      <c r="I17" s="261">
        <v>84.259426599999998</v>
      </c>
      <c r="J17" s="261">
        <v>158.15566570999999</v>
      </c>
      <c r="K17" s="261">
        <v>188.32045081999999</v>
      </c>
      <c r="L17" s="261">
        <v>229.64025444999999</v>
      </c>
      <c r="M17" s="261">
        <v>87.641359059999999</v>
      </c>
      <c r="N17" s="261">
        <v>80.734452009999998</v>
      </c>
      <c r="O17" s="261">
        <v>103.01373389</v>
      </c>
      <c r="P17" s="261">
        <v>214.92265886000001</v>
      </c>
      <c r="Q17" s="261">
        <v>188.11160529</v>
      </c>
      <c r="R17" s="261">
        <v>204.28739325999999</v>
      </c>
      <c r="S17" s="261">
        <v>154.49500953</v>
      </c>
      <c r="T17" s="261">
        <v>98.946413440000001</v>
      </c>
      <c r="U17" s="261">
        <v>54.07827108</v>
      </c>
      <c r="V17" s="261">
        <v>49.346547530000002</v>
      </c>
      <c r="W17" s="261">
        <v>103.92631234</v>
      </c>
      <c r="X17" s="261">
        <v>209.30475415000001</v>
      </c>
      <c r="Y17" s="261">
        <v>178.29933152000001</v>
      </c>
      <c r="Z17" s="261">
        <v>117.57911045</v>
      </c>
      <c r="AA17" s="261">
        <v>107.03800806</v>
      </c>
      <c r="AB17" s="261">
        <v>75.750611710000001</v>
      </c>
      <c r="AC17" s="261">
        <v>99.937724709999998</v>
      </c>
      <c r="AD17" s="261">
        <v>226.38779081000001</v>
      </c>
      <c r="AE17" s="261">
        <v>303.48624767000001</v>
      </c>
      <c r="AF17" s="261">
        <v>346.31193702000002</v>
      </c>
      <c r="AG17" s="261">
        <v>136.63976980000001</v>
      </c>
      <c r="AH17" s="261">
        <v>235.68220794999999</v>
      </c>
      <c r="AI17" s="261">
        <v>270.97849466000002</v>
      </c>
      <c r="AJ17" s="261">
        <v>404.61166360999999</v>
      </c>
      <c r="AK17" s="261">
        <v>281.86789355000002</v>
      </c>
      <c r="AL17" s="261">
        <v>290.32218124000002</v>
      </c>
      <c r="AM17" s="261">
        <v>264.78847787000001</v>
      </c>
      <c r="AN17" s="261">
        <v>233.60839123</v>
      </c>
      <c r="AO17" s="261">
        <v>113.7178213</v>
      </c>
      <c r="AP17" s="261">
        <v>309.72819132000001</v>
      </c>
      <c r="AQ17" s="260">
        <v>298.30367998000003</v>
      </c>
      <c r="AR17" s="261">
        <v>340.37657365000001</v>
      </c>
      <c r="AS17" s="261">
        <v>264.29163269999998</v>
      </c>
      <c r="AT17" s="261">
        <v>398.28590441</v>
      </c>
      <c r="AU17" s="261">
        <v>440.08883967000003</v>
      </c>
      <c r="AV17" s="261">
        <v>408.42508275</v>
      </c>
      <c r="AW17" s="261">
        <v>271.39395912999998</v>
      </c>
      <c r="AX17" s="261">
        <v>419.48443792</v>
      </c>
      <c r="AY17" s="261">
        <v>409.98204841</v>
      </c>
      <c r="AZ17" s="261">
        <v>413.59027093999998</v>
      </c>
      <c r="BA17" s="261">
        <v>380.72134831</v>
      </c>
      <c r="BB17" s="261">
        <v>705.98315734000005</v>
      </c>
      <c r="BC17" s="261">
        <v>581.90715849999992</v>
      </c>
      <c r="BD17" s="261">
        <v>673.43531237999991</v>
      </c>
      <c r="BE17" s="261">
        <v>686.54252165999992</v>
      </c>
      <c r="BF17" s="261">
        <v>720.13565432999997</v>
      </c>
      <c r="BG17" s="261">
        <v>506.25103565000006</v>
      </c>
      <c r="BH17" s="261">
        <v>553.04174071</v>
      </c>
      <c r="BI17" s="261">
        <v>706.85114324999995</v>
      </c>
      <c r="BJ17" s="261">
        <v>781.48961428999996</v>
      </c>
      <c r="BK17" s="261">
        <v>860.57047282000008</v>
      </c>
      <c r="BL17" s="261">
        <v>805.9318247299999</v>
      </c>
      <c r="BM17" s="261">
        <v>483.55940017</v>
      </c>
      <c r="BN17" s="267">
        <f t="shared" si="8"/>
        <v>1766.14391961</v>
      </c>
      <c r="BO17" s="267">
        <f t="shared" si="9"/>
        <v>2150.0616977200002</v>
      </c>
      <c r="BP17" s="264"/>
      <c r="BQ17" s="267">
        <f t="shared" si="0"/>
        <v>509.11413528999998</v>
      </c>
      <c r="BR17" s="267">
        <f t="shared" si="1"/>
        <v>1022.1201624400001</v>
      </c>
      <c r="BS17" s="267">
        <f t="shared" si="2"/>
        <v>1247.78023306</v>
      </c>
      <c r="BT17" s="267">
        <f t="shared" si="3"/>
        <v>921.84288171999992</v>
      </c>
      <c r="BU17" s="255">
        <f t="shared" si="4"/>
        <v>1301.25779074</v>
      </c>
      <c r="BV17" s="255">
        <f t="shared" si="5"/>
        <v>1539.3923194700001</v>
      </c>
      <c r="BW17" s="255">
        <f t="shared" si="6"/>
        <v>1910.2768249999999</v>
      </c>
      <c r="BX17" s="255">
        <f t="shared" si="7"/>
        <v>2662.0206468699998</v>
      </c>
      <c r="BY17" s="255">
        <f t="shared" si="10"/>
        <v>2547.6335338999997</v>
      </c>
      <c r="IH17" s="434" t="s">
        <v>287</v>
      </c>
      <c r="II17" s="434" t="s">
        <v>288</v>
      </c>
    </row>
    <row r="18" spans="1:309" ht="30" customHeight="1">
      <c r="A18" s="314">
        <v>20</v>
      </c>
      <c r="B18" s="505" t="str">
        <f>IF('1'!A1=1,D18,F18)</f>
        <v xml:space="preserve">продукти переробки овочів, плодів </v>
      </c>
      <c r="C18" s="493">
        <v>20</v>
      </c>
      <c r="D18" s="389" t="s">
        <v>66</v>
      </c>
      <c r="E18" s="384">
        <v>20</v>
      </c>
      <c r="F18" s="390" t="s">
        <v>117</v>
      </c>
      <c r="G18" s="260">
        <v>5.5251856000000004</v>
      </c>
      <c r="H18" s="261">
        <v>2.9575794000000002</v>
      </c>
      <c r="I18" s="261">
        <v>7.3168644599999997</v>
      </c>
      <c r="J18" s="261">
        <v>15.59229768</v>
      </c>
      <c r="K18" s="261">
        <v>4.9445959899999998</v>
      </c>
      <c r="L18" s="261">
        <v>3.4815552200000002</v>
      </c>
      <c r="M18" s="261">
        <v>4.4335445499999997</v>
      </c>
      <c r="N18" s="261">
        <v>6.7291491700000003</v>
      </c>
      <c r="O18" s="261">
        <v>15.377199490000001</v>
      </c>
      <c r="P18" s="261">
        <v>18.193608680000001</v>
      </c>
      <c r="Q18" s="261">
        <v>20.138415930000001</v>
      </c>
      <c r="R18" s="261">
        <v>34.088991470000003</v>
      </c>
      <c r="S18" s="261">
        <v>53.150972840000001</v>
      </c>
      <c r="T18" s="261">
        <v>34.478275539999999</v>
      </c>
      <c r="U18" s="261">
        <v>32.246448600000001</v>
      </c>
      <c r="V18" s="261">
        <v>41.047755530000003</v>
      </c>
      <c r="W18" s="261">
        <v>53.826088509999998</v>
      </c>
      <c r="X18" s="261">
        <v>40.646415179999998</v>
      </c>
      <c r="Y18" s="261">
        <v>18.661420830000001</v>
      </c>
      <c r="Z18" s="261">
        <v>43.913090189999998</v>
      </c>
      <c r="AA18" s="261">
        <v>47.788452730000003</v>
      </c>
      <c r="AB18" s="261">
        <v>13.618389519999999</v>
      </c>
      <c r="AC18" s="261">
        <v>23.258393770000001</v>
      </c>
      <c r="AD18" s="261">
        <v>29.337354789999999</v>
      </c>
      <c r="AE18" s="261">
        <v>19.987004970000001</v>
      </c>
      <c r="AF18" s="261">
        <v>19.380331160000001</v>
      </c>
      <c r="AG18" s="261">
        <v>19.63894852</v>
      </c>
      <c r="AH18" s="261">
        <v>18.81345155</v>
      </c>
      <c r="AI18" s="261">
        <v>20.66909923</v>
      </c>
      <c r="AJ18" s="261">
        <v>13.943725130000001</v>
      </c>
      <c r="AK18" s="261">
        <v>27.72890666</v>
      </c>
      <c r="AL18" s="261">
        <v>46.114430570000003</v>
      </c>
      <c r="AM18" s="261">
        <v>26.461553840000001</v>
      </c>
      <c r="AN18" s="261">
        <v>19.156388069999998</v>
      </c>
      <c r="AO18" s="261">
        <v>20.92709717</v>
      </c>
      <c r="AP18" s="261">
        <v>28.907186719999999</v>
      </c>
      <c r="AQ18" s="260">
        <v>22.103164499999998</v>
      </c>
      <c r="AR18" s="261">
        <v>17.482496900000001</v>
      </c>
      <c r="AS18" s="261">
        <v>16.629170989999999</v>
      </c>
      <c r="AT18" s="261">
        <v>32.601000069999998</v>
      </c>
      <c r="AU18" s="261">
        <v>24.151771750000002</v>
      </c>
      <c r="AV18" s="261">
        <v>15.828785610000001</v>
      </c>
      <c r="AW18" s="261">
        <v>15.87557588</v>
      </c>
      <c r="AX18" s="261">
        <v>45.377927200000002</v>
      </c>
      <c r="AY18" s="261">
        <v>22.93091094</v>
      </c>
      <c r="AZ18" s="261">
        <v>14.94396667</v>
      </c>
      <c r="BA18" s="261">
        <v>16.274908910000001</v>
      </c>
      <c r="BB18" s="261">
        <v>33.839399380000003</v>
      </c>
      <c r="BC18" s="261">
        <v>25.673793179999997</v>
      </c>
      <c r="BD18" s="261">
        <v>14.298795940000002</v>
      </c>
      <c r="BE18" s="261">
        <v>28.02763685</v>
      </c>
      <c r="BF18" s="261">
        <v>46.518080650000002</v>
      </c>
      <c r="BG18" s="261">
        <v>21.57701599</v>
      </c>
      <c r="BH18" s="261">
        <v>7.5698216700000005</v>
      </c>
      <c r="BI18" s="261">
        <v>27.943999070000004</v>
      </c>
      <c r="BJ18" s="261">
        <v>58.560152689999995</v>
      </c>
      <c r="BK18" s="261">
        <v>50.453322239999999</v>
      </c>
      <c r="BL18" s="261">
        <v>31.510279730000001</v>
      </c>
      <c r="BM18" s="261">
        <v>73.456051380000005</v>
      </c>
      <c r="BN18" s="267">
        <f t="shared" si="8"/>
        <v>57.090836730000007</v>
      </c>
      <c r="BO18" s="267">
        <f t="shared" si="9"/>
        <v>155.41965335</v>
      </c>
      <c r="BP18" s="264"/>
      <c r="BQ18" s="267">
        <f t="shared" si="0"/>
        <v>114.00259081000002</v>
      </c>
      <c r="BR18" s="267">
        <f t="shared" si="1"/>
        <v>77.819736199999994</v>
      </c>
      <c r="BS18" s="267">
        <f t="shared" si="2"/>
        <v>108.45616159000001</v>
      </c>
      <c r="BT18" s="267">
        <f t="shared" si="3"/>
        <v>95.452225799999994</v>
      </c>
      <c r="BU18" s="255">
        <f t="shared" si="4"/>
        <v>88.815832459999996</v>
      </c>
      <c r="BV18" s="255">
        <f t="shared" si="5"/>
        <v>101.23406044000001</v>
      </c>
      <c r="BW18" s="255">
        <f t="shared" si="6"/>
        <v>87.989185899999995</v>
      </c>
      <c r="BX18" s="255">
        <f t="shared" si="7"/>
        <v>114.51830662</v>
      </c>
      <c r="BY18" s="255">
        <f t="shared" si="10"/>
        <v>115.65098942</v>
      </c>
      <c r="IH18" s="434" t="s">
        <v>198</v>
      </c>
      <c r="II18" s="434" t="s">
        <v>201</v>
      </c>
      <c r="KV18" s="130" t="s">
        <v>269</v>
      </c>
      <c r="KW18" s="152" t="s">
        <v>271</v>
      </c>
    </row>
    <row r="19" spans="1:309" ht="30" customHeight="1">
      <c r="A19" s="314">
        <v>23</v>
      </c>
      <c r="B19" s="505" t="str">
        <f>IF('1'!A1=1,D19,F19)</f>
        <v>залишки і відходи харчової промисловості</v>
      </c>
      <c r="C19" s="495">
        <v>23</v>
      </c>
      <c r="D19" s="177" t="s">
        <v>40</v>
      </c>
      <c r="E19" s="174">
        <v>23</v>
      </c>
      <c r="F19" s="205" t="s">
        <v>118</v>
      </c>
      <c r="G19" s="260">
        <v>45.463837949999999</v>
      </c>
      <c r="H19" s="261">
        <v>35.388237750000002</v>
      </c>
      <c r="I19" s="261">
        <v>32.321197810000001</v>
      </c>
      <c r="J19" s="261">
        <v>67.623817360000004</v>
      </c>
      <c r="K19" s="261">
        <v>85.359449710000007</v>
      </c>
      <c r="L19" s="261">
        <v>66.665267259999993</v>
      </c>
      <c r="M19" s="261">
        <v>35.258295629999999</v>
      </c>
      <c r="N19" s="261">
        <v>82.403527130000001</v>
      </c>
      <c r="O19" s="261">
        <v>87.768005400000007</v>
      </c>
      <c r="P19" s="261">
        <v>114.04021739</v>
      </c>
      <c r="Q19" s="261">
        <v>102.25293965</v>
      </c>
      <c r="R19" s="261">
        <v>190.94426437999999</v>
      </c>
      <c r="S19" s="261">
        <v>167.10208283</v>
      </c>
      <c r="T19" s="261">
        <v>103.63020349</v>
      </c>
      <c r="U19" s="261">
        <v>50.111885360000002</v>
      </c>
      <c r="V19" s="261">
        <v>134.76360661000001</v>
      </c>
      <c r="W19" s="261">
        <v>146.57205884000001</v>
      </c>
      <c r="X19" s="261">
        <v>153.03716528000001</v>
      </c>
      <c r="Y19" s="261">
        <v>117.80015761999999</v>
      </c>
      <c r="Z19" s="261">
        <v>140.94554664</v>
      </c>
      <c r="AA19" s="261">
        <v>127.13469808000001</v>
      </c>
      <c r="AB19" s="261">
        <v>105.12472603000001</v>
      </c>
      <c r="AC19" s="261">
        <v>75.183294149999995</v>
      </c>
      <c r="AD19" s="261">
        <v>151.34571574</v>
      </c>
      <c r="AE19" s="261">
        <v>91.837392719999997</v>
      </c>
      <c r="AF19" s="261">
        <v>111.51385378000001</v>
      </c>
      <c r="AG19" s="261">
        <v>66.319352280000004</v>
      </c>
      <c r="AH19" s="261">
        <v>150.01304585</v>
      </c>
      <c r="AI19" s="261">
        <v>123.72939138</v>
      </c>
      <c r="AJ19" s="261">
        <v>134.40745491999999</v>
      </c>
      <c r="AK19" s="261">
        <v>79.786500140000001</v>
      </c>
      <c r="AL19" s="261">
        <v>138.16808861000001</v>
      </c>
      <c r="AM19" s="261">
        <v>119.61267671</v>
      </c>
      <c r="AN19" s="261">
        <v>130.64482862</v>
      </c>
      <c r="AO19" s="261">
        <v>86.20380591</v>
      </c>
      <c r="AP19" s="261">
        <v>165.70242499</v>
      </c>
      <c r="AQ19" s="260">
        <v>147.69882021999999</v>
      </c>
      <c r="AR19" s="261">
        <v>140.42531617</v>
      </c>
      <c r="AS19" s="261">
        <v>104.5233621</v>
      </c>
      <c r="AT19" s="261">
        <v>112.00223089000001</v>
      </c>
      <c r="AU19" s="261">
        <v>126.92788274999999</v>
      </c>
      <c r="AV19" s="261">
        <v>96.825937370000005</v>
      </c>
      <c r="AW19" s="261">
        <v>65.292657030000001</v>
      </c>
      <c r="AX19" s="261">
        <v>168.6068693</v>
      </c>
      <c r="AY19" s="261">
        <v>149.13720386</v>
      </c>
      <c r="AZ19" s="261">
        <v>133.0727215</v>
      </c>
      <c r="BA19" s="261">
        <v>76.54263847</v>
      </c>
      <c r="BB19" s="261">
        <v>114.16682742</v>
      </c>
      <c r="BC19" s="261">
        <v>150.06126778999999</v>
      </c>
      <c r="BD19" s="261">
        <v>99.070087059999992</v>
      </c>
      <c r="BE19" s="261">
        <v>118.00098074000002</v>
      </c>
      <c r="BF19" s="261">
        <v>146.82897044000001</v>
      </c>
      <c r="BG19" s="261">
        <v>203.39948224</v>
      </c>
      <c r="BH19" s="261">
        <v>152.17042612</v>
      </c>
      <c r="BI19" s="261">
        <v>199.20575171000002</v>
      </c>
      <c r="BJ19" s="261">
        <v>246.13959208000003</v>
      </c>
      <c r="BK19" s="261">
        <v>218.92641621000001</v>
      </c>
      <c r="BL19" s="261">
        <v>174.24250183999999</v>
      </c>
      <c r="BM19" s="261">
        <v>157.61643414</v>
      </c>
      <c r="BN19" s="267">
        <f t="shared" si="8"/>
        <v>554.77566006999996</v>
      </c>
      <c r="BO19" s="267">
        <f t="shared" si="9"/>
        <v>550.78535219000003</v>
      </c>
      <c r="BP19" s="264"/>
      <c r="BQ19" s="267">
        <f t="shared" si="0"/>
        <v>458.788434</v>
      </c>
      <c r="BR19" s="267">
        <f t="shared" si="1"/>
        <v>419.68364463</v>
      </c>
      <c r="BS19" s="267">
        <f t="shared" si="2"/>
        <v>476.09143504999997</v>
      </c>
      <c r="BT19" s="267">
        <f t="shared" si="3"/>
        <v>502.16373622999998</v>
      </c>
      <c r="BU19" s="255">
        <f t="shared" si="4"/>
        <v>504.64972938</v>
      </c>
      <c r="BV19" s="255">
        <f t="shared" si="5"/>
        <v>457.65334644999996</v>
      </c>
      <c r="BW19" s="255">
        <f t="shared" si="6"/>
        <v>472.91939124999999</v>
      </c>
      <c r="BX19" s="255">
        <f t="shared" si="7"/>
        <v>513.96130603000006</v>
      </c>
      <c r="BY19" s="255">
        <f t="shared" si="10"/>
        <v>800.91525215000001</v>
      </c>
      <c r="IH19" s="434" t="s">
        <v>289</v>
      </c>
      <c r="II19" s="434" t="s">
        <v>290</v>
      </c>
      <c r="KV19" s="130" t="s">
        <v>270</v>
      </c>
      <c r="KW19" s="152" t="s">
        <v>272</v>
      </c>
    </row>
    <row r="20" spans="1:309" ht="34.950000000000003" customHeight="1">
      <c r="A20" s="170"/>
      <c r="B20" s="500" t="str">
        <f>IF('1'!A1=1,D20,F20)</f>
        <v>Мінеральні продукти</v>
      </c>
      <c r="C20" s="496"/>
      <c r="D20" s="173" t="s">
        <v>2</v>
      </c>
      <c r="E20" s="172"/>
      <c r="F20" s="172" t="s">
        <v>119</v>
      </c>
      <c r="G20" s="262">
        <v>418.19782963</v>
      </c>
      <c r="H20" s="263">
        <v>615.95821751000005</v>
      </c>
      <c r="I20" s="263">
        <v>579.26352527999995</v>
      </c>
      <c r="J20" s="263">
        <v>624.95630456000004</v>
      </c>
      <c r="K20" s="263">
        <v>715.21021484000005</v>
      </c>
      <c r="L20" s="263">
        <v>961.11658403000001</v>
      </c>
      <c r="M20" s="263">
        <v>844.09621015000005</v>
      </c>
      <c r="N20" s="263">
        <v>768.53906910000001</v>
      </c>
      <c r="O20" s="263">
        <v>725.51650911000002</v>
      </c>
      <c r="P20" s="263">
        <v>784.78997313000002</v>
      </c>
      <c r="Q20" s="263">
        <v>662.47649207999996</v>
      </c>
      <c r="R20" s="263">
        <v>580.53745438999999</v>
      </c>
      <c r="S20" s="263">
        <v>563.06422628999997</v>
      </c>
      <c r="T20" s="263">
        <v>720.53761663</v>
      </c>
      <c r="U20" s="263">
        <v>656.39918397999998</v>
      </c>
      <c r="V20" s="263">
        <v>764.83865078999997</v>
      </c>
      <c r="W20" s="263">
        <v>785.01052747999995</v>
      </c>
      <c r="X20" s="263">
        <v>736.56388948999995</v>
      </c>
      <c r="Y20" s="263">
        <v>581.81496119999997</v>
      </c>
      <c r="Z20" s="263">
        <v>417.60206416</v>
      </c>
      <c r="AA20" s="264">
        <v>350.13482519000002</v>
      </c>
      <c r="AB20" s="264">
        <v>305.85266941999998</v>
      </c>
      <c r="AC20" s="264">
        <v>338.51126485999998</v>
      </c>
      <c r="AD20" s="264">
        <v>284.24581637</v>
      </c>
      <c r="AE20" s="264">
        <v>239.97977840999999</v>
      </c>
      <c r="AF20" s="264">
        <v>319.72521182000003</v>
      </c>
      <c r="AG20" s="264">
        <v>326.12035619</v>
      </c>
      <c r="AH20" s="264">
        <v>404.99304654000002</v>
      </c>
      <c r="AI20" s="264">
        <v>521.43923638000001</v>
      </c>
      <c r="AJ20" s="264">
        <v>473.48072728</v>
      </c>
      <c r="AK20" s="264">
        <v>521.46899159999998</v>
      </c>
      <c r="AL20" s="264">
        <v>546.17494118000002</v>
      </c>
      <c r="AM20" s="264">
        <v>664.53479289999996</v>
      </c>
      <c r="AN20" s="264">
        <v>574.63294349</v>
      </c>
      <c r="AO20" s="264">
        <v>579.47541390000004</v>
      </c>
      <c r="AP20" s="264">
        <v>629.22557303999997</v>
      </c>
      <c r="AQ20" s="520">
        <v>667.83528206000005</v>
      </c>
      <c r="AR20" s="264">
        <v>672.58914737999999</v>
      </c>
      <c r="AS20" s="264">
        <v>603.46842671000002</v>
      </c>
      <c r="AT20" s="264">
        <v>465.50595375</v>
      </c>
      <c r="AU20" s="264">
        <v>528.39765925999995</v>
      </c>
      <c r="AV20" s="264">
        <v>320.40111344000002</v>
      </c>
      <c r="AW20" s="264">
        <v>418.93578443000001</v>
      </c>
      <c r="AX20" s="264">
        <v>597.55348325</v>
      </c>
      <c r="AY20" s="264">
        <v>820.15242656999999</v>
      </c>
      <c r="AZ20" s="264">
        <v>1042.5288073500001</v>
      </c>
      <c r="BA20" s="264">
        <v>1051.87043857</v>
      </c>
      <c r="BB20" s="264">
        <v>652.35590563000005</v>
      </c>
      <c r="BC20" s="264">
        <v>840.92294582</v>
      </c>
      <c r="BD20" s="264">
        <v>1127.55719277</v>
      </c>
      <c r="BE20" s="264">
        <v>858.52325034</v>
      </c>
      <c r="BF20" s="264">
        <v>470.78316758000005</v>
      </c>
      <c r="BG20" s="264">
        <v>468.56864875999997</v>
      </c>
      <c r="BH20" s="264">
        <v>593.73808878</v>
      </c>
      <c r="BI20" s="264">
        <v>449.71036744000003</v>
      </c>
      <c r="BJ20" s="264">
        <v>426.62409839999998</v>
      </c>
      <c r="BK20" s="264">
        <v>480.15785792000003</v>
      </c>
      <c r="BL20" s="264">
        <v>487.33291710999998</v>
      </c>
      <c r="BM20" s="264">
        <v>420.02787906999998</v>
      </c>
      <c r="BN20" s="264">
        <f t="shared" si="8"/>
        <v>1512.0171049800001</v>
      </c>
      <c r="BO20" s="264">
        <f t="shared" si="9"/>
        <v>1387.5186541</v>
      </c>
      <c r="BP20" s="264"/>
      <c r="BQ20" s="264">
        <f t="shared" si="0"/>
        <v>1278.7445758399999</v>
      </c>
      <c r="BR20" s="264">
        <f t="shared" si="1"/>
        <v>1290.81839296</v>
      </c>
      <c r="BS20" s="264">
        <f t="shared" si="2"/>
        <v>2062.56389644</v>
      </c>
      <c r="BT20" s="264">
        <f t="shared" si="3"/>
        <v>2447.8687233299997</v>
      </c>
      <c r="BU20" s="256">
        <f t="shared" si="4"/>
        <v>2409.3988099000003</v>
      </c>
      <c r="BV20" s="256">
        <f t="shared" si="5"/>
        <v>1865.28804038</v>
      </c>
      <c r="BW20" s="256">
        <f t="shared" si="6"/>
        <v>3566.9075781199999</v>
      </c>
      <c r="BX20" s="256">
        <f t="shared" si="7"/>
        <v>3297.7865565100001</v>
      </c>
      <c r="BY20" s="256">
        <f t="shared" si="10"/>
        <v>1938.6412033800002</v>
      </c>
      <c r="IH20" s="434" t="s">
        <v>291</v>
      </c>
      <c r="II20" s="434" t="s">
        <v>278</v>
      </c>
    </row>
    <row r="21" spans="1:309" ht="30" customHeight="1">
      <c r="A21" s="279">
        <v>2601</v>
      </c>
      <c r="B21" s="502" t="str">
        <f>IF('1'!A1=1,D21,F21)</f>
        <v>руди та концентрати залізні</v>
      </c>
      <c r="C21" s="495">
        <v>2601</v>
      </c>
      <c r="D21" s="175" t="s">
        <v>41</v>
      </c>
      <c r="E21" s="174">
        <v>2601</v>
      </c>
      <c r="F21" s="248" t="s">
        <v>120</v>
      </c>
      <c r="G21" s="260">
        <v>210.66438006999999</v>
      </c>
      <c r="H21" s="261">
        <v>401.75297454000003</v>
      </c>
      <c r="I21" s="261">
        <v>395.68233853999999</v>
      </c>
      <c r="J21" s="261">
        <v>365.57336454</v>
      </c>
      <c r="K21" s="261">
        <v>376.78948228000002</v>
      </c>
      <c r="L21" s="261">
        <v>483.02197877999998</v>
      </c>
      <c r="M21" s="261">
        <v>495.08407153000002</v>
      </c>
      <c r="N21" s="261">
        <v>483.44148912999998</v>
      </c>
      <c r="O21" s="261">
        <v>378.07042290999999</v>
      </c>
      <c r="P21" s="261">
        <v>475.79775975000001</v>
      </c>
      <c r="Q21" s="261">
        <v>415.62705290000002</v>
      </c>
      <c r="R21" s="261">
        <v>300.05525144000001</v>
      </c>
      <c r="S21" s="261">
        <v>345.03117937000002</v>
      </c>
      <c r="T21" s="261">
        <v>480.51724087999997</v>
      </c>
      <c r="U21" s="261">
        <v>385.90349495999999</v>
      </c>
      <c r="V21" s="261">
        <v>453.24961923000001</v>
      </c>
      <c r="W21" s="261">
        <v>468.95182768000001</v>
      </c>
      <c r="X21" s="261">
        <v>400.70346203999998</v>
      </c>
      <c r="Y21" s="261">
        <v>329.22980726999998</v>
      </c>
      <c r="Z21" s="261">
        <v>299.49761258000001</v>
      </c>
      <c r="AA21" s="261">
        <v>249.72006386000001</v>
      </c>
      <c r="AB21" s="261">
        <v>206.84190935999999</v>
      </c>
      <c r="AC21" s="261">
        <v>241.96588235999999</v>
      </c>
      <c r="AD21" s="261">
        <v>203.97440581000001</v>
      </c>
      <c r="AE21" s="267">
        <v>154.34491073999999</v>
      </c>
      <c r="AF21" s="267">
        <v>221.73509523999999</v>
      </c>
      <c r="AG21" s="267">
        <v>239.78264131</v>
      </c>
      <c r="AH21" s="267">
        <v>311.82488504999998</v>
      </c>
      <c r="AI21" s="267">
        <v>388.35535824999999</v>
      </c>
      <c r="AJ21" s="267">
        <v>350.91544152</v>
      </c>
      <c r="AK21" s="267">
        <v>353.26023774999999</v>
      </c>
      <c r="AL21" s="267">
        <v>399.83048508000002</v>
      </c>
      <c r="AM21" s="267">
        <v>492.79002379000002</v>
      </c>
      <c r="AN21" s="267">
        <v>392.99411931999998</v>
      </c>
      <c r="AO21" s="267">
        <v>412.19712636999998</v>
      </c>
      <c r="AP21" s="267">
        <v>448.37263392</v>
      </c>
      <c r="AQ21" s="526">
        <v>472.75146662999998</v>
      </c>
      <c r="AR21" s="267">
        <v>496.14688075999999</v>
      </c>
      <c r="AS21" s="267">
        <v>439.78110113000002</v>
      </c>
      <c r="AT21" s="267">
        <v>295.96652657999999</v>
      </c>
      <c r="AU21" s="267">
        <v>340.50221491999997</v>
      </c>
      <c r="AV21" s="267">
        <v>235.46793348</v>
      </c>
      <c r="AW21" s="267">
        <v>331.90215597999997</v>
      </c>
      <c r="AX21" s="267">
        <v>487.93311289000002</v>
      </c>
      <c r="AY21" s="267">
        <v>740.35550720000003</v>
      </c>
      <c r="AZ21" s="267">
        <v>832.83440342999995</v>
      </c>
      <c r="BA21" s="267">
        <v>883.06009341000004</v>
      </c>
      <c r="BB21" s="267">
        <v>490.39058807999999</v>
      </c>
      <c r="BC21" s="267">
        <v>600.00469999000006</v>
      </c>
      <c r="BD21" s="267">
        <v>929.75396588000012</v>
      </c>
      <c r="BE21" s="267">
        <v>496.50191322000001</v>
      </c>
      <c r="BF21" s="267">
        <v>230.61965782000001</v>
      </c>
      <c r="BG21" s="267">
        <v>387.72254760999999</v>
      </c>
      <c r="BH21" s="267">
        <v>474.57084974999998</v>
      </c>
      <c r="BI21" s="267">
        <v>392.32250878999997</v>
      </c>
      <c r="BJ21" s="267">
        <v>353.07331792000002</v>
      </c>
      <c r="BK21" s="267">
        <v>435.11361024000001</v>
      </c>
      <c r="BL21" s="267">
        <v>431.01386921999995</v>
      </c>
      <c r="BM21" s="267">
        <v>375.37934631999997</v>
      </c>
      <c r="BN21" s="267">
        <f t="shared" si="8"/>
        <v>1254.61590615</v>
      </c>
      <c r="BO21" s="267">
        <f t="shared" si="9"/>
        <v>1241.5068257799999</v>
      </c>
      <c r="BP21" s="264"/>
      <c r="BQ21" s="267">
        <f t="shared" si="0"/>
        <v>902.50226139000006</v>
      </c>
      <c r="BR21" s="267">
        <f t="shared" si="1"/>
        <v>927.68753233999996</v>
      </c>
      <c r="BS21" s="267">
        <f t="shared" si="2"/>
        <v>1492.3615225999999</v>
      </c>
      <c r="BT21" s="267">
        <f t="shared" si="3"/>
        <v>1746.3539034</v>
      </c>
      <c r="BU21" s="255">
        <f t="shared" si="4"/>
        <v>1704.6459751</v>
      </c>
      <c r="BV21" s="255">
        <f t="shared" si="5"/>
        <v>1395.8054172699999</v>
      </c>
      <c r="BW21" s="255">
        <f t="shared" si="6"/>
        <v>2946.6405921199998</v>
      </c>
      <c r="BX21" s="255">
        <f t="shared" si="7"/>
        <v>2256.8802369100003</v>
      </c>
      <c r="BY21" s="255">
        <f t="shared" si="10"/>
        <v>1607.6892240699999</v>
      </c>
      <c r="IH21" s="434" t="s">
        <v>291</v>
      </c>
      <c r="II21" s="434" t="s">
        <v>278</v>
      </c>
    </row>
    <row r="22" spans="1:309" ht="30" customHeight="1">
      <c r="A22" s="305">
        <v>2701</v>
      </c>
      <c r="B22" s="505" t="str">
        <f>IF('1'!A1=1,D22,F22)</f>
        <v>вугілля кам'яне, антрацит, брикети</v>
      </c>
      <c r="C22" s="495">
        <v>2701</v>
      </c>
      <c r="D22" s="177" t="s">
        <v>58</v>
      </c>
      <c r="E22" s="174">
        <v>2701</v>
      </c>
      <c r="F22" s="205" t="s">
        <v>121</v>
      </c>
      <c r="G22" s="260">
        <v>48.578871630000002</v>
      </c>
      <c r="H22" s="261">
        <v>86.231824070000002</v>
      </c>
      <c r="I22" s="261">
        <v>89.034984129999998</v>
      </c>
      <c r="J22" s="261">
        <v>103.26185208</v>
      </c>
      <c r="K22" s="261">
        <v>117.5467931</v>
      </c>
      <c r="L22" s="261">
        <v>128.39151163</v>
      </c>
      <c r="M22" s="261">
        <v>117.87025663999999</v>
      </c>
      <c r="N22" s="261">
        <v>93.9644914</v>
      </c>
      <c r="O22" s="261">
        <v>78.603308620000007</v>
      </c>
      <c r="P22" s="261">
        <v>104.29099677000001</v>
      </c>
      <c r="Q22" s="261">
        <v>79.627798760000005</v>
      </c>
      <c r="R22" s="261">
        <v>75.790121729999996</v>
      </c>
      <c r="S22" s="261">
        <v>67.246008639999999</v>
      </c>
      <c r="T22" s="261">
        <v>66.628739199999998</v>
      </c>
      <c r="U22" s="261">
        <v>84.635770539999996</v>
      </c>
      <c r="V22" s="261">
        <v>93.541865999999999</v>
      </c>
      <c r="W22" s="261">
        <v>79.570165860000003</v>
      </c>
      <c r="X22" s="261">
        <v>62.749616000000003</v>
      </c>
      <c r="Y22" s="261">
        <v>43.424058870000003</v>
      </c>
      <c r="Z22" s="261">
        <v>13.39832648</v>
      </c>
      <c r="AA22" s="261">
        <v>8.00753016</v>
      </c>
      <c r="AB22" s="261">
        <v>14.678246120000001</v>
      </c>
      <c r="AC22" s="261">
        <v>9.4421536600000007</v>
      </c>
      <c r="AD22" s="261">
        <v>12.4798106</v>
      </c>
      <c r="AE22" s="267">
        <v>8.6712336400000005</v>
      </c>
      <c r="AF22" s="267">
        <v>5.2784746</v>
      </c>
      <c r="AG22" s="267">
        <v>7.0702078300000002</v>
      </c>
      <c r="AH22" s="267">
        <v>7.45329715</v>
      </c>
      <c r="AI22" s="267">
        <v>6.15926784</v>
      </c>
      <c r="AJ22" s="267">
        <v>13.42049156</v>
      </c>
      <c r="AK22" s="267">
        <v>11.206493780000001</v>
      </c>
      <c r="AL22" s="267">
        <v>13.50299772</v>
      </c>
      <c r="AM22" s="267">
        <v>3.2028452199999999</v>
      </c>
      <c r="AN22" s="267">
        <v>0</v>
      </c>
      <c r="AO22" s="267">
        <v>0</v>
      </c>
      <c r="AP22" s="267">
        <v>0</v>
      </c>
      <c r="AQ22" s="526">
        <v>0</v>
      </c>
      <c r="AR22" s="267">
        <v>0</v>
      </c>
      <c r="AS22" s="267">
        <v>0</v>
      </c>
      <c r="AT22" s="267">
        <v>0</v>
      </c>
      <c r="AU22" s="267">
        <v>0</v>
      </c>
      <c r="AV22" s="267">
        <v>1.9735E-4</v>
      </c>
      <c r="AW22" s="267">
        <v>0</v>
      </c>
      <c r="AX22" s="267">
        <v>0</v>
      </c>
      <c r="AY22" s="267">
        <v>0</v>
      </c>
      <c r="AZ22" s="267">
        <v>0</v>
      </c>
      <c r="BA22" s="267">
        <v>1</v>
      </c>
      <c r="BB22" s="267">
        <v>0</v>
      </c>
      <c r="BC22" s="267">
        <v>0</v>
      </c>
      <c r="BD22" s="267">
        <v>109.51448285000001</v>
      </c>
      <c r="BE22" s="267">
        <v>81.267728959999999</v>
      </c>
      <c r="BF22" s="267">
        <v>24.517428119999998</v>
      </c>
      <c r="BG22" s="267">
        <v>26.424419589999999</v>
      </c>
      <c r="BH22" s="267">
        <v>42.89706932</v>
      </c>
      <c r="BI22" s="267">
        <v>20.277500099999997</v>
      </c>
      <c r="BJ22" s="267">
        <v>18.61930387</v>
      </c>
      <c r="BK22" s="267">
        <v>6.5334949</v>
      </c>
      <c r="BL22" s="267">
        <v>4.8785599299999998</v>
      </c>
      <c r="BM22" s="267">
        <v>3.5963434799999998</v>
      </c>
      <c r="BN22" s="267">
        <f t="shared" si="8"/>
        <v>89.598989009999997</v>
      </c>
      <c r="BO22" s="267">
        <f t="shared" si="9"/>
        <v>15.008398309999999</v>
      </c>
      <c r="BP22" s="264"/>
      <c r="BQ22" s="267">
        <f t="shared" si="0"/>
        <v>44.607740540000002</v>
      </c>
      <c r="BR22" s="267">
        <f t="shared" si="1"/>
        <v>28.473213220000002</v>
      </c>
      <c r="BS22" s="267">
        <f t="shared" si="2"/>
        <v>44.289250899999999</v>
      </c>
      <c r="BT22" s="267">
        <f t="shared" si="3"/>
        <v>3.2028452199999999</v>
      </c>
      <c r="BU22" s="255">
        <f t="shared" si="4"/>
        <v>0</v>
      </c>
      <c r="BV22" s="255">
        <f t="shared" si="5"/>
        <v>1.9735E-4</v>
      </c>
      <c r="BW22" s="255">
        <f>AY22+BA22</f>
        <v>1</v>
      </c>
      <c r="BX22" s="255">
        <f t="shared" si="7"/>
        <v>215.29963993000001</v>
      </c>
      <c r="BY22" s="255">
        <f t="shared" si="10"/>
        <v>108.21829287999999</v>
      </c>
    </row>
    <row r="23" spans="1:309" ht="30" customHeight="1">
      <c r="A23" s="279">
        <v>2710</v>
      </c>
      <c r="B23" s="505" t="str">
        <f>IF('1'!A1=1,D23,F23)</f>
        <v>нафта або нафтопродукти, крім сирих</v>
      </c>
      <c r="C23" s="495">
        <v>2710</v>
      </c>
      <c r="D23" s="177" t="s">
        <v>63</v>
      </c>
      <c r="E23" s="174">
        <v>2710</v>
      </c>
      <c r="F23" s="205" t="s">
        <v>122</v>
      </c>
      <c r="G23" s="260">
        <v>87.195819639999996</v>
      </c>
      <c r="H23" s="261">
        <v>86.04085422</v>
      </c>
      <c r="I23" s="261">
        <v>40.968883910000002</v>
      </c>
      <c r="J23" s="261">
        <v>48.843889349999998</v>
      </c>
      <c r="K23" s="261">
        <v>121.18410922</v>
      </c>
      <c r="L23" s="261">
        <v>213.41066960000001</v>
      </c>
      <c r="M23" s="261">
        <v>102.66506104</v>
      </c>
      <c r="N23" s="261">
        <v>54.84103906</v>
      </c>
      <c r="O23" s="261">
        <v>133.53415161999999</v>
      </c>
      <c r="P23" s="261">
        <v>64.576023250000006</v>
      </c>
      <c r="Q23" s="261">
        <v>31.277069149999999</v>
      </c>
      <c r="R23" s="261">
        <v>59.246795810000002</v>
      </c>
      <c r="S23" s="261">
        <v>15.612960380000001</v>
      </c>
      <c r="T23" s="261">
        <v>38.887378380000001</v>
      </c>
      <c r="U23" s="261">
        <v>65.274834470000002</v>
      </c>
      <c r="V23" s="261">
        <v>83.345578930000002</v>
      </c>
      <c r="W23" s="261">
        <v>103.3327967</v>
      </c>
      <c r="X23" s="261">
        <v>128.65423414</v>
      </c>
      <c r="Y23" s="261">
        <v>65.823540969999996</v>
      </c>
      <c r="Z23" s="261">
        <v>11.307111600000001</v>
      </c>
      <c r="AA23" s="261">
        <v>28.477330569999999</v>
      </c>
      <c r="AB23" s="261">
        <v>23.797540590000001</v>
      </c>
      <c r="AC23" s="261">
        <v>14.152639150000001</v>
      </c>
      <c r="AD23" s="261">
        <v>5.29268596</v>
      </c>
      <c r="AE23" s="267">
        <v>5.3722799800000001</v>
      </c>
      <c r="AF23" s="267">
        <v>23.767386599999998</v>
      </c>
      <c r="AG23" s="267">
        <v>16.105857090000001</v>
      </c>
      <c r="AH23" s="267">
        <v>15.004465700000001</v>
      </c>
      <c r="AI23" s="267">
        <v>23.22130224</v>
      </c>
      <c r="AJ23" s="267">
        <v>29.918134510000002</v>
      </c>
      <c r="AK23" s="267">
        <v>38.506929079999999</v>
      </c>
      <c r="AL23" s="267">
        <v>47.566004470000003</v>
      </c>
      <c r="AM23" s="267">
        <v>42.588725510000003</v>
      </c>
      <c r="AN23" s="267">
        <v>50.763999060000003</v>
      </c>
      <c r="AO23" s="267">
        <v>41.500708580000001</v>
      </c>
      <c r="AP23" s="267">
        <v>54.964582620000002</v>
      </c>
      <c r="AQ23" s="526">
        <v>73.412091790000005</v>
      </c>
      <c r="AR23" s="267">
        <v>48.278104239999998</v>
      </c>
      <c r="AS23" s="267">
        <v>50.430727339999997</v>
      </c>
      <c r="AT23" s="267">
        <v>31.86150297</v>
      </c>
      <c r="AU23" s="267">
        <v>30.050474860000001</v>
      </c>
      <c r="AV23" s="267">
        <v>6.4079078899999997</v>
      </c>
      <c r="AW23" s="267">
        <v>33.120013569999998</v>
      </c>
      <c r="AX23" s="267">
        <v>11.44328496</v>
      </c>
      <c r="AY23" s="267">
        <v>18.065578259999999</v>
      </c>
      <c r="AZ23" s="267">
        <v>34.949660139999999</v>
      </c>
      <c r="BA23" s="267">
        <v>28</v>
      </c>
      <c r="BB23" s="267">
        <v>24</v>
      </c>
      <c r="BC23" s="267">
        <v>17.25156089</v>
      </c>
      <c r="BD23" s="267">
        <v>11</v>
      </c>
      <c r="BE23" s="267">
        <v>1</v>
      </c>
      <c r="BF23" s="267">
        <v>1</v>
      </c>
      <c r="BG23" s="267">
        <v>4</v>
      </c>
      <c r="BH23" s="267">
        <v>6</v>
      </c>
      <c r="BI23" s="267">
        <v>1.5322012300000001</v>
      </c>
      <c r="BJ23" s="267">
        <v>0.82324939999999991</v>
      </c>
      <c r="BK23" s="267">
        <v>1.1204991800000002</v>
      </c>
      <c r="BL23" s="267">
        <v>1.05968544</v>
      </c>
      <c r="BM23" s="267">
        <v>1.1931958300000001</v>
      </c>
      <c r="BN23" s="267">
        <f t="shared" si="8"/>
        <v>11.53220123</v>
      </c>
      <c r="BO23" s="267">
        <f t="shared" si="9"/>
        <v>3.3733804500000004</v>
      </c>
      <c r="BP23" s="264"/>
      <c r="BQ23" s="267">
        <f t="shared" si="0"/>
        <v>71.720196270000002</v>
      </c>
      <c r="BR23" s="267">
        <f t="shared" si="1"/>
        <v>60.249989369999994</v>
      </c>
      <c r="BS23" s="267">
        <f t="shared" si="2"/>
        <v>139.2123703</v>
      </c>
      <c r="BT23" s="267">
        <f t="shared" si="3"/>
        <v>189.81801576999999</v>
      </c>
      <c r="BU23" s="255">
        <f t="shared" si="4"/>
        <v>203.98242634000002</v>
      </c>
      <c r="BV23" s="255">
        <f t="shared" si="5"/>
        <v>81.021681279999996</v>
      </c>
      <c r="BW23" s="255">
        <f t="shared" ref="BW23:BW35" si="11">AY23+AZ23+BA23+BB23</f>
        <v>105.0152384</v>
      </c>
      <c r="BX23" s="255">
        <f t="shared" si="7"/>
        <v>30.25156089</v>
      </c>
      <c r="BY23" s="255">
        <f t="shared" si="10"/>
        <v>12.35545063</v>
      </c>
      <c r="IH23" s="434" t="s">
        <v>339</v>
      </c>
      <c r="II23" s="434" t="s">
        <v>340</v>
      </c>
    </row>
    <row r="24" spans="1:309" ht="30" customHeight="1">
      <c r="A24" s="279">
        <v>2716</v>
      </c>
      <c r="B24" s="505" t="str">
        <f>IF('1'!A1=1,D24,F24)</f>
        <v>електроенергія</v>
      </c>
      <c r="C24" s="495">
        <v>2716</v>
      </c>
      <c r="D24" s="177" t="s">
        <v>42</v>
      </c>
      <c r="E24" s="174">
        <v>2716</v>
      </c>
      <c r="F24" s="206" t="s">
        <v>123</v>
      </c>
      <c r="G24" s="260">
        <v>41.702335009999999</v>
      </c>
      <c r="H24" s="261">
        <v>0.99906371000000005</v>
      </c>
      <c r="I24" s="261">
        <v>0.99442664999999997</v>
      </c>
      <c r="J24" s="261">
        <v>28.123678470000002</v>
      </c>
      <c r="K24" s="261">
        <v>41.650029259999997</v>
      </c>
      <c r="L24" s="261">
        <v>51.67147542</v>
      </c>
      <c r="M24" s="261">
        <v>62.908955259999999</v>
      </c>
      <c r="N24" s="261">
        <v>80.388905280000003</v>
      </c>
      <c r="O24" s="261">
        <v>78.903929199999993</v>
      </c>
      <c r="P24" s="261">
        <v>72.148019570000002</v>
      </c>
      <c r="Q24" s="261">
        <v>71.114819280000006</v>
      </c>
      <c r="R24" s="261">
        <v>93.161628980000003</v>
      </c>
      <c r="S24" s="261">
        <v>79.970392919999995</v>
      </c>
      <c r="T24" s="261">
        <v>71.494651610000005</v>
      </c>
      <c r="U24" s="261">
        <v>58.807441599999997</v>
      </c>
      <c r="V24" s="261">
        <v>77.637211390000004</v>
      </c>
      <c r="W24" s="261">
        <v>77.893342380000007</v>
      </c>
      <c r="X24" s="261">
        <v>71.937596479999996</v>
      </c>
      <c r="Y24" s="261">
        <v>69.380969089999994</v>
      </c>
      <c r="Z24" s="261">
        <v>51.263524670000002</v>
      </c>
      <c r="AA24" s="261">
        <v>34.769516690000003</v>
      </c>
      <c r="AB24" s="261">
        <v>35.031602659999997</v>
      </c>
      <c r="AC24" s="261">
        <v>45.244775250000004</v>
      </c>
      <c r="AD24" s="261">
        <v>33.343576939999998</v>
      </c>
      <c r="AE24" s="267">
        <v>44.77769</v>
      </c>
      <c r="AF24" s="267">
        <v>40.356257919999997</v>
      </c>
      <c r="AG24" s="267">
        <v>28.800128369999999</v>
      </c>
      <c r="AH24" s="267">
        <v>37.778545979999997</v>
      </c>
      <c r="AI24" s="267">
        <v>68.218819699999997</v>
      </c>
      <c r="AJ24" s="267">
        <v>40.087660560000003</v>
      </c>
      <c r="AK24" s="267">
        <v>37.053816840000003</v>
      </c>
      <c r="AL24" s="267">
        <v>36.109331820000001</v>
      </c>
      <c r="AM24" s="267">
        <v>72.323370699999998</v>
      </c>
      <c r="AN24" s="267">
        <v>67.857161129999994</v>
      </c>
      <c r="AO24" s="267">
        <v>60.194053279999999</v>
      </c>
      <c r="AP24" s="267">
        <v>78.423996349999996</v>
      </c>
      <c r="AQ24" s="526">
        <v>84.730195269999996</v>
      </c>
      <c r="AR24" s="267">
        <v>81.16584211</v>
      </c>
      <c r="AS24" s="267">
        <v>72.706894430000006</v>
      </c>
      <c r="AT24" s="267">
        <v>98.390399990000006</v>
      </c>
      <c r="AU24" s="267">
        <v>118.24489463</v>
      </c>
      <c r="AV24" s="267">
        <v>53.840010900000003</v>
      </c>
      <c r="AW24" s="267">
        <v>20.778889700000001</v>
      </c>
      <c r="AX24" s="267">
        <v>72.93938086</v>
      </c>
      <c r="AY24" s="267">
        <v>22</v>
      </c>
      <c r="AZ24" s="267">
        <v>83.135723720000001</v>
      </c>
      <c r="BA24" s="267">
        <v>74.408630419999994</v>
      </c>
      <c r="BB24" s="267">
        <v>68.769907989999993</v>
      </c>
      <c r="BC24" s="267">
        <v>139.92130416999998</v>
      </c>
      <c r="BD24" s="267">
        <v>25.378472680000002</v>
      </c>
      <c r="BE24" s="267">
        <v>226.79860001</v>
      </c>
      <c r="BF24" s="267">
        <v>142.76763425999999</v>
      </c>
      <c r="BG24" s="267">
        <v>18.17532774</v>
      </c>
      <c r="BH24" s="267">
        <v>24.274434630000002</v>
      </c>
      <c r="BI24" s="267">
        <v>10.13648924</v>
      </c>
      <c r="BJ24" s="267">
        <v>25.231620580000001</v>
      </c>
      <c r="BK24" s="267">
        <v>12.014723249999999</v>
      </c>
      <c r="BL24" s="267">
        <v>18.210386230000001</v>
      </c>
      <c r="BM24" s="267">
        <v>12.159366200000001</v>
      </c>
      <c r="BN24" s="267">
        <f t="shared" si="8"/>
        <v>52.586251610000005</v>
      </c>
      <c r="BO24" s="267">
        <f t="shared" si="9"/>
        <v>42.384475680000001</v>
      </c>
      <c r="BP24" s="264"/>
      <c r="BQ24" s="267">
        <f t="shared" si="0"/>
        <v>148.38947153999999</v>
      </c>
      <c r="BR24" s="267">
        <f t="shared" si="1"/>
        <v>151.71262227</v>
      </c>
      <c r="BS24" s="267">
        <f t="shared" si="2"/>
        <v>181.46962891999999</v>
      </c>
      <c r="BT24" s="267">
        <f t="shared" si="3"/>
        <v>278.79858145999998</v>
      </c>
      <c r="BU24" s="255">
        <f t="shared" si="4"/>
        <v>336.99333180000002</v>
      </c>
      <c r="BV24" s="255">
        <f t="shared" si="5"/>
        <v>265.80317609000002</v>
      </c>
      <c r="BW24" s="255">
        <f t="shared" si="11"/>
        <v>248.31426212999997</v>
      </c>
      <c r="BX24" s="255">
        <f t="shared" si="7"/>
        <v>534.86601112000005</v>
      </c>
      <c r="BY24" s="255">
        <f t="shared" si="10"/>
        <v>77.817872190000003</v>
      </c>
      <c r="KS24" s="325" t="s">
        <v>234</v>
      </c>
      <c r="KT24" s="325" t="s">
        <v>235</v>
      </c>
      <c r="KU24" s="333"/>
    </row>
    <row r="25" spans="1:309" ht="34.950000000000003" customHeight="1">
      <c r="A25" s="170"/>
      <c r="B25" s="500" t="str">
        <f>IF('1'!A1=1,D25,F25)</f>
        <v>Продукція хімічної та пов'язаних з нею галузей промисловості</v>
      </c>
      <c r="C25" s="496"/>
      <c r="D25" s="173" t="s">
        <v>3</v>
      </c>
      <c r="E25" s="172"/>
      <c r="F25" s="172" t="s">
        <v>124</v>
      </c>
      <c r="G25" s="262">
        <v>141.23003252000001</v>
      </c>
      <c r="H25" s="263">
        <v>151.94648971999999</v>
      </c>
      <c r="I25" s="263">
        <v>169.52954532999999</v>
      </c>
      <c r="J25" s="263">
        <v>218.29308255000001</v>
      </c>
      <c r="K25" s="263">
        <v>329.04278353000001</v>
      </c>
      <c r="L25" s="263">
        <v>324.12421943999999</v>
      </c>
      <c r="M25" s="263">
        <v>284.76327415999998</v>
      </c>
      <c r="N25" s="263">
        <v>257.14846076999999</v>
      </c>
      <c r="O25" s="263">
        <v>278.11167234999999</v>
      </c>
      <c r="P25" s="263">
        <v>230.92721890999999</v>
      </c>
      <c r="Q25" s="263">
        <v>262.4393384</v>
      </c>
      <c r="R25" s="263">
        <v>225.81893127999999</v>
      </c>
      <c r="S25" s="263">
        <v>268.79085975999999</v>
      </c>
      <c r="T25" s="263">
        <v>217.17347321</v>
      </c>
      <c r="U25" s="263">
        <v>181.05928886000001</v>
      </c>
      <c r="V25" s="263">
        <v>177.05144873</v>
      </c>
      <c r="W25" s="263">
        <v>225.25417730999999</v>
      </c>
      <c r="X25" s="263">
        <v>287.0610269</v>
      </c>
      <c r="Y25" s="263">
        <v>193.61157188000001</v>
      </c>
      <c r="Z25" s="263">
        <v>161.06411825000001</v>
      </c>
      <c r="AA25" s="264">
        <v>151.9376579</v>
      </c>
      <c r="AB25" s="264">
        <v>158.70481405999999</v>
      </c>
      <c r="AC25" s="264">
        <v>135.05466666999999</v>
      </c>
      <c r="AD25" s="264">
        <v>161.94440886000001</v>
      </c>
      <c r="AE25" s="264">
        <v>127.8596172</v>
      </c>
      <c r="AF25" s="264">
        <v>140.27857122</v>
      </c>
      <c r="AG25" s="264">
        <v>141.72619782000001</v>
      </c>
      <c r="AH25" s="264">
        <v>138.51028319</v>
      </c>
      <c r="AI25" s="264">
        <v>133.41314072</v>
      </c>
      <c r="AJ25" s="264">
        <v>167.92444563000001</v>
      </c>
      <c r="AK25" s="264">
        <v>194.67641902</v>
      </c>
      <c r="AL25" s="264">
        <v>205.44470163</v>
      </c>
      <c r="AM25" s="264">
        <v>203.82434258000001</v>
      </c>
      <c r="AN25" s="264">
        <v>239.91998853000001</v>
      </c>
      <c r="AO25" s="264">
        <v>254.09382020000001</v>
      </c>
      <c r="AP25" s="264">
        <v>204.11467535</v>
      </c>
      <c r="AQ25" s="520">
        <v>160.51237993999999</v>
      </c>
      <c r="AR25" s="264">
        <v>204.38148992999999</v>
      </c>
      <c r="AS25" s="264">
        <v>217.26978613</v>
      </c>
      <c r="AT25" s="264">
        <v>202.06209548999999</v>
      </c>
      <c r="AU25" s="264">
        <v>161.97686501000001</v>
      </c>
      <c r="AV25" s="264">
        <v>183.41889931</v>
      </c>
      <c r="AW25" s="264">
        <v>221.31629427999999</v>
      </c>
      <c r="AX25" s="264">
        <v>210.74417961</v>
      </c>
      <c r="AY25" s="264">
        <v>224.1745531</v>
      </c>
      <c r="AZ25" s="264">
        <v>302.06884782999998</v>
      </c>
      <c r="BA25" s="264">
        <v>346.56839007999997</v>
      </c>
      <c r="BB25" s="264">
        <v>415.23075814999999</v>
      </c>
      <c r="BC25" s="264">
        <v>288.32983447999999</v>
      </c>
      <c r="BD25" s="264">
        <v>250.48280914999998</v>
      </c>
      <c r="BE25" s="264">
        <v>242.28951630999998</v>
      </c>
      <c r="BF25" s="264">
        <v>228.37265309</v>
      </c>
      <c r="BG25" s="264">
        <v>174.96337656999998</v>
      </c>
      <c r="BH25" s="264">
        <v>191.16143811000001</v>
      </c>
      <c r="BI25" s="264">
        <v>190.05550346000001</v>
      </c>
      <c r="BJ25" s="264">
        <v>193.15276104999998</v>
      </c>
      <c r="BK25" s="264">
        <v>192.31819535</v>
      </c>
      <c r="BL25" s="264">
        <v>264.93666112</v>
      </c>
      <c r="BM25" s="264">
        <v>256.89980308999998</v>
      </c>
      <c r="BN25" s="264">
        <f t="shared" si="8"/>
        <v>556.18031814000005</v>
      </c>
      <c r="BO25" s="264">
        <f t="shared" si="9"/>
        <v>714.15465956000003</v>
      </c>
      <c r="BP25" s="264"/>
      <c r="BQ25" s="264">
        <f t="shared" si="0"/>
        <v>607.64154748999999</v>
      </c>
      <c r="BR25" s="264">
        <f t="shared" si="1"/>
        <v>548.37466943000004</v>
      </c>
      <c r="BS25" s="264">
        <f t="shared" si="2"/>
        <v>701.458707</v>
      </c>
      <c r="BT25" s="264">
        <f t="shared" si="3"/>
        <v>901.95282666000003</v>
      </c>
      <c r="BU25" s="256">
        <f t="shared" si="4"/>
        <v>784.22575148999999</v>
      </c>
      <c r="BV25" s="256">
        <f t="shared" si="5"/>
        <v>777.45623821000004</v>
      </c>
      <c r="BW25" s="256">
        <f t="shared" si="11"/>
        <v>1288.0425491599999</v>
      </c>
      <c r="BX25" s="256">
        <f t="shared" si="7"/>
        <v>1009.4748130299998</v>
      </c>
      <c r="BY25" s="256">
        <f t="shared" si="10"/>
        <v>749.33307919000003</v>
      </c>
    </row>
    <row r="26" spans="1:309" ht="34.950000000000003" customHeight="1">
      <c r="A26" s="170"/>
      <c r="B26" s="500" t="str">
        <f>IF('1'!A1=1,D26,F26)</f>
        <v>Деревина та вироби з неї</v>
      </c>
      <c r="C26" s="496"/>
      <c r="D26" s="173" t="s">
        <v>4</v>
      </c>
      <c r="E26" s="172"/>
      <c r="F26" s="178" t="s">
        <v>125</v>
      </c>
      <c r="G26" s="262">
        <v>123.61048283</v>
      </c>
      <c r="H26" s="263">
        <v>131.56058136999999</v>
      </c>
      <c r="I26" s="263">
        <v>125.66972034</v>
      </c>
      <c r="J26" s="263">
        <v>140.58020313</v>
      </c>
      <c r="K26" s="263">
        <v>147.69746782999999</v>
      </c>
      <c r="L26" s="263">
        <v>172.18431247999999</v>
      </c>
      <c r="M26" s="263">
        <v>161.18170204</v>
      </c>
      <c r="N26" s="263">
        <v>153.22537383</v>
      </c>
      <c r="O26" s="263">
        <v>140.33181156000001</v>
      </c>
      <c r="P26" s="263">
        <v>151.31515874999999</v>
      </c>
      <c r="Q26" s="263">
        <v>142.04806683000001</v>
      </c>
      <c r="R26" s="263">
        <v>142.48544045</v>
      </c>
      <c r="S26" s="263">
        <v>144.90808658</v>
      </c>
      <c r="T26" s="263">
        <v>155.00860456999999</v>
      </c>
      <c r="U26" s="263">
        <v>164.16634551999999</v>
      </c>
      <c r="V26" s="263">
        <v>170.24816587999999</v>
      </c>
      <c r="W26" s="263">
        <v>182.56095726000001</v>
      </c>
      <c r="X26" s="263">
        <v>207.72206267999999</v>
      </c>
      <c r="Y26" s="263">
        <v>187.99924965</v>
      </c>
      <c r="Z26" s="263">
        <v>175.61239491000001</v>
      </c>
      <c r="AA26" s="264">
        <v>164.08998702</v>
      </c>
      <c r="AB26" s="264">
        <v>180.74270229999999</v>
      </c>
      <c r="AC26" s="264">
        <v>195.20714207</v>
      </c>
      <c r="AD26" s="264">
        <v>190.40908567</v>
      </c>
      <c r="AE26" s="264">
        <v>193.44932845</v>
      </c>
      <c r="AF26" s="264">
        <v>215.51855707999999</v>
      </c>
      <c r="AG26" s="264">
        <v>210.94526182000001</v>
      </c>
      <c r="AH26" s="264">
        <v>197.77226017000001</v>
      </c>
      <c r="AI26" s="264">
        <v>195.44164463999999</v>
      </c>
      <c r="AJ26" s="264">
        <v>226.27516211</v>
      </c>
      <c r="AK26" s="264">
        <v>240.39866347</v>
      </c>
      <c r="AL26" s="264">
        <v>235.92357552999999</v>
      </c>
      <c r="AM26" s="264">
        <v>273.91377703000001</v>
      </c>
      <c r="AN26" s="264">
        <v>291.70056074000001</v>
      </c>
      <c r="AO26" s="264">
        <v>279.94337683999998</v>
      </c>
      <c r="AP26" s="264">
        <v>249.38834316000001</v>
      </c>
      <c r="AQ26" s="520">
        <v>278.58018578000002</v>
      </c>
      <c r="AR26" s="264">
        <v>288.09608951000001</v>
      </c>
      <c r="AS26" s="264">
        <v>264.35612669</v>
      </c>
      <c r="AT26" s="264">
        <v>238.80588352000001</v>
      </c>
      <c r="AU26" s="264">
        <v>258.66508614000003</v>
      </c>
      <c r="AV26" s="264">
        <v>243.82941532999999</v>
      </c>
      <c r="AW26" s="264">
        <v>290.47354691999999</v>
      </c>
      <c r="AX26" s="264">
        <v>280.65894523999998</v>
      </c>
      <c r="AY26" s="264">
        <v>318.75616990999998</v>
      </c>
      <c r="AZ26" s="264">
        <v>388.07906341</v>
      </c>
      <c r="BA26" s="264">
        <v>473.60902241999997</v>
      </c>
      <c r="BB26" s="264">
        <v>404.69208497</v>
      </c>
      <c r="BC26" s="264">
        <v>417.84883866000001</v>
      </c>
      <c r="BD26" s="264">
        <v>501.72846519000001</v>
      </c>
      <c r="BE26" s="264">
        <v>448.47802826000003</v>
      </c>
      <c r="BF26" s="264">
        <v>366.38308575000002</v>
      </c>
      <c r="BG26" s="264">
        <v>365.90806662</v>
      </c>
      <c r="BH26" s="264">
        <v>408.36768802999995</v>
      </c>
      <c r="BI26" s="264">
        <v>346.51952435999999</v>
      </c>
      <c r="BJ26" s="264">
        <v>262.80912782000001</v>
      </c>
      <c r="BK26" s="264">
        <v>292.21890905999999</v>
      </c>
      <c r="BL26" s="264">
        <v>353.84551517</v>
      </c>
      <c r="BM26" s="264">
        <v>342.08907570000002</v>
      </c>
      <c r="BN26" s="264">
        <f t="shared" si="8"/>
        <v>1120.7952790099998</v>
      </c>
      <c r="BO26" s="264">
        <f t="shared" si="9"/>
        <v>988.15349992999995</v>
      </c>
      <c r="BP26" s="264"/>
      <c r="BQ26" s="264">
        <f t="shared" si="0"/>
        <v>730.44891705999999</v>
      </c>
      <c r="BR26" s="264">
        <f t="shared" si="1"/>
        <v>817.68540752000001</v>
      </c>
      <c r="BS26" s="264">
        <f t="shared" si="2"/>
        <v>898.03904575000001</v>
      </c>
      <c r="BT26" s="264">
        <f t="shared" si="3"/>
        <v>1094.9460577699999</v>
      </c>
      <c r="BU26" s="256">
        <f t="shared" si="4"/>
        <v>1069.8382855</v>
      </c>
      <c r="BV26" s="256">
        <f t="shared" si="5"/>
        <v>1073.62699363</v>
      </c>
      <c r="BW26" s="256">
        <f t="shared" si="11"/>
        <v>1585.13634071</v>
      </c>
      <c r="BX26" s="256">
        <f t="shared" si="7"/>
        <v>1734.4384178600001</v>
      </c>
      <c r="BY26" s="256">
        <f t="shared" si="10"/>
        <v>1383.6044068299998</v>
      </c>
    </row>
    <row r="27" spans="1:309" ht="34.950000000000003" customHeight="1">
      <c r="A27" s="170"/>
      <c r="B27" s="500" t="str">
        <f>IF('1'!A1=1,D27,F27)</f>
        <v>Промислові вироби</v>
      </c>
      <c r="C27" s="496"/>
      <c r="D27" s="173" t="s">
        <v>5</v>
      </c>
      <c r="E27" s="172"/>
      <c r="F27" s="178" t="s">
        <v>126</v>
      </c>
      <c r="G27" s="262">
        <v>15.92194639</v>
      </c>
      <c r="H27" s="263">
        <v>23.16284692</v>
      </c>
      <c r="I27" s="263">
        <v>27.565539279999999</v>
      </c>
      <c r="J27" s="263">
        <v>22.02701708</v>
      </c>
      <c r="K27" s="263">
        <v>20.814737529999999</v>
      </c>
      <c r="L27" s="263">
        <v>28.786335009999998</v>
      </c>
      <c r="M27" s="263">
        <v>32.944677560000002</v>
      </c>
      <c r="N27" s="263">
        <v>21.874545080000001</v>
      </c>
      <c r="O27" s="263">
        <v>15.4421473</v>
      </c>
      <c r="P27" s="263">
        <v>21.7297954</v>
      </c>
      <c r="Q27" s="263">
        <v>22.183029390000002</v>
      </c>
      <c r="R27" s="263">
        <v>23.335283669999999</v>
      </c>
      <c r="S27" s="263">
        <v>18.377273479999999</v>
      </c>
      <c r="T27" s="263">
        <v>19.676291460000002</v>
      </c>
      <c r="U27" s="263">
        <v>26.1243482</v>
      </c>
      <c r="V27" s="263">
        <v>21.272581819999999</v>
      </c>
      <c r="W27" s="263">
        <v>20.846024880000002</v>
      </c>
      <c r="X27" s="263">
        <v>28.8688535</v>
      </c>
      <c r="Y27" s="263">
        <v>34.16181503</v>
      </c>
      <c r="Z27" s="263">
        <v>28.61138858</v>
      </c>
      <c r="AA27" s="264">
        <v>27.181601109999999</v>
      </c>
      <c r="AB27" s="264">
        <v>38.246631270000002</v>
      </c>
      <c r="AC27" s="264">
        <v>38.355964329999999</v>
      </c>
      <c r="AD27" s="264">
        <v>33.223146509999999</v>
      </c>
      <c r="AE27" s="264">
        <v>34.496455060000002</v>
      </c>
      <c r="AF27" s="264">
        <v>41.267115169999997</v>
      </c>
      <c r="AG27" s="264">
        <v>44.990828659999998</v>
      </c>
      <c r="AH27" s="264">
        <v>37.379237119999999</v>
      </c>
      <c r="AI27" s="264">
        <v>40.705119199999999</v>
      </c>
      <c r="AJ27" s="264">
        <v>49.983714589999998</v>
      </c>
      <c r="AK27" s="264">
        <v>58.218857049999997</v>
      </c>
      <c r="AL27" s="264">
        <v>54.562073550000001</v>
      </c>
      <c r="AM27" s="264">
        <v>59.979510269999999</v>
      </c>
      <c r="AN27" s="264">
        <v>71.081698729999999</v>
      </c>
      <c r="AO27" s="264">
        <v>80.38129868</v>
      </c>
      <c r="AP27" s="264">
        <v>72.793282210000001</v>
      </c>
      <c r="AQ27" s="520">
        <v>84.713799399999999</v>
      </c>
      <c r="AR27" s="264">
        <v>91.24718197</v>
      </c>
      <c r="AS27" s="264">
        <v>90.818011200000001</v>
      </c>
      <c r="AT27" s="264">
        <v>78.616121399999997</v>
      </c>
      <c r="AU27" s="264">
        <v>90.851310060000003</v>
      </c>
      <c r="AV27" s="264">
        <v>85.447289209999994</v>
      </c>
      <c r="AW27" s="264">
        <v>104.36153530999999</v>
      </c>
      <c r="AX27" s="264">
        <v>92.929634100000001</v>
      </c>
      <c r="AY27" s="264">
        <v>112.01814156</v>
      </c>
      <c r="AZ27" s="264">
        <v>129.7294862</v>
      </c>
      <c r="BA27" s="264">
        <v>137.24356312</v>
      </c>
      <c r="BB27" s="264">
        <v>124.19827599</v>
      </c>
      <c r="BC27" s="264">
        <v>114.59438172999999</v>
      </c>
      <c r="BD27" s="264">
        <v>101.62273508</v>
      </c>
      <c r="BE27" s="264">
        <v>85.319071519999994</v>
      </c>
      <c r="BF27" s="264">
        <v>86.472604230000002</v>
      </c>
      <c r="BG27" s="264">
        <v>106.18613425999999</v>
      </c>
      <c r="BH27" s="264">
        <v>97.991800720000001</v>
      </c>
      <c r="BI27" s="264">
        <v>97.660190249999999</v>
      </c>
      <c r="BJ27" s="264">
        <v>86.615563879999996</v>
      </c>
      <c r="BK27" s="264">
        <v>99.865195119999996</v>
      </c>
      <c r="BL27" s="264">
        <v>108.74284806</v>
      </c>
      <c r="BM27" s="264">
        <v>105.25081177000001</v>
      </c>
      <c r="BN27" s="264">
        <f t="shared" si="8"/>
        <v>301.83812522999995</v>
      </c>
      <c r="BO27" s="264">
        <f t="shared" si="9"/>
        <v>313.85885495000002</v>
      </c>
      <c r="BP27" s="264"/>
      <c r="BQ27" s="264">
        <f t="shared" si="0"/>
        <v>137.00734322</v>
      </c>
      <c r="BR27" s="264">
        <f t="shared" si="1"/>
        <v>158.13363601</v>
      </c>
      <c r="BS27" s="264">
        <f t="shared" si="2"/>
        <v>203.46976438999999</v>
      </c>
      <c r="BT27" s="264">
        <f t="shared" si="3"/>
        <v>284.23578988999998</v>
      </c>
      <c r="BU27" s="256">
        <f t="shared" si="4"/>
        <v>345.39511397000001</v>
      </c>
      <c r="BV27" s="256">
        <f t="shared" si="5"/>
        <v>373.58976867999996</v>
      </c>
      <c r="BW27" s="256">
        <f t="shared" si="11"/>
        <v>503.18946686999999</v>
      </c>
      <c r="BX27" s="256">
        <f t="shared" si="7"/>
        <v>388.00879255999996</v>
      </c>
      <c r="BY27" s="256">
        <f t="shared" si="10"/>
        <v>388.45368910999991</v>
      </c>
    </row>
    <row r="28" spans="1:309" ht="34.950000000000003" customHeight="1">
      <c r="A28" s="170"/>
      <c r="B28" s="500" t="str">
        <f>IF('1'!A1=1,D28,F28)</f>
        <v>Чорні й кольорові метали та вироби з них</v>
      </c>
      <c r="C28" s="496"/>
      <c r="D28" s="173" t="s">
        <v>6</v>
      </c>
      <c r="E28" s="172"/>
      <c r="F28" s="172" t="s">
        <v>127</v>
      </c>
      <c r="G28" s="262">
        <v>678.38150032999999</v>
      </c>
      <c r="H28" s="263">
        <v>1169.3654242600001</v>
      </c>
      <c r="I28" s="263">
        <v>912.60312662000001</v>
      </c>
      <c r="J28" s="263">
        <v>1179.1640552599999</v>
      </c>
      <c r="K28" s="263">
        <v>1385.05995863</v>
      </c>
      <c r="L28" s="263">
        <v>1811.8374832899999</v>
      </c>
      <c r="M28" s="263">
        <v>1199.4172541600001</v>
      </c>
      <c r="N28" s="263">
        <v>1094.0891480099999</v>
      </c>
      <c r="O28" s="263">
        <v>828.28116815999999</v>
      </c>
      <c r="P28" s="263">
        <v>1130.4124207699999</v>
      </c>
      <c r="Q28" s="263">
        <v>764.96094989000005</v>
      </c>
      <c r="R28" s="263">
        <v>849.76437475</v>
      </c>
      <c r="S28" s="263">
        <v>1023.77433675</v>
      </c>
      <c r="T28" s="263">
        <v>1006.8119438</v>
      </c>
      <c r="U28" s="263">
        <v>964.68621300999996</v>
      </c>
      <c r="V28" s="263">
        <v>1084.8347724800001</v>
      </c>
      <c r="W28" s="263">
        <v>1191.6087220300001</v>
      </c>
      <c r="X28" s="263">
        <v>1177.2535406</v>
      </c>
      <c r="Y28" s="263">
        <v>866.67041174999997</v>
      </c>
      <c r="Z28" s="263">
        <v>808.77868143000001</v>
      </c>
      <c r="AA28" s="263">
        <v>724.57375609999997</v>
      </c>
      <c r="AB28" s="263">
        <v>676.75684709999996</v>
      </c>
      <c r="AC28" s="263">
        <v>700.67614849999995</v>
      </c>
      <c r="AD28" s="263">
        <v>588.63358668000001</v>
      </c>
      <c r="AE28" s="264">
        <v>578.19314351000003</v>
      </c>
      <c r="AF28" s="264">
        <v>754.39872212</v>
      </c>
      <c r="AG28" s="264">
        <v>721.50875456999995</v>
      </c>
      <c r="AH28" s="264">
        <v>727.54052756999999</v>
      </c>
      <c r="AI28" s="264">
        <v>768.25261331000002</v>
      </c>
      <c r="AJ28" s="264">
        <v>763.30006413000001</v>
      </c>
      <c r="AK28" s="264">
        <v>832.26500209000005</v>
      </c>
      <c r="AL28" s="264">
        <v>1015.0048339799999</v>
      </c>
      <c r="AM28" s="264">
        <v>1041.99155092</v>
      </c>
      <c r="AN28" s="264">
        <v>1106.8104512100001</v>
      </c>
      <c r="AO28" s="264">
        <v>925.08064932000002</v>
      </c>
      <c r="AP28" s="264">
        <v>933.39848936999999</v>
      </c>
      <c r="AQ28" s="520">
        <v>857.70402712999999</v>
      </c>
      <c r="AR28" s="264">
        <v>968.37386945000003</v>
      </c>
      <c r="AS28" s="264">
        <v>872.47980070999995</v>
      </c>
      <c r="AT28" s="264">
        <v>748.33099253</v>
      </c>
      <c r="AU28" s="264">
        <v>776.34241863</v>
      </c>
      <c r="AV28" s="264">
        <v>663.12399419999997</v>
      </c>
      <c r="AW28" s="264">
        <v>589.62727009000002</v>
      </c>
      <c r="AX28" s="264">
        <v>788.81455031999997</v>
      </c>
      <c r="AY28" s="264">
        <v>1050.3821168100001</v>
      </c>
      <c r="AZ28" s="264">
        <v>1559.75112893</v>
      </c>
      <c r="BA28" s="264">
        <v>2142.9954286900002</v>
      </c>
      <c r="BB28" s="264">
        <v>1470.7834981000001</v>
      </c>
      <c r="BC28" s="264">
        <v>1246.4372500300001</v>
      </c>
      <c r="BD28" s="264">
        <v>939.11400979999996</v>
      </c>
      <c r="BE28" s="264">
        <v>714.63430693999999</v>
      </c>
      <c r="BF28" s="264">
        <v>658.48968353999999</v>
      </c>
      <c r="BG28" s="264">
        <v>725.07798638999998</v>
      </c>
      <c r="BH28" s="264">
        <v>960.79225519000011</v>
      </c>
      <c r="BI28" s="264">
        <v>705.49290246999999</v>
      </c>
      <c r="BJ28" s="264">
        <v>616.49020436000001</v>
      </c>
      <c r="BK28" s="264">
        <v>753.18315580000001</v>
      </c>
      <c r="BL28" s="264">
        <v>699.11473173000002</v>
      </c>
      <c r="BM28" s="264">
        <v>783.41493280999998</v>
      </c>
      <c r="BN28" s="264">
        <f t="shared" si="8"/>
        <v>2391.3631440500003</v>
      </c>
      <c r="BO28" s="264">
        <f t="shared" si="9"/>
        <v>2235.7128203399998</v>
      </c>
      <c r="BP28" s="264"/>
      <c r="BQ28" s="264">
        <f t="shared" si="0"/>
        <v>2690.6403383799998</v>
      </c>
      <c r="BR28" s="264">
        <f t="shared" si="1"/>
        <v>2781.6411477699999</v>
      </c>
      <c r="BS28" s="264">
        <f t="shared" si="2"/>
        <v>3378.8225135100001</v>
      </c>
      <c r="BT28" s="264">
        <f t="shared" si="3"/>
        <v>4007.2811408199996</v>
      </c>
      <c r="BU28" s="256">
        <f t="shared" si="4"/>
        <v>3446.8886898199999</v>
      </c>
      <c r="BV28" s="256">
        <f t="shared" si="5"/>
        <v>2817.9082332399998</v>
      </c>
      <c r="BW28" s="256">
        <f t="shared" si="11"/>
        <v>6223.912172530001</v>
      </c>
      <c r="BX28" s="256">
        <f t="shared" si="7"/>
        <v>3558.6752503100001</v>
      </c>
      <c r="BY28" s="256">
        <f t="shared" si="10"/>
        <v>3007.8533484100003</v>
      </c>
    </row>
    <row r="29" spans="1:309" ht="30" customHeight="1">
      <c r="A29" s="279">
        <v>7202</v>
      </c>
      <c r="B29" s="505" t="str">
        <f>IF('1'!A1=1,D29,F29)</f>
        <v>феросплави</v>
      </c>
      <c r="C29" s="495">
        <v>7202</v>
      </c>
      <c r="D29" s="177" t="s">
        <v>43</v>
      </c>
      <c r="E29" s="174">
        <v>7202</v>
      </c>
      <c r="F29" s="206" t="s">
        <v>128</v>
      </c>
      <c r="G29" s="260">
        <v>76.337436839999995</v>
      </c>
      <c r="H29" s="261">
        <v>80.136279389999999</v>
      </c>
      <c r="I29" s="261">
        <v>51.860217169999999</v>
      </c>
      <c r="J29" s="261">
        <v>71.836262430000005</v>
      </c>
      <c r="K29" s="261">
        <v>73.425797470000006</v>
      </c>
      <c r="L29" s="261">
        <v>74.98672105</v>
      </c>
      <c r="M29" s="261">
        <v>53.392905900000002</v>
      </c>
      <c r="N29" s="261">
        <v>47.081633969999999</v>
      </c>
      <c r="O29" s="261">
        <v>56.446528909999998</v>
      </c>
      <c r="P29" s="261">
        <v>41.763722639999997</v>
      </c>
      <c r="Q29" s="261">
        <v>30.180653469999999</v>
      </c>
      <c r="R29" s="261">
        <v>45.689754780000001</v>
      </c>
      <c r="S29" s="261">
        <v>32.004709099999999</v>
      </c>
      <c r="T29" s="261">
        <v>45.561268669999997</v>
      </c>
      <c r="U29" s="261">
        <v>42.462201839999999</v>
      </c>
      <c r="V29" s="261">
        <v>58.902078029999998</v>
      </c>
      <c r="W29" s="261">
        <v>69.440760769999997</v>
      </c>
      <c r="X29" s="261">
        <v>60.22737729</v>
      </c>
      <c r="Y29" s="261">
        <v>69.607343049999997</v>
      </c>
      <c r="Z29" s="261">
        <v>73.581485290000003</v>
      </c>
      <c r="AA29" s="261">
        <v>65.230439279999999</v>
      </c>
      <c r="AB29" s="261">
        <v>65.838526160000001</v>
      </c>
      <c r="AC29" s="261">
        <v>42.393065030000002</v>
      </c>
      <c r="AD29" s="261">
        <v>40.77724499</v>
      </c>
      <c r="AE29" s="261">
        <v>39.487628899999997</v>
      </c>
      <c r="AF29" s="261">
        <v>55.456209440000002</v>
      </c>
      <c r="AG29" s="261">
        <v>50.92396565</v>
      </c>
      <c r="AH29" s="261">
        <v>63.392140779999998</v>
      </c>
      <c r="AI29" s="261">
        <v>106.35318273999999</v>
      </c>
      <c r="AJ29" s="261">
        <v>126.11209592</v>
      </c>
      <c r="AK29" s="261">
        <v>113.5370144</v>
      </c>
      <c r="AL29" s="261">
        <v>125.34917765</v>
      </c>
      <c r="AM29" s="261">
        <v>130.0491639</v>
      </c>
      <c r="AN29" s="261">
        <v>121.62552572</v>
      </c>
      <c r="AO29" s="261">
        <v>82.730024850000007</v>
      </c>
      <c r="AP29" s="261">
        <v>102.99242589000001</v>
      </c>
      <c r="AQ29" s="260">
        <v>117.06794155</v>
      </c>
      <c r="AR29" s="261">
        <v>103.65503738</v>
      </c>
      <c r="AS29" s="261">
        <v>82.488091019999999</v>
      </c>
      <c r="AT29" s="261">
        <v>68.450797620000003</v>
      </c>
      <c r="AU29" s="261">
        <v>79.875347250000004</v>
      </c>
      <c r="AV29" s="261">
        <v>88.385113509999996</v>
      </c>
      <c r="AW29" s="261">
        <v>44.020815489999997</v>
      </c>
      <c r="AX29" s="261">
        <v>67.352213320000004</v>
      </c>
      <c r="AY29" s="261">
        <v>76.071304350000005</v>
      </c>
      <c r="AZ29" s="261">
        <v>120.76615955</v>
      </c>
      <c r="BA29" s="261">
        <v>163.02354578999999</v>
      </c>
      <c r="BB29" s="261">
        <v>115.51049356</v>
      </c>
      <c r="BC29" s="261">
        <v>236.92299308</v>
      </c>
      <c r="BD29" s="261">
        <v>76.719706860000002</v>
      </c>
      <c r="BE29" s="261">
        <v>66.415863999999999</v>
      </c>
      <c r="BF29" s="261">
        <v>39</v>
      </c>
      <c r="BG29" s="261">
        <v>102.91540658</v>
      </c>
      <c r="BH29" s="261">
        <v>84.543057829999995</v>
      </c>
      <c r="BI29" s="261">
        <v>23.03290239</v>
      </c>
      <c r="BJ29" s="261">
        <v>8.1523328800000012</v>
      </c>
      <c r="BK29" s="261">
        <v>2.0082855899999998</v>
      </c>
      <c r="BL29" s="261">
        <v>15.56116712</v>
      </c>
      <c r="BM29" s="261">
        <v>26.165687810000001</v>
      </c>
      <c r="BN29" s="267">
        <f t="shared" si="8"/>
        <v>210.49136679999998</v>
      </c>
      <c r="BO29" s="267">
        <f t="shared" si="9"/>
        <v>43.735140520000002</v>
      </c>
      <c r="BP29" s="264"/>
      <c r="BQ29" s="267">
        <f t="shared" si="0"/>
        <v>214.23927545999999</v>
      </c>
      <c r="BR29" s="267">
        <f t="shared" si="1"/>
        <v>209.25994477</v>
      </c>
      <c r="BS29" s="267">
        <f t="shared" si="2"/>
        <v>471.35147071</v>
      </c>
      <c r="BT29" s="267">
        <f t="shared" si="3"/>
        <v>437.39714035999998</v>
      </c>
      <c r="BU29" s="255">
        <f t="shared" si="4"/>
        <v>371.66186757000003</v>
      </c>
      <c r="BV29" s="255">
        <f t="shared" si="5"/>
        <v>279.63348956999999</v>
      </c>
      <c r="BW29" s="255">
        <f t="shared" si="11"/>
        <v>475.37150324999993</v>
      </c>
      <c r="BX29" s="255">
        <f t="shared" si="7"/>
        <v>419.05856394</v>
      </c>
      <c r="BY29" s="255">
        <f t="shared" si="10"/>
        <v>218.64369967999997</v>
      </c>
    </row>
    <row r="30" spans="1:309" ht="30" customHeight="1">
      <c r="A30" s="279">
        <v>7207</v>
      </c>
      <c r="B30" s="505" t="str">
        <f>IF('1'!A1=1,D30,F30)</f>
        <v>напівфабрикати з вуглецевої сталі</v>
      </c>
      <c r="C30" s="495">
        <v>7207</v>
      </c>
      <c r="D30" s="177" t="s">
        <v>44</v>
      </c>
      <c r="E30" s="174">
        <v>7207</v>
      </c>
      <c r="F30" s="205" t="s">
        <v>129</v>
      </c>
      <c r="G30" s="260">
        <v>233.57628450999999</v>
      </c>
      <c r="H30" s="261">
        <v>513.53180167000005</v>
      </c>
      <c r="I30" s="261">
        <v>378.93407989000002</v>
      </c>
      <c r="J30" s="261">
        <v>408.24594352999998</v>
      </c>
      <c r="K30" s="261">
        <v>440.24446289000002</v>
      </c>
      <c r="L30" s="261">
        <v>724.67304178999996</v>
      </c>
      <c r="M30" s="261">
        <v>476.01110943999998</v>
      </c>
      <c r="N30" s="261">
        <v>506.83436349999999</v>
      </c>
      <c r="O30" s="261">
        <v>300.26320061000001</v>
      </c>
      <c r="P30" s="261">
        <v>514.02715814999999</v>
      </c>
      <c r="Q30" s="261">
        <v>320.44751844000001</v>
      </c>
      <c r="R30" s="261">
        <v>351.00054060000002</v>
      </c>
      <c r="S30" s="261">
        <v>492.90622567000003</v>
      </c>
      <c r="T30" s="261">
        <v>456.40999133999998</v>
      </c>
      <c r="U30" s="261">
        <v>424.31559761</v>
      </c>
      <c r="V30" s="261">
        <v>466.16920438</v>
      </c>
      <c r="W30" s="261">
        <v>507.49418247</v>
      </c>
      <c r="X30" s="261">
        <v>503.67223192</v>
      </c>
      <c r="Y30" s="261">
        <v>287.82050667999999</v>
      </c>
      <c r="Z30" s="261">
        <v>256.21645933000002</v>
      </c>
      <c r="AA30" s="261">
        <v>176.35218954000001</v>
      </c>
      <c r="AB30" s="261">
        <v>155.46314638000001</v>
      </c>
      <c r="AC30" s="261">
        <v>184.42113938</v>
      </c>
      <c r="AD30" s="261">
        <v>189.67211478999999</v>
      </c>
      <c r="AE30" s="261">
        <v>180.68317994</v>
      </c>
      <c r="AF30" s="261">
        <v>243.06446521000001</v>
      </c>
      <c r="AG30" s="261">
        <v>192.54807274999999</v>
      </c>
      <c r="AH30" s="261">
        <v>148.23153249999999</v>
      </c>
      <c r="AI30" s="261">
        <v>197.84348019999999</v>
      </c>
      <c r="AJ30" s="261">
        <v>208.15424196000001</v>
      </c>
      <c r="AK30" s="261">
        <v>167.06175293000001</v>
      </c>
      <c r="AL30" s="261">
        <v>379.90284424999999</v>
      </c>
      <c r="AM30" s="261">
        <v>336.83480585000001</v>
      </c>
      <c r="AN30" s="261">
        <v>400.53329671</v>
      </c>
      <c r="AO30" s="261">
        <v>295.25379042999998</v>
      </c>
      <c r="AP30" s="261">
        <v>281.31166199</v>
      </c>
      <c r="AQ30" s="260">
        <v>270.28111138000003</v>
      </c>
      <c r="AR30" s="261">
        <v>373.55019298000002</v>
      </c>
      <c r="AS30" s="261">
        <v>272.57210043999999</v>
      </c>
      <c r="AT30" s="261">
        <v>284.84210555999999</v>
      </c>
      <c r="AU30" s="261">
        <v>276.14611475999999</v>
      </c>
      <c r="AV30" s="261">
        <v>196.16045839</v>
      </c>
      <c r="AW30" s="261">
        <v>200.70425578000001</v>
      </c>
      <c r="AX30" s="261">
        <v>277.29848857000002</v>
      </c>
      <c r="AY30" s="261">
        <v>345.22125684999997</v>
      </c>
      <c r="AZ30" s="261">
        <v>423.43082332</v>
      </c>
      <c r="BA30" s="261">
        <v>628.50800297000001</v>
      </c>
      <c r="BB30" s="261">
        <v>369.52399585000001</v>
      </c>
      <c r="BC30" s="261">
        <v>243.58634270000002</v>
      </c>
      <c r="BD30" s="261">
        <v>196.75642039000002</v>
      </c>
      <c r="BE30" s="261">
        <v>131.06495544000001</v>
      </c>
      <c r="BF30" s="261">
        <v>131.27305181</v>
      </c>
      <c r="BG30" s="261">
        <v>82.258150739999991</v>
      </c>
      <c r="BH30" s="261">
        <v>177.39234095</v>
      </c>
      <c r="BI30" s="261">
        <v>144.03682140000001</v>
      </c>
      <c r="BJ30" s="261">
        <v>101.82929337</v>
      </c>
      <c r="BK30" s="261">
        <v>170.24876429</v>
      </c>
      <c r="BL30" s="261">
        <v>135.02052644</v>
      </c>
      <c r="BM30" s="261">
        <v>121.0257586</v>
      </c>
      <c r="BN30" s="267">
        <f t="shared" si="8"/>
        <v>403.68731308999998</v>
      </c>
      <c r="BO30" s="267">
        <f t="shared" si="9"/>
        <v>426.29504932999998</v>
      </c>
      <c r="BP30" s="264"/>
      <c r="BQ30" s="267">
        <f t="shared" si="0"/>
        <v>705.90859009000008</v>
      </c>
      <c r="BR30" s="267">
        <f t="shared" si="1"/>
        <v>764.52725039999996</v>
      </c>
      <c r="BS30" s="267">
        <f t="shared" si="2"/>
        <v>952.96231934000002</v>
      </c>
      <c r="BT30" s="267">
        <f t="shared" si="3"/>
        <v>1313.9335549800001</v>
      </c>
      <c r="BU30" s="255">
        <f t="shared" si="4"/>
        <v>1201.24551036</v>
      </c>
      <c r="BV30" s="255">
        <f t="shared" si="5"/>
        <v>950.30931750000002</v>
      </c>
      <c r="BW30" s="255">
        <f t="shared" si="11"/>
        <v>1766.6840789900002</v>
      </c>
      <c r="BX30" s="255">
        <f t="shared" si="7"/>
        <v>702.68077033999998</v>
      </c>
      <c r="BY30" s="255">
        <f t="shared" si="10"/>
        <v>505.51660645999999</v>
      </c>
    </row>
    <row r="31" spans="1:309" ht="30" customHeight="1">
      <c r="A31" s="279">
        <v>7208</v>
      </c>
      <c r="B31" s="505" t="str">
        <f>IF('1'!A1=1,D31,F31)</f>
        <v>прокат плоский з вуглецевої сталі</v>
      </c>
      <c r="C31" s="495">
        <v>7208</v>
      </c>
      <c r="D31" s="177" t="s">
        <v>54</v>
      </c>
      <c r="E31" s="174">
        <v>7208</v>
      </c>
      <c r="F31" s="205" t="s">
        <v>130</v>
      </c>
      <c r="G31" s="260">
        <v>101.18099487000001</v>
      </c>
      <c r="H31" s="261">
        <v>225.54492834000001</v>
      </c>
      <c r="I31" s="261">
        <v>199.55202344</v>
      </c>
      <c r="J31" s="261">
        <v>286.91680036000002</v>
      </c>
      <c r="K31" s="261">
        <v>386.96101983</v>
      </c>
      <c r="L31" s="261">
        <v>448.10178443000001</v>
      </c>
      <c r="M31" s="261">
        <v>299.50708932999999</v>
      </c>
      <c r="N31" s="261">
        <v>170.37559352</v>
      </c>
      <c r="O31" s="261">
        <v>202.62829667</v>
      </c>
      <c r="P31" s="261">
        <v>244.14650198999999</v>
      </c>
      <c r="Q31" s="261">
        <v>169.16515043000001</v>
      </c>
      <c r="R31" s="261">
        <v>186.28615099999999</v>
      </c>
      <c r="S31" s="261">
        <v>201.86084127999999</v>
      </c>
      <c r="T31" s="261">
        <v>218.43544502</v>
      </c>
      <c r="U31" s="261">
        <v>209.45844262</v>
      </c>
      <c r="V31" s="261">
        <v>215.97989835999999</v>
      </c>
      <c r="W31" s="261">
        <v>252.67548210000001</v>
      </c>
      <c r="X31" s="261">
        <v>274.12581484999998</v>
      </c>
      <c r="Y31" s="261">
        <v>224.26180285000001</v>
      </c>
      <c r="Z31" s="261">
        <v>170.85264835999999</v>
      </c>
      <c r="AA31" s="261">
        <v>219.04791362</v>
      </c>
      <c r="AB31" s="261">
        <v>198.25145795</v>
      </c>
      <c r="AC31" s="261">
        <v>168.78988677000001</v>
      </c>
      <c r="AD31" s="261">
        <v>115.61024293</v>
      </c>
      <c r="AE31" s="261">
        <v>129.34904531000001</v>
      </c>
      <c r="AF31" s="261">
        <v>185.49959179000001</v>
      </c>
      <c r="AG31" s="261">
        <v>214.43518237000001</v>
      </c>
      <c r="AH31" s="261">
        <v>210.71327192000001</v>
      </c>
      <c r="AI31" s="261">
        <v>206.84879290000001</v>
      </c>
      <c r="AJ31" s="261">
        <v>167.29607602999999</v>
      </c>
      <c r="AK31" s="261">
        <v>195.21912925000001</v>
      </c>
      <c r="AL31" s="261">
        <v>128.84573721000001</v>
      </c>
      <c r="AM31" s="261">
        <v>138.99441019</v>
      </c>
      <c r="AN31" s="261">
        <v>171.94209903999999</v>
      </c>
      <c r="AO31" s="261">
        <v>186.03633205</v>
      </c>
      <c r="AP31" s="261">
        <v>166.53651309</v>
      </c>
      <c r="AQ31" s="260">
        <v>133.09581883000001</v>
      </c>
      <c r="AR31" s="261">
        <v>137.91613003000001</v>
      </c>
      <c r="AS31" s="261">
        <v>144.14412354000001</v>
      </c>
      <c r="AT31" s="261">
        <v>107.72842642000001</v>
      </c>
      <c r="AU31" s="261">
        <v>114.41089393999999</v>
      </c>
      <c r="AV31" s="261">
        <v>101.38614793000001</v>
      </c>
      <c r="AW31" s="261">
        <v>74.015811400000004</v>
      </c>
      <c r="AX31" s="261">
        <v>106.2765181</v>
      </c>
      <c r="AY31" s="261">
        <v>138.83600702000001</v>
      </c>
      <c r="AZ31" s="261">
        <v>322.92783091000001</v>
      </c>
      <c r="BA31" s="261">
        <v>526.16262267000002</v>
      </c>
      <c r="BB31" s="261">
        <v>279.99072174999998</v>
      </c>
      <c r="BC31" s="261">
        <v>261.51411465000001</v>
      </c>
      <c r="BD31" s="261">
        <v>97.431808570000001</v>
      </c>
      <c r="BE31" s="261">
        <v>58.105534230000004</v>
      </c>
      <c r="BF31" s="261">
        <v>68.500097850000003</v>
      </c>
      <c r="BG31" s="261">
        <v>46.642912150000001</v>
      </c>
      <c r="BH31" s="261">
        <v>139.26222724000002</v>
      </c>
      <c r="BI31" s="261">
        <v>141.66567376</v>
      </c>
      <c r="BJ31" s="261">
        <v>148.26669057000001</v>
      </c>
      <c r="BK31" s="261">
        <v>178.61329977000003</v>
      </c>
      <c r="BL31" s="261">
        <v>182.75651676000001</v>
      </c>
      <c r="BM31" s="261">
        <v>203.54041556999999</v>
      </c>
      <c r="BN31" s="267">
        <f t="shared" si="8"/>
        <v>327.57081315000005</v>
      </c>
      <c r="BO31" s="267">
        <f t="shared" si="9"/>
        <v>564.91023210000003</v>
      </c>
      <c r="BP31" s="264"/>
      <c r="BQ31" s="267">
        <f t="shared" si="0"/>
        <v>701.69950127000004</v>
      </c>
      <c r="BR31" s="267">
        <f t="shared" si="1"/>
        <v>739.99709139000004</v>
      </c>
      <c r="BS31" s="267">
        <f t="shared" si="2"/>
        <v>698.20973539000011</v>
      </c>
      <c r="BT31" s="267">
        <f t="shared" si="3"/>
        <v>663.50935436999998</v>
      </c>
      <c r="BU31" s="255">
        <f t="shared" si="4"/>
        <v>522.88449882000009</v>
      </c>
      <c r="BV31" s="255">
        <f t="shared" si="5"/>
        <v>396.08937136999998</v>
      </c>
      <c r="BW31" s="255">
        <f t="shared" si="11"/>
        <v>1267.9171823500001</v>
      </c>
      <c r="BX31" s="255">
        <f t="shared" si="7"/>
        <v>485.55155530000002</v>
      </c>
      <c r="BY31" s="255">
        <f t="shared" si="10"/>
        <v>475.83750372000009</v>
      </c>
      <c r="KT31" s="130" t="s">
        <v>227</v>
      </c>
      <c r="KU31" s="152" t="s">
        <v>228</v>
      </c>
    </row>
    <row r="32" spans="1:309" ht="34.950000000000003" customHeight="1">
      <c r="A32" s="170"/>
      <c r="B32" s="500" t="str">
        <f>IF('1'!A1=1,D32,F32)</f>
        <v xml:space="preserve">Машини та устаткування, транспортні засоби, прилади </v>
      </c>
      <c r="C32" s="496"/>
      <c r="D32" s="173" t="s">
        <v>45</v>
      </c>
      <c r="E32" s="172"/>
      <c r="F32" s="172" t="s">
        <v>131</v>
      </c>
      <c r="G32" s="262">
        <v>250.83634631999999</v>
      </c>
      <c r="H32" s="263">
        <v>266.18270431000002</v>
      </c>
      <c r="I32" s="263">
        <v>303.54734810999997</v>
      </c>
      <c r="J32" s="263">
        <v>366.14773597999999</v>
      </c>
      <c r="K32" s="263">
        <v>278.95612311000002</v>
      </c>
      <c r="L32" s="263">
        <v>238.18707368</v>
      </c>
      <c r="M32" s="263">
        <v>239.21769286</v>
      </c>
      <c r="N32" s="263">
        <v>236.59551339000001</v>
      </c>
      <c r="O32" s="263">
        <v>190.76099932</v>
      </c>
      <c r="P32" s="263">
        <v>223.13126728</v>
      </c>
      <c r="Q32" s="263">
        <v>349.07894629999998</v>
      </c>
      <c r="R32" s="263">
        <v>200.73454505000001</v>
      </c>
      <c r="S32" s="263">
        <v>161.79684283</v>
      </c>
      <c r="T32" s="263">
        <v>165.31830102999999</v>
      </c>
      <c r="U32" s="263">
        <v>201.06184081000001</v>
      </c>
      <c r="V32" s="263">
        <v>159.27951182999999</v>
      </c>
      <c r="W32" s="263">
        <v>128.99582975999999</v>
      </c>
      <c r="X32" s="263">
        <v>178.52302248999999</v>
      </c>
      <c r="Y32" s="263">
        <v>162.89487120000001</v>
      </c>
      <c r="Z32" s="263">
        <v>141.73802226000001</v>
      </c>
      <c r="AA32" s="263">
        <v>136.88957224000001</v>
      </c>
      <c r="AB32" s="263">
        <v>144.40176600000001</v>
      </c>
      <c r="AC32" s="263">
        <v>162.04918008999999</v>
      </c>
      <c r="AD32" s="263">
        <v>172.5461942</v>
      </c>
      <c r="AE32" s="263">
        <v>142.1664921</v>
      </c>
      <c r="AF32" s="263">
        <v>143.12500227999999</v>
      </c>
      <c r="AG32" s="263">
        <v>130.19433685000001</v>
      </c>
      <c r="AH32" s="263">
        <v>156.09930002999999</v>
      </c>
      <c r="AI32" s="264">
        <v>136.0692808</v>
      </c>
      <c r="AJ32" s="264">
        <v>159.2525139</v>
      </c>
      <c r="AK32" s="264">
        <v>158.95713574999999</v>
      </c>
      <c r="AL32" s="264">
        <v>212.50746144999999</v>
      </c>
      <c r="AM32" s="264">
        <v>177.11596312</v>
      </c>
      <c r="AN32" s="264">
        <v>188.78564467999999</v>
      </c>
      <c r="AO32" s="264">
        <v>181.84406150999999</v>
      </c>
      <c r="AP32" s="264">
        <v>216.35780652</v>
      </c>
      <c r="AQ32" s="520">
        <v>251.90138863000001</v>
      </c>
      <c r="AR32" s="264">
        <v>258.69347144</v>
      </c>
      <c r="AS32" s="264">
        <v>251.90961780999999</v>
      </c>
      <c r="AT32" s="264">
        <v>269.21487002999999</v>
      </c>
      <c r="AU32" s="264">
        <v>270.45751941999998</v>
      </c>
      <c r="AV32" s="264">
        <v>225.79009859000001</v>
      </c>
      <c r="AW32" s="264">
        <v>275.42013888999998</v>
      </c>
      <c r="AX32" s="264">
        <v>308.87612390999999</v>
      </c>
      <c r="AY32" s="264">
        <v>306.81104943000003</v>
      </c>
      <c r="AZ32" s="264">
        <v>343.35221313</v>
      </c>
      <c r="BA32" s="264">
        <v>328.26051378</v>
      </c>
      <c r="BB32" s="264">
        <v>358.92260741000001</v>
      </c>
      <c r="BC32" s="264">
        <v>320.35432668999999</v>
      </c>
      <c r="BD32" s="264">
        <v>372.71976203000003</v>
      </c>
      <c r="BE32" s="264">
        <v>341.27821788</v>
      </c>
      <c r="BF32" s="264">
        <v>306.85091956000002</v>
      </c>
      <c r="BG32" s="264">
        <v>337.97996959</v>
      </c>
      <c r="BH32" s="264">
        <v>382.58750517999999</v>
      </c>
      <c r="BI32" s="264">
        <v>296.47029711999994</v>
      </c>
      <c r="BJ32" s="264">
        <v>296.86788752000001</v>
      </c>
      <c r="BK32" s="264">
        <v>299.55668988000002</v>
      </c>
      <c r="BL32" s="264">
        <v>326.88570563999997</v>
      </c>
      <c r="BM32" s="264">
        <v>318.73101370000001</v>
      </c>
      <c r="BN32" s="264">
        <f t="shared" si="8"/>
        <v>1017.0377718899999</v>
      </c>
      <c r="BO32" s="264">
        <f t="shared" si="9"/>
        <v>945.17340921999994</v>
      </c>
      <c r="BP32" s="264"/>
      <c r="BQ32" s="455">
        <f t="shared" si="0"/>
        <v>615.88671253000007</v>
      </c>
      <c r="BR32" s="455">
        <f t="shared" si="1"/>
        <v>571.58513126000003</v>
      </c>
      <c r="BS32" s="455">
        <f t="shared" si="2"/>
        <v>666.7863918999999</v>
      </c>
      <c r="BT32" s="455">
        <f t="shared" si="3"/>
        <v>764.10347582999998</v>
      </c>
      <c r="BU32" s="256">
        <f t="shared" si="4"/>
        <v>1031.7193479099999</v>
      </c>
      <c r="BV32" s="256">
        <f t="shared" si="5"/>
        <v>1080.54388081</v>
      </c>
      <c r="BW32" s="256">
        <f t="shared" si="11"/>
        <v>1337.3463837500001</v>
      </c>
      <c r="BX32" s="256">
        <f t="shared" si="7"/>
        <v>1341.20322616</v>
      </c>
      <c r="BY32" s="256">
        <f t="shared" si="10"/>
        <v>1313.90565941</v>
      </c>
    </row>
    <row r="33" spans="1:77" ht="30" customHeight="1">
      <c r="A33" s="314">
        <v>84</v>
      </c>
      <c r="B33" s="505" t="str">
        <f>IF('1'!A1=1,D33,F33)</f>
        <v>механічні машини, апарати</v>
      </c>
      <c r="C33" s="495">
        <v>84</v>
      </c>
      <c r="D33" s="177" t="s">
        <v>60</v>
      </c>
      <c r="E33" s="174">
        <v>84</v>
      </c>
      <c r="F33" s="205" t="s">
        <v>132</v>
      </c>
      <c r="G33" s="260">
        <v>98.058803499999996</v>
      </c>
      <c r="H33" s="261">
        <v>81.154436759999996</v>
      </c>
      <c r="I33" s="261">
        <v>75.968829110000001</v>
      </c>
      <c r="J33" s="261">
        <v>110.53742505</v>
      </c>
      <c r="K33" s="261">
        <v>83.335722579999995</v>
      </c>
      <c r="L33" s="261">
        <v>77.404960720000005</v>
      </c>
      <c r="M33" s="261">
        <v>77.247503019999996</v>
      </c>
      <c r="N33" s="261">
        <v>82.073553099999998</v>
      </c>
      <c r="O33" s="261">
        <v>69.385336989999999</v>
      </c>
      <c r="P33" s="261">
        <v>71.774111759999997</v>
      </c>
      <c r="Q33" s="261">
        <v>71.022809600000002</v>
      </c>
      <c r="R33" s="261">
        <v>78.674743879999994</v>
      </c>
      <c r="S33" s="261">
        <v>74.380781799999994</v>
      </c>
      <c r="T33" s="261">
        <v>85.74558433</v>
      </c>
      <c r="U33" s="261">
        <v>94.272790909999998</v>
      </c>
      <c r="V33" s="261">
        <v>93.191756010000006</v>
      </c>
      <c r="W33" s="261">
        <v>74.419290329999995</v>
      </c>
      <c r="X33" s="261">
        <v>97.748764390000005</v>
      </c>
      <c r="Y33" s="261">
        <v>97.513512340000005</v>
      </c>
      <c r="Z33" s="261">
        <v>86.775215529999997</v>
      </c>
      <c r="AA33" s="261">
        <v>70.614375929999994</v>
      </c>
      <c r="AB33" s="261">
        <v>82.859991230000006</v>
      </c>
      <c r="AC33" s="261">
        <v>75.329718299999996</v>
      </c>
      <c r="AD33" s="261">
        <v>70.436730940000004</v>
      </c>
      <c r="AE33" s="261">
        <v>73.574438639999997</v>
      </c>
      <c r="AF33" s="261">
        <v>80.578933599999999</v>
      </c>
      <c r="AG33" s="261">
        <v>72.070742060000001</v>
      </c>
      <c r="AH33" s="261">
        <v>74.757125909999999</v>
      </c>
      <c r="AI33" s="261">
        <v>75.072361909999998</v>
      </c>
      <c r="AJ33" s="261">
        <v>94.764674049999996</v>
      </c>
      <c r="AK33" s="261">
        <v>80.23514711</v>
      </c>
      <c r="AL33" s="261">
        <v>118.56049720999999</v>
      </c>
      <c r="AM33" s="261">
        <v>96.188662019999995</v>
      </c>
      <c r="AN33" s="261">
        <v>100.3866221</v>
      </c>
      <c r="AO33" s="261">
        <v>93.212664169999996</v>
      </c>
      <c r="AP33" s="261">
        <v>113.51188238</v>
      </c>
      <c r="AQ33" s="260">
        <v>109.85110907000001</v>
      </c>
      <c r="AR33" s="261">
        <v>99.108272400000004</v>
      </c>
      <c r="AS33" s="261">
        <v>106.59064253</v>
      </c>
      <c r="AT33" s="261">
        <v>125.12845498</v>
      </c>
      <c r="AU33" s="261">
        <v>128.77749322</v>
      </c>
      <c r="AV33" s="261">
        <v>100.01371057</v>
      </c>
      <c r="AW33" s="261">
        <v>112.53433309</v>
      </c>
      <c r="AX33" s="261">
        <v>122.11297979</v>
      </c>
      <c r="AY33" s="261">
        <v>128.30687459999999</v>
      </c>
      <c r="AZ33" s="261">
        <v>137.11081242</v>
      </c>
      <c r="BA33" s="261">
        <v>135.74217221000001</v>
      </c>
      <c r="BB33" s="261">
        <v>140.43361687000001</v>
      </c>
      <c r="BC33" s="261">
        <v>124.67317876999999</v>
      </c>
      <c r="BD33" s="261">
        <v>137.47367524000001</v>
      </c>
      <c r="BE33" s="261">
        <v>141.42457455000002</v>
      </c>
      <c r="BF33" s="261">
        <v>119.9111319</v>
      </c>
      <c r="BG33" s="261">
        <v>121.95325740999999</v>
      </c>
      <c r="BH33" s="261">
        <v>115.05204955000001</v>
      </c>
      <c r="BI33" s="261">
        <v>93.621624519999997</v>
      </c>
      <c r="BJ33" s="261">
        <v>97.779277820000004</v>
      </c>
      <c r="BK33" s="261">
        <v>93.064619210000004</v>
      </c>
      <c r="BL33" s="261">
        <v>102.12814229</v>
      </c>
      <c r="BM33" s="261">
        <v>93.272670239999997</v>
      </c>
      <c r="BN33" s="267">
        <f t="shared" si="8"/>
        <v>330.62693148</v>
      </c>
      <c r="BO33" s="267">
        <f t="shared" si="9"/>
        <v>288.46543173999999</v>
      </c>
      <c r="BP33" s="264"/>
      <c r="BQ33" s="267">
        <f t="shared" si="0"/>
        <v>299.24081639999997</v>
      </c>
      <c r="BR33" s="267">
        <f t="shared" si="1"/>
        <v>300.98124021000001</v>
      </c>
      <c r="BS33" s="267">
        <f t="shared" si="2"/>
        <v>368.63268027999999</v>
      </c>
      <c r="BT33" s="267">
        <f t="shared" si="3"/>
        <v>403.29983067000001</v>
      </c>
      <c r="BU33" s="255">
        <f t="shared" si="4"/>
        <v>440.67847898000002</v>
      </c>
      <c r="BV33" s="255">
        <f t="shared" si="5"/>
        <v>463.43851667000001</v>
      </c>
      <c r="BW33" s="255">
        <f t="shared" si="11"/>
        <v>541.59347610000009</v>
      </c>
      <c r="BX33" s="255">
        <f t="shared" si="7"/>
        <v>523.48256045999995</v>
      </c>
      <c r="BY33" s="255">
        <f t="shared" si="10"/>
        <v>428.4062093</v>
      </c>
    </row>
    <row r="34" spans="1:77" ht="30" customHeight="1">
      <c r="A34" s="314">
        <v>85</v>
      </c>
      <c r="B34" s="505" t="str">
        <f>IF('1'!A1=1,D34,F34)</f>
        <v>електричні машини та устаткування</v>
      </c>
      <c r="C34" s="495">
        <v>85</v>
      </c>
      <c r="D34" s="177" t="s">
        <v>61</v>
      </c>
      <c r="E34" s="174">
        <v>85</v>
      </c>
      <c r="F34" s="205" t="s">
        <v>133</v>
      </c>
      <c r="G34" s="260">
        <v>121.47106852</v>
      </c>
      <c r="H34" s="261">
        <v>146.96442565000001</v>
      </c>
      <c r="I34" s="261">
        <v>178.60817528999999</v>
      </c>
      <c r="J34" s="261">
        <v>187.58524689999999</v>
      </c>
      <c r="K34" s="261">
        <v>153.73855194000001</v>
      </c>
      <c r="L34" s="261">
        <v>110.81479787000001</v>
      </c>
      <c r="M34" s="261">
        <v>122.48882906999999</v>
      </c>
      <c r="N34" s="261">
        <v>107.23979374</v>
      </c>
      <c r="O34" s="261">
        <v>21.827430840000002</v>
      </c>
      <c r="P34" s="261">
        <v>26.507280940000001</v>
      </c>
      <c r="Q34" s="261">
        <v>30.241074789999999</v>
      </c>
      <c r="R34" s="261">
        <v>38.477693969999997</v>
      </c>
      <c r="S34" s="261">
        <v>29.679065820000002</v>
      </c>
      <c r="T34" s="261">
        <v>29.69733227</v>
      </c>
      <c r="U34" s="261">
        <v>33.375322140000002</v>
      </c>
      <c r="V34" s="261">
        <v>32.036519669999997</v>
      </c>
      <c r="W34" s="261">
        <v>21.262451890000001</v>
      </c>
      <c r="X34" s="261">
        <v>27.629415680000001</v>
      </c>
      <c r="Y34" s="261">
        <v>33.258168830000002</v>
      </c>
      <c r="Z34" s="261">
        <v>29.8189055</v>
      </c>
      <c r="AA34" s="261">
        <v>27.394907610000001</v>
      </c>
      <c r="AB34" s="261">
        <v>22.311153749999999</v>
      </c>
      <c r="AC34" s="261">
        <v>33.500608929999999</v>
      </c>
      <c r="AD34" s="261">
        <v>31.022146100000001</v>
      </c>
      <c r="AE34" s="261">
        <v>30.007386310000001</v>
      </c>
      <c r="AF34" s="261">
        <v>27.853585890000002</v>
      </c>
      <c r="AG34" s="261">
        <v>29.521607540000002</v>
      </c>
      <c r="AH34" s="261">
        <v>38.923680140000002</v>
      </c>
      <c r="AI34" s="261">
        <v>35.660957529999997</v>
      </c>
      <c r="AJ34" s="261">
        <v>38.609475369999998</v>
      </c>
      <c r="AK34" s="261">
        <v>44.801170669999998</v>
      </c>
      <c r="AL34" s="261">
        <v>45.625465339999998</v>
      </c>
      <c r="AM34" s="261">
        <v>45.434341080000003</v>
      </c>
      <c r="AN34" s="261">
        <v>50.580578529999997</v>
      </c>
      <c r="AO34" s="261">
        <v>52.301828980000003</v>
      </c>
      <c r="AP34" s="261">
        <v>64.192339169999997</v>
      </c>
      <c r="AQ34" s="260">
        <v>90.804469819999994</v>
      </c>
      <c r="AR34" s="261">
        <v>103.12523929</v>
      </c>
      <c r="AS34" s="261">
        <v>96.718177670000003</v>
      </c>
      <c r="AT34" s="261">
        <v>94.55825471</v>
      </c>
      <c r="AU34" s="261">
        <v>84.108262080000003</v>
      </c>
      <c r="AV34" s="261">
        <v>63.092450620000001</v>
      </c>
      <c r="AW34" s="261">
        <v>102.14501441</v>
      </c>
      <c r="AX34" s="261">
        <v>120.41600081</v>
      </c>
      <c r="AY34" s="261">
        <v>125.66863984</v>
      </c>
      <c r="AZ34" s="261">
        <v>143.14691438</v>
      </c>
      <c r="BA34" s="261">
        <v>130.68304707999999</v>
      </c>
      <c r="BB34" s="261">
        <v>151.82951392999999</v>
      </c>
      <c r="BC34" s="261">
        <v>131.33591298000002</v>
      </c>
      <c r="BD34" s="261">
        <v>170.90015825999998</v>
      </c>
      <c r="BE34" s="261">
        <v>126.94716868</v>
      </c>
      <c r="BF34" s="261">
        <v>124.11462689999999</v>
      </c>
      <c r="BG34" s="261">
        <v>150.60350062999998</v>
      </c>
      <c r="BH34" s="261">
        <v>194.19891252999997</v>
      </c>
      <c r="BI34" s="261">
        <v>140.76990545000001</v>
      </c>
      <c r="BJ34" s="261">
        <v>135.48497731</v>
      </c>
      <c r="BK34" s="261">
        <v>137.36821294999999</v>
      </c>
      <c r="BL34" s="261">
        <v>146.98931864000002</v>
      </c>
      <c r="BM34" s="261">
        <v>151.53818071000001</v>
      </c>
      <c r="BN34" s="267">
        <f t="shared" si="8"/>
        <v>485.57231860999997</v>
      </c>
      <c r="BO34" s="267">
        <f t="shared" si="9"/>
        <v>435.89571230000001</v>
      </c>
      <c r="BP34" s="264"/>
      <c r="BQ34" s="267">
        <f t="shared" si="0"/>
        <v>114.22881639000001</v>
      </c>
      <c r="BR34" s="267">
        <f t="shared" si="1"/>
        <v>126.30625988000001</v>
      </c>
      <c r="BS34" s="267">
        <f t="shared" si="2"/>
        <v>164.69706891000001</v>
      </c>
      <c r="BT34" s="267">
        <f t="shared" si="3"/>
        <v>212.50908776</v>
      </c>
      <c r="BU34" s="255">
        <f t="shared" si="4"/>
        <v>385.20614148999994</v>
      </c>
      <c r="BV34" s="255">
        <f t="shared" si="5"/>
        <v>369.76172792</v>
      </c>
      <c r="BW34" s="255">
        <f t="shared" si="11"/>
        <v>551.32811522999998</v>
      </c>
      <c r="BX34" s="255">
        <f t="shared" si="7"/>
        <v>553.29786681999997</v>
      </c>
      <c r="BY34" s="255">
        <f t="shared" si="10"/>
        <v>621.05729592</v>
      </c>
    </row>
    <row r="35" spans="1:77" ht="30" customHeight="1">
      <c r="A35" s="316">
        <v>86</v>
      </c>
      <c r="B35" s="506" t="str">
        <f>IF('1'!A1=1,D35,F35)</f>
        <v>залізничні або трамвайні локомотиви</v>
      </c>
      <c r="C35" s="497">
        <v>86</v>
      </c>
      <c r="D35" s="233" t="s">
        <v>64</v>
      </c>
      <c r="E35" s="232">
        <v>86</v>
      </c>
      <c r="F35" s="234" t="s">
        <v>134</v>
      </c>
      <c r="G35" s="265">
        <v>9.6535443599999997</v>
      </c>
      <c r="H35" s="266">
        <v>13.17874134</v>
      </c>
      <c r="I35" s="266">
        <v>13.558860230000001</v>
      </c>
      <c r="J35" s="266">
        <v>26.37799235</v>
      </c>
      <c r="K35" s="266">
        <v>16.306215989999998</v>
      </c>
      <c r="L35" s="266">
        <v>22.20182097</v>
      </c>
      <c r="M35" s="266">
        <v>19.892316739999998</v>
      </c>
      <c r="N35" s="266">
        <v>32.046662230000003</v>
      </c>
      <c r="O35" s="266">
        <v>80.379281359999993</v>
      </c>
      <c r="P35" s="266">
        <v>71.133765400000001</v>
      </c>
      <c r="Q35" s="266">
        <v>60.1826328</v>
      </c>
      <c r="R35" s="266">
        <v>60.224515490000002</v>
      </c>
      <c r="S35" s="266">
        <v>37.991612830000001</v>
      </c>
      <c r="T35" s="266">
        <v>30.907403710000001</v>
      </c>
      <c r="U35" s="266">
        <v>49.056993149999997</v>
      </c>
      <c r="V35" s="266">
        <v>12.162314070000001</v>
      </c>
      <c r="W35" s="266">
        <v>19.063076779999999</v>
      </c>
      <c r="X35" s="266">
        <v>26.089670330000001</v>
      </c>
      <c r="Y35" s="266">
        <v>14.52287565</v>
      </c>
      <c r="Z35" s="266">
        <v>9.8835614599999992</v>
      </c>
      <c r="AA35" s="266">
        <v>13.34808348</v>
      </c>
      <c r="AB35" s="266">
        <v>13.087139179999999</v>
      </c>
      <c r="AC35" s="266">
        <v>13.689954589999999</v>
      </c>
      <c r="AD35" s="266">
        <v>9.2241890099999999</v>
      </c>
      <c r="AE35" s="266">
        <v>13.45182177</v>
      </c>
      <c r="AF35" s="266">
        <v>16.78584601</v>
      </c>
      <c r="AG35" s="266">
        <v>9.8564858799999993</v>
      </c>
      <c r="AH35" s="266">
        <v>8.5070891300000007</v>
      </c>
      <c r="AI35" s="266">
        <v>7.8976042800000004</v>
      </c>
      <c r="AJ35" s="266">
        <v>9.0634589600000002</v>
      </c>
      <c r="AK35" s="266">
        <v>15.89039041</v>
      </c>
      <c r="AL35" s="266">
        <v>14.823274359999999</v>
      </c>
      <c r="AM35" s="266">
        <v>17.18355</v>
      </c>
      <c r="AN35" s="266">
        <v>15.76969822</v>
      </c>
      <c r="AO35" s="266">
        <v>15.951997560000001</v>
      </c>
      <c r="AP35" s="266">
        <v>15.444469</v>
      </c>
      <c r="AQ35" s="265">
        <v>18.913172190000001</v>
      </c>
      <c r="AR35" s="266">
        <v>22.037758570000001</v>
      </c>
      <c r="AS35" s="266">
        <v>23.289624570000001</v>
      </c>
      <c r="AT35" s="266">
        <v>24.915933030000001</v>
      </c>
      <c r="AU35" s="266">
        <v>32.014019220000002</v>
      </c>
      <c r="AV35" s="266">
        <v>31.133760049999999</v>
      </c>
      <c r="AW35" s="266">
        <v>33.013954939999998</v>
      </c>
      <c r="AX35" s="266">
        <v>37.989171499999998</v>
      </c>
      <c r="AY35" s="266">
        <v>24.401027089999999</v>
      </c>
      <c r="AZ35" s="266">
        <v>26.487536649999999</v>
      </c>
      <c r="BA35" s="266">
        <v>29.574446330000001</v>
      </c>
      <c r="BB35" s="266">
        <v>30.015840090000001</v>
      </c>
      <c r="BC35" s="266">
        <v>17.999140050000001</v>
      </c>
      <c r="BD35" s="266">
        <v>24.222147579999998</v>
      </c>
      <c r="BE35" s="266">
        <v>31.11058834</v>
      </c>
      <c r="BF35" s="266">
        <v>28.412266020000001</v>
      </c>
      <c r="BG35" s="266">
        <v>31.596477030000003</v>
      </c>
      <c r="BH35" s="266">
        <v>38.183382510000001</v>
      </c>
      <c r="BI35" s="266">
        <v>33.344805989999998</v>
      </c>
      <c r="BJ35" s="266">
        <v>35.732686690000001</v>
      </c>
      <c r="BK35" s="266">
        <v>38.1283083</v>
      </c>
      <c r="BL35" s="266">
        <v>39.794916830000005</v>
      </c>
      <c r="BM35" s="266">
        <v>43.583721650000001</v>
      </c>
      <c r="BN35" s="327">
        <f t="shared" si="8"/>
        <v>103.12466553</v>
      </c>
      <c r="BO35" s="327">
        <f t="shared" si="9"/>
        <v>121.50694678000001</v>
      </c>
      <c r="BP35" s="264"/>
      <c r="BQ35" s="327">
        <f t="shared" si="0"/>
        <v>49.349366259999996</v>
      </c>
      <c r="BR35" s="327">
        <f t="shared" si="1"/>
        <v>48.601242790000001</v>
      </c>
      <c r="BS35" s="327">
        <f t="shared" si="2"/>
        <v>47.674728010000003</v>
      </c>
      <c r="BT35" s="327">
        <f t="shared" si="3"/>
        <v>64.349714779999999</v>
      </c>
      <c r="BU35" s="257">
        <f t="shared" si="4"/>
        <v>89.156488360000012</v>
      </c>
      <c r="BV35" s="257">
        <f t="shared" si="5"/>
        <v>134.15090570999999</v>
      </c>
      <c r="BW35" s="257">
        <f t="shared" si="11"/>
        <v>110.47885015999999</v>
      </c>
      <c r="BX35" s="257">
        <f t="shared" si="7"/>
        <v>101.74414199</v>
      </c>
      <c r="BY35" s="257">
        <f t="shared" si="10"/>
        <v>138.85735222</v>
      </c>
    </row>
    <row r="36" spans="1:77" ht="18.600000000000001" customHeight="1">
      <c r="A36" s="105" t="str">
        <f>IF('1'!A1=1,C36,E36)</f>
        <v>*За даними Державної служби статистики України</v>
      </c>
      <c r="B36" s="185"/>
      <c r="C36" s="393" t="s">
        <v>175</v>
      </c>
      <c r="D36" s="394"/>
      <c r="E36" s="395" t="s">
        <v>82</v>
      </c>
      <c r="F36" s="394"/>
      <c r="G36" s="185"/>
      <c r="H36" s="185"/>
      <c r="I36" s="185"/>
      <c r="J36" s="185"/>
      <c r="K36" s="186"/>
      <c r="L36" s="185"/>
      <c r="M36" s="186"/>
      <c r="N36" s="185"/>
      <c r="O36" s="186"/>
      <c r="P36" s="181"/>
      <c r="Q36" s="181"/>
      <c r="R36" s="181"/>
      <c r="S36" s="181"/>
      <c r="T36" s="181"/>
      <c r="V36" s="181"/>
      <c r="W36" s="182"/>
      <c r="X36" s="181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</row>
    <row r="37" spans="1:77" ht="17.399999999999999" customHeight="1">
      <c r="A37" s="102" t="str">
        <f>IF('1'!A1=1,C37,E37)</f>
        <v>Примітки:</v>
      </c>
      <c r="B37" s="179"/>
      <c r="C37" s="378" t="s">
        <v>180</v>
      </c>
      <c r="D37" s="396"/>
      <c r="E37" s="380" t="s">
        <v>181</v>
      </c>
      <c r="F37" s="39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80"/>
      <c r="T37" s="181" t="s">
        <v>16</v>
      </c>
      <c r="V37" s="181"/>
      <c r="W37" s="182"/>
      <c r="X37" s="181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</row>
    <row r="38" spans="1:77" ht="19.8" customHeight="1">
      <c r="A38" s="154" t="str">
        <f>IF('1'!A1=1,C38,E38)</f>
        <v xml:space="preserve">  З 2014 року дані подаються без урахування тимчасово окупованої російською федерацією території України.</v>
      </c>
      <c r="B38" s="139"/>
      <c r="C38" s="397" t="s">
        <v>299</v>
      </c>
      <c r="D38" s="398"/>
      <c r="E38" s="414" t="s">
        <v>298</v>
      </c>
      <c r="F38" s="398"/>
      <c r="G38" s="139"/>
      <c r="H38" s="139"/>
      <c r="I38" s="139"/>
      <c r="J38" s="139"/>
      <c r="K38" s="139"/>
      <c r="L38" s="139"/>
      <c r="M38" s="139"/>
      <c r="N38" s="139"/>
      <c r="O38" s="139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586"/>
      <c r="BQ38" s="188"/>
      <c r="BR38" s="188"/>
      <c r="BS38" s="188"/>
      <c r="BT38" s="188"/>
      <c r="BU38" s="188"/>
      <c r="BV38" s="188"/>
      <c r="BW38" s="188"/>
      <c r="BX38" s="188"/>
      <c r="BY38" s="188"/>
    </row>
    <row r="39" spans="1:77" ht="21" customHeight="1">
      <c r="A39" s="251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5"/>
      <c r="C39" s="367" t="s">
        <v>223</v>
      </c>
      <c r="D39" s="368"/>
      <c r="E39" s="367"/>
      <c r="F39" s="367" t="s">
        <v>224</v>
      </c>
      <c r="K39" s="186"/>
      <c r="L39" s="186"/>
      <c r="M39" s="186"/>
      <c r="N39" s="186"/>
      <c r="O39" s="186"/>
      <c r="P39" s="186"/>
      <c r="Q39" s="192"/>
      <c r="R39" s="192"/>
      <c r="S39" s="192"/>
      <c r="T39" s="192"/>
      <c r="U39" s="192"/>
      <c r="V39" s="192"/>
      <c r="W39" s="193"/>
      <c r="X39" s="192"/>
    </row>
    <row r="40" spans="1:77">
      <c r="A40" s="105" t="str">
        <f>IF('1'!$A$1=1,C40,F40)</f>
        <v xml:space="preserve">  В окремих випадках сума складових може не дорівнювати підсумку у зв’язку з округленням даних.</v>
      </c>
      <c r="C40" s="365" t="s">
        <v>273</v>
      </c>
      <c r="D40" s="350"/>
      <c r="E40" s="350"/>
      <c r="F40" s="365" t="s">
        <v>243</v>
      </c>
      <c r="Q40" s="194"/>
      <c r="R40" s="194"/>
      <c r="S40" s="194"/>
      <c r="T40" s="194"/>
      <c r="U40" s="194"/>
      <c r="V40" s="194"/>
      <c r="W40" s="193"/>
      <c r="X40" s="194"/>
    </row>
    <row r="41" spans="1:77">
      <c r="Q41" s="194"/>
      <c r="R41" s="194"/>
      <c r="S41" s="194"/>
      <c r="T41" s="194"/>
      <c r="U41" s="194"/>
      <c r="V41" s="194"/>
      <c r="W41" s="194"/>
      <c r="X41" s="194"/>
    </row>
    <row r="42" spans="1:77">
      <c r="Q42" s="194"/>
      <c r="R42" s="194"/>
      <c r="S42" s="194"/>
      <c r="T42" s="194"/>
      <c r="U42" s="194"/>
      <c r="V42" s="194"/>
      <c r="W42" s="194"/>
      <c r="X42" s="194"/>
    </row>
    <row r="43" spans="1:77">
      <c r="Q43" s="194"/>
      <c r="R43" s="194"/>
      <c r="S43" s="194"/>
      <c r="T43" s="194"/>
      <c r="U43" s="194"/>
      <c r="V43" s="194"/>
      <c r="W43" s="194"/>
      <c r="X43" s="194"/>
    </row>
    <row r="44" spans="1:77">
      <c r="Q44" s="194"/>
      <c r="R44" s="194"/>
      <c r="S44" s="194"/>
      <c r="T44" s="194"/>
      <c r="U44" s="194"/>
      <c r="V44" s="194"/>
      <c r="W44" s="194"/>
      <c r="X44" s="194"/>
    </row>
    <row r="45" spans="1:77">
      <c r="Q45" s="194"/>
      <c r="R45" s="194"/>
      <c r="S45" s="194"/>
      <c r="T45" s="194"/>
      <c r="U45" s="194"/>
      <c r="V45" s="194"/>
      <c r="W45" s="194"/>
      <c r="X45" s="194"/>
    </row>
    <row r="46" spans="1:77">
      <c r="Q46" s="194"/>
      <c r="R46" s="194"/>
      <c r="S46" s="194"/>
      <c r="T46" s="194"/>
      <c r="U46" s="194"/>
      <c r="V46" s="194"/>
      <c r="W46" s="194"/>
      <c r="X46" s="194"/>
    </row>
    <row r="47" spans="1:77">
      <c r="Q47" s="194"/>
      <c r="R47" s="194"/>
      <c r="S47" s="194"/>
      <c r="T47" s="194"/>
      <c r="U47" s="194"/>
      <c r="V47" s="194"/>
      <c r="W47" s="194"/>
      <c r="X47" s="194"/>
    </row>
    <row r="48" spans="1:77">
      <c r="Q48" s="194"/>
      <c r="R48" s="194"/>
      <c r="S48" s="194"/>
      <c r="T48" s="194"/>
      <c r="U48" s="194"/>
      <c r="V48" s="194"/>
      <c r="W48" s="194"/>
      <c r="X48" s="194"/>
    </row>
    <row r="49" spans="17:24">
      <c r="Q49" s="194"/>
      <c r="R49" s="194"/>
      <c r="S49" s="194"/>
      <c r="T49" s="194"/>
      <c r="U49" s="194"/>
      <c r="V49" s="194"/>
      <c r="W49" s="194"/>
      <c r="X49" s="194"/>
    </row>
    <row r="50" spans="17:24">
      <c r="Q50" s="194"/>
      <c r="R50" s="194"/>
      <c r="S50" s="194"/>
      <c r="T50" s="194"/>
      <c r="U50" s="194"/>
      <c r="V50" s="194"/>
      <c r="W50" s="194"/>
      <c r="X50" s="194"/>
    </row>
    <row r="51" spans="17:24">
      <c r="Q51" s="194"/>
      <c r="R51" s="194"/>
      <c r="S51" s="194"/>
      <c r="T51" s="194"/>
      <c r="U51" s="194"/>
      <c r="V51" s="194"/>
      <c r="W51" s="194"/>
      <c r="X51" s="194"/>
    </row>
    <row r="52" spans="17:24">
      <c r="Q52" s="194"/>
      <c r="R52" s="194"/>
      <c r="S52" s="194"/>
      <c r="T52" s="194"/>
      <c r="U52" s="194"/>
      <c r="V52" s="194"/>
      <c r="W52" s="194"/>
      <c r="X52" s="194"/>
    </row>
    <row r="53" spans="17:24">
      <c r="Q53" s="194"/>
      <c r="R53" s="194"/>
      <c r="S53" s="194"/>
      <c r="T53" s="194"/>
      <c r="U53" s="194"/>
      <c r="V53" s="194"/>
      <c r="W53" s="194"/>
      <c r="X53" s="194"/>
    </row>
    <row r="54" spans="17:24">
      <c r="Q54" s="194"/>
      <c r="R54" s="194"/>
      <c r="S54" s="194"/>
      <c r="T54" s="194"/>
      <c r="U54" s="194"/>
      <c r="V54" s="194"/>
      <c r="W54" s="194"/>
      <c r="X54" s="194"/>
    </row>
    <row r="55" spans="17:24">
      <c r="Q55" s="194"/>
      <c r="R55" s="194"/>
      <c r="S55" s="194"/>
      <c r="T55" s="194"/>
      <c r="U55" s="194"/>
      <c r="V55" s="194"/>
      <c r="W55" s="194"/>
      <c r="X55" s="194"/>
    </row>
    <row r="56" spans="17:24">
      <c r="Q56" s="194"/>
      <c r="R56" s="194"/>
      <c r="S56" s="194"/>
      <c r="T56" s="194"/>
      <c r="U56" s="194"/>
      <c r="V56" s="194"/>
      <c r="W56" s="194"/>
      <c r="X56" s="194"/>
    </row>
    <row r="57" spans="17:24">
      <c r="Q57" s="194"/>
      <c r="R57" s="194"/>
      <c r="S57" s="194"/>
      <c r="T57" s="194"/>
      <c r="U57" s="194"/>
      <c r="V57" s="194"/>
      <c r="W57" s="194"/>
      <c r="X57" s="194"/>
    </row>
    <row r="58" spans="17:24">
      <c r="Q58" s="194"/>
      <c r="R58" s="194"/>
      <c r="S58" s="194"/>
      <c r="T58" s="194"/>
      <c r="U58" s="194"/>
      <c r="V58" s="194"/>
      <c r="W58" s="194"/>
      <c r="X58" s="194"/>
    </row>
    <row r="59" spans="17:24">
      <c r="Q59" s="194"/>
      <c r="R59" s="194"/>
      <c r="S59" s="194"/>
      <c r="T59" s="194"/>
      <c r="U59" s="194"/>
      <c r="V59" s="194"/>
      <c r="W59" s="194"/>
      <c r="X59" s="194"/>
    </row>
    <row r="60" spans="17:24">
      <c r="Q60" s="194"/>
      <c r="R60" s="194"/>
      <c r="S60" s="194"/>
      <c r="T60" s="194"/>
      <c r="U60" s="194"/>
      <c r="V60" s="194"/>
      <c r="W60" s="194"/>
      <c r="X60" s="194"/>
    </row>
    <row r="61" spans="17:24">
      <c r="Q61" s="194"/>
      <c r="R61" s="194"/>
      <c r="S61" s="194"/>
      <c r="T61" s="194"/>
      <c r="U61" s="194"/>
      <c r="V61" s="194"/>
      <c r="W61" s="194"/>
      <c r="X61" s="194"/>
    </row>
    <row r="62" spans="17:24">
      <c r="Q62" s="195"/>
      <c r="R62" s="195"/>
      <c r="S62" s="195"/>
      <c r="T62" s="195"/>
      <c r="U62" s="195"/>
      <c r="V62" s="195"/>
      <c r="W62" s="195"/>
      <c r="X62" s="195"/>
    </row>
    <row r="63" spans="17:24">
      <c r="Q63" s="195"/>
      <c r="R63" s="195"/>
      <c r="S63" s="195"/>
      <c r="T63" s="195"/>
      <c r="U63" s="195"/>
      <c r="V63" s="195"/>
      <c r="W63" s="195"/>
      <c r="X63" s="195"/>
    </row>
    <row r="64" spans="17:24">
      <c r="Q64" s="195"/>
      <c r="R64" s="195"/>
      <c r="S64" s="195"/>
      <c r="T64" s="195"/>
      <c r="U64" s="195"/>
      <c r="V64" s="195"/>
      <c r="W64" s="195"/>
      <c r="X64" s="195"/>
    </row>
    <row r="65" spans="1:318">
      <c r="Q65" s="195"/>
      <c r="R65" s="195"/>
      <c r="S65" s="195"/>
      <c r="T65" s="195"/>
      <c r="U65" s="195"/>
      <c r="V65" s="195"/>
      <c r="W65" s="195"/>
      <c r="X65" s="195"/>
    </row>
    <row r="66" spans="1:318">
      <c r="Q66" s="195"/>
      <c r="R66" s="195"/>
      <c r="S66" s="195"/>
      <c r="T66" s="195"/>
      <c r="U66" s="195"/>
      <c r="V66" s="195"/>
      <c r="W66" s="195"/>
      <c r="X66" s="195"/>
    </row>
    <row r="67" spans="1:318">
      <c r="Q67" s="195"/>
      <c r="R67" s="195"/>
      <c r="S67" s="195"/>
      <c r="T67" s="195"/>
      <c r="U67" s="195"/>
      <c r="V67" s="195"/>
      <c r="W67" s="195"/>
      <c r="X67" s="195"/>
    </row>
    <row r="68" spans="1:318">
      <c r="Q68" s="195"/>
      <c r="R68" s="195"/>
      <c r="S68" s="195"/>
      <c r="T68" s="195"/>
      <c r="U68" s="195"/>
      <c r="V68" s="195"/>
      <c r="W68" s="195"/>
      <c r="X68" s="195"/>
    </row>
    <row r="69" spans="1:318">
      <c r="Q69" s="195"/>
      <c r="R69" s="195"/>
      <c r="S69" s="195"/>
      <c r="T69" s="195"/>
      <c r="U69" s="195"/>
      <c r="V69" s="195"/>
      <c r="W69" s="195"/>
      <c r="X69" s="195"/>
    </row>
    <row r="70" spans="1:318">
      <c r="Q70" s="195"/>
      <c r="R70" s="195"/>
      <c r="S70" s="195"/>
      <c r="T70" s="195"/>
      <c r="U70" s="195"/>
      <c r="V70" s="195"/>
      <c r="W70" s="195"/>
      <c r="X70" s="195"/>
    </row>
    <row r="71" spans="1:318" s="329" customFormat="1">
      <c r="A71" s="328"/>
      <c r="C71" s="330"/>
      <c r="D71" s="330"/>
      <c r="E71" s="330"/>
      <c r="F71" s="330"/>
      <c r="Q71" s="331"/>
      <c r="R71" s="331"/>
      <c r="S71" s="331"/>
      <c r="T71" s="331"/>
      <c r="U71" s="331"/>
      <c r="V71" s="331"/>
      <c r="W71" s="331"/>
      <c r="X71" s="331"/>
      <c r="Y71" s="140"/>
      <c r="BZ71" s="343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343"/>
      <c r="CZ71" s="343"/>
      <c r="DA71" s="343"/>
      <c r="DB71" s="343"/>
      <c r="DC71" s="343"/>
      <c r="DD71" s="343"/>
      <c r="DE71" s="343"/>
      <c r="DF71" s="343"/>
      <c r="DG71" s="343"/>
      <c r="DH71" s="343"/>
      <c r="DI71" s="343"/>
      <c r="DJ71" s="343"/>
      <c r="DK71" s="343"/>
      <c r="DL71" s="343"/>
      <c r="DM71" s="343"/>
      <c r="DN71" s="343"/>
      <c r="DO71" s="343"/>
      <c r="DP71" s="343"/>
      <c r="DQ71" s="343"/>
      <c r="DR71" s="343"/>
      <c r="DS71" s="343"/>
      <c r="DT71" s="343"/>
      <c r="DU71" s="343"/>
      <c r="DV71" s="343"/>
      <c r="DW71" s="343"/>
      <c r="DX71" s="343"/>
      <c r="DY71" s="343"/>
      <c r="DZ71" s="343"/>
      <c r="EA71" s="343"/>
      <c r="EB71" s="343"/>
      <c r="EC71" s="343"/>
      <c r="ED71" s="343"/>
      <c r="EE71" s="343"/>
      <c r="EF71" s="343"/>
      <c r="EG71" s="343"/>
      <c r="EH71" s="343"/>
      <c r="EI71" s="343"/>
      <c r="EJ71" s="343"/>
      <c r="EK71" s="343"/>
      <c r="EL71" s="343"/>
      <c r="EM71" s="343"/>
      <c r="EN71" s="343"/>
      <c r="EO71" s="343"/>
      <c r="EP71" s="343"/>
      <c r="EQ71" s="343"/>
      <c r="ER71" s="343"/>
      <c r="ES71" s="343"/>
      <c r="ET71" s="343"/>
      <c r="EU71" s="343"/>
      <c r="EV71" s="343"/>
      <c r="EW71" s="343"/>
      <c r="EX71" s="343"/>
      <c r="EY71" s="343"/>
      <c r="EZ71" s="343"/>
      <c r="FA71" s="332"/>
      <c r="FB71" s="332"/>
      <c r="FC71" s="332"/>
      <c r="FD71" s="332"/>
      <c r="FE71" s="332"/>
      <c r="FF71" s="332"/>
      <c r="FG71" s="332"/>
      <c r="FH71" s="332"/>
      <c r="FI71" s="343"/>
      <c r="FJ71" s="343"/>
      <c r="FK71" s="343"/>
      <c r="FL71" s="343"/>
      <c r="FM71" s="343"/>
      <c r="FN71" s="343"/>
      <c r="FO71" s="343"/>
      <c r="FP71" s="343"/>
      <c r="FQ71" s="343"/>
      <c r="FR71" s="343"/>
      <c r="FS71" s="343"/>
      <c r="FT71" s="343"/>
      <c r="FU71" s="343"/>
      <c r="FV71" s="343"/>
      <c r="FW71" s="332"/>
      <c r="FX71" s="332"/>
      <c r="FY71" s="332"/>
      <c r="FZ71" s="332"/>
      <c r="GA71" s="332"/>
      <c r="GB71" s="332"/>
      <c r="GC71" s="332"/>
      <c r="GD71" s="332"/>
      <c r="GE71" s="332"/>
      <c r="GF71" s="332"/>
      <c r="GG71" s="332"/>
      <c r="GH71" s="332"/>
      <c r="GI71" s="332"/>
      <c r="GJ71" s="332"/>
      <c r="GK71" s="332"/>
      <c r="GL71" s="332"/>
      <c r="GM71" s="332"/>
      <c r="GN71" s="332"/>
      <c r="GO71" s="332"/>
      <c r="GP71" s="343"/>
      <c r="GQ71" s="343"/>
      <c r="GR71" s="343"/>
      <c r="GS71" s="343"/>
      <c r="GT71" s="343"/>
      <c r="GU71" s="343"/>
      <c r="GV71" s="343"/>
      <c r="GW71" s="343"/>
      <c r="GX71" s="343"/>
      <c r="GY71" s="343"/>
      <c r="GZ71" s="343"/>
      <c r="HA71" s="343"/>
      <c r="HB71" s="343"/>
      <c r="HC71" s="343"/>
      <c r="HD71" s="343"/>
      <c r="HE71" s="343"/>
      <c r="HF71" s="343"/>
      <c r="HG71" s="343"/>
      <c r="HH71" s="343"/>
      <c r="HI71" s="343"/>
      <c r="HJ71" s="343"/>
      <c r="HK71" s="343"/>
      <c r="HL71" s="343"/>
      <c r="HM71" s="343"/>
      <c r="HN71" s="343"/>
      <c r="HO71" s="343"/>
      <c r="HP71" s="343"/>
      <c r="HQ71" s="343"/>
      <c r="HR71" s="343"/>
      <c r="HS71" s="343"/>
      <c r="HT71" s="343"/>
      <c r="HU71" s="343"/>
      <c r="HV71" s="343"/>
      <c r="HW71" s="343"/>
      <c r="HX71" s="343"/>
      <c r="HY71" s="343"/>
      <c r="HZ71" s="343"/>
      <c r="IA71" s="332"/>
      <c r="IB71" s="332"/>
      <c r="IC71" s="332"/>
      <c r="ID71" s="332"/>
      <c r="IE71" s="332"/>
      <c r="IF71" s="332"/>
      <c r="IG71" s="332"/>
      <c r="IH71" s="435"/>
      <c r="II71" s="435"/>
      <c r="IJ71" s="435"/>
      <c r="IK71" s="332"/>
      <c r="IL71" s="332"/>
      <c r="IM71" s="332"/>
      <c r="IN71" s="332"/>
      <c r="IO71" s="332"/>
      <c r="IP71" s="332"/>
      <c r="IQ71" s="332"/>
      <c r="IR71" s="332"/>
      <c r="IS71" s="332"/>
      <c r="IT71" s="332"/>
      <c r="KO71" s="332"/>
      <c r="KP71" s="332"/>
      <c r="KQ71" s="332"/>
      <c r="KR71" s="332"/>
      <c r="KS71" s="332"/>
      <c r="KT71" s="332"/>
      <c r="KU71" s="332"/>
      <c r="KV71" s="332"/>
      <c r="KW71" s="332"/>
      <c r="KX71" s="332"/>
      <c r="KY71" s="332"/>
      <c r="KZ71" s="332"/>
      <c r="LA71" s="332"/>
      <c r="LB71" s="332"/>
      <c r="LC71" s="332"/>
      <c r="LD71" s="332"/>
      <c r="LE71" s="332"/>
      <c r="LF71" s="332"/>
    </row>
    <row r="72" spans="1:318" s="329" customFormat="1" ht="13.5" customHeight="1">
      <c r="A72" s="626"/>
      <c r="B72" s="627"/>
      <c r="C72" s="627"/>
      <c r="D72" s="627"/>
      <c r="E72" s="627"/>
      <c r="F72" s="627"/>
      <c r="G72" s="627"/>
      <c r="H72" s="627"/>
      <c r="Q72" s="331"/>
      <c r="R72" s="331"/>
      <c r="S72" s="331"/>
      <c r="T72" s="331"/>
      <c r="U72" s="331"/>
      <c r="V72" s="331"/>
      <c r="W72" s="331"/>
      <c r="X72" s="331"/>
      <c r="Y72" s="140"/>
      <c r="BZ72" s="343"/>
      <c r="CA72" s="343"/>
      <c r="CB72" s="343"/>
      <c r="CC72" s="343"/>
      <c r="CD72" s="343"/>
      <c r="CE72" s="343"/>
      <c r="CF72" s="343"/>
      <c r="CG72" s="343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43"/>
      <c r="CV72" s="343"/>
      <c r="CW72" s="343"/>
      <c r="CX72" s="343"/>
      <c r="CY72" s="343"/>
      <c r="CZ72" s="343"/>
      <c r="DA72" s="343"/>
      <c r="DB72" s="343"/>
      <c r="DC72" s="343"/>
      <c r="DD72" s="343"/>
      <c r="DE72" s="343"/>
      <c r="DF72" s="343"/>
      <c r="DG72" s="343"/>
      <c r="DH72" s="343"/>
      <c r="DI72" s="343"/>
      <c r="DJ72" s="343"/>
      <c r="DK72" s="343"/>
      <c r="DL72" s="343"/>
      <c r="DM72" s="343"/>
      <c r="DN72" s="343"/>
      <c r="DO72" s="343"/>
      <c r="DP72" s="343"/>
      <c r="DQ72" s="343"/>
      <c r="DR72" s="343"/>
      <c r="DS72" s="343"/>
      <c r="DT72" s="343"/>
      <c r="DU72" s="343"/>
      <c r="DV72" s="343"/>
      <c r="DW72" s="343"/>
      <c r="DX72" s="343"/>
      <c r="DY72" s="343"/>
      <c r="DZ72" s="343"/>
      <c r="EA72" s="343"/>
      <c r="EB72" s="343"/>
      <c r="EC72" s="343"/>
      <c r="ED72" s="343"/>
      <c r="EE72" s="343"/>
      <c r="EF72" s="343"/>
      <c r="EG72" s="343"/>
      <c r="EH72" s="343"/>
      <c r="EI72" s="343"/>
      <c r="EJ72" s="343"/>
      <c r="EK72" s="343"/>
      <c r="EL72" s="343"/>
      <c r="EM72" s="343"/>
      <c r="EN72" s="343"/>
      <c r="EO72" s="343"/>
      <c r="EP72" s="343"/>
      <c r="EQ72" s="343"/>
      <c r="ER72" s="343"/>
      <c r="ES72" s="343"/>
      <c r="ET72" s="343"/>
      <c r="EU72" s="343"/>
      <c r="EV72" s="343"/>
      <c r="EW72" s="343"/>
      <c r="EX72" s="343"/>
      <c r="EY72" s="343"/>
      <c r="EZ72" s="343"/>
      <c r="FA72" s="332"/>
      <c r="FB72" s="332"/>
      <c r="FC72" s="332"/>
      <c r="FD72" s="332"/>
      <c r="FE72" s="332"/>
      <c r="FF72" s="332"/>
      <c r="FG72" s="332"/>
      <c r="FH72" s="332"/>
      <c r="FI72" s="343"/>
      <c r="FJ72" s="343"/>
      <c r="FK72" s="343"/>
      <c r="FL72" s="343"/>
      <c r="FM72" s="343"/>
      <c r="FN72" s="343"/>
      <c r="FO72" s="343"/>
      <c r="FP72" s="343"/>
      <c r="FQ72" s="343"/>
      <c r="FR72" s="343"/>
      <c r="FS72" s="343"/>
      <c r="FT72" s="343"/>
      <c r="FU72" s="343"/>
      <c r="FV72" s="343"/>
      <c r="FW72" s="332"/>
      <c r="FX72" s="332"/>
      <c r="FY72" s="332"/>
      <c r="FZ72" s="332"/>
      <c r="GA72" s="332"/>
      <c r="GB72" s="332"/>
      <c r="GC72" s="332"/>
      <c r="GD72" s="332"/>
      <c r="GE72" s="332"/>
      <c r="GF72" s="332"/>
      <c r="GG72" s="332"/>
      <c r="GH72" s="332"/>
      <c r="GI72" s="332"/>
      <c r="GJ72" s="332"/>
      <c r="GK72" s="332"/>
      <c r="GL72" s="332"/>
      <c r="GM72" s="332"/>
      <c r="GN72" s="332"/>
      <c r="GO72" s="332"/>
      <c r="GP72" s="343"/>
      <c r="GQ72" s="343"/>
      <c r="GR72" s="343"/>
      <c r="GS72" s="343"/>
      <c r="GT72" s="343"/>
      <c r="GU72" s="343"/>
      <c r="GV72" s="343"/>
      <c r="GW72" s="343"/>
      <c r="GX72" s="343"/>
      <c r="GY72" s="343"/>
      <c r="GZ72" s="343"/>
      <c r="HA72" s="343"/>
      <c r="HB72" s="343"/>
      <c r="HC72" s="343"/>
      <c r="HD72" s="343"/>
      <c r="HE72" s="343"/>
      <c r="HF72" s="343"/>
      <c r="HG72" s="343"/>
      <c r="HH72" s="343"/>
      <c r="HI72" s="343"/>
      <c r="HJ72" s="343"/>
      <c r="HK72" s="343"/>
      <c r="HL72" s="343"/>
      <c r="HM72" s="343"/>
      <c r="HN72" s="343"/>
      <c r="HO72" s="343"/>
      <c r="HP72" s="343"/>
      <c r="HQ72" s="343"/>
      <c r="HR72" s="343"/>
      <c r="HS72" s="343"/>
      <c r="HT72" s="343"/>
      <c r="HU72" s="343"/>
      <c r="HV72" s="343"/>
      <c r="HW72" s="343"/>
      <c r="HX72" s="343"/>
      <c r="HY72" s="343"/>
      <c r="HZ72" s="343"/>
      <c r="IA72" s="332"/>
      <c r="IB72" s="332"/>
      <c r="IC72" s="332"/>
      <c r="ID72" s="332"/>
      <c r="IE72" s="332"/>
      <c r="IF72" s="332"/>
      <c r="IG72" s="332"/>
      <c r="IH72" s="435"/>
      <c r="II72" s="435"/>
      <c r="IJ72" s="435"/>
      <c r="IK72" s="332"/>
      <c r="IL72" s="332"/>
      <c r="IM72" s="332"/>
      <c r="IN72" s="332"/>
      <c r="IO72" s="332"/>
      <c r="IP72" s="332"/>
      <c r="IQ72" s="332"/>
      <c r="IR72" s="332"/>
      <c r="IS72" s="332"/>
      <c r="IT72" s="332"/>
      <c r="KO72" s="332"/>
      <c r="KP72" s="332"/>
      <c r="KQ72" s="332"/>
      <c r="KR72" s="332"/>
      <c r="KS72" s="332"/>
      <c r="KT72" s="332"/>
      <c r="KU72" s="332"/>
      <c r="KV72" s="332"/>
      <c r="KW72" s="332"/>
      <c r="KX72" s="332"/>
      <c r="KY72" s="332"/>
      <c r="KZ72" s="332"/>
      <c r="LA72" s="332"/>
      <c r="LB72" s="332"/>
      <c r="LC72" s="332"/>
      <c r="LD72" s="332"/>
      <c r="LE72" s="332"/>
      <c r="LF72" s="332"/>
    </row>
    <row r="73" spans="1:318">
      <c r="Q73" s="195"/>
      <c r="R73" s="195"/>
      <c r="S73" s="195"/>
      <c r="T73" s="195"/>
      <c r="U73" s="195"/>
      <c r="V73" s="195"/>
      <c r="W73" s="195"/>
      <c r="X73" s="195"/>
    </row>
    <row r="74" spans="1:318">
      <c r="Q74" s="195"/>
      <c r="R74" s="195"/>
      <c r="S74" s="195"/>
      <c r="T74" s="195"/>
      <c r="U74" s="195"/>
      <c r="V74" s="195"/>
      <c r="W74" s="195"/>
      <c r="X74" s="195"/>
    </row>
    <row r="75" spans="1:318">
      <c r="Q75" s="195"/>
      <c r="R75" s="195"/>
      <c r="S75" s="195"/>
      <c r="T75" s="195"/>
      <c r="U75" s="195"/>
      <c r="V75" s="195"/>
      <c r="W75" s="195"/>
      <c r="X75" s="195"/>
    </row>
    <row r="76" spans="1:318">
      <c r="Q76" s="195"/>
      <c r="R76" s="195"/>
      <c r="S76" s="195"/>
      <c r="T76" s="195"/>
      <c r="U76" s="195"/>
      <c r="V76" s="195"/>
      <c r="W76" s="195"/>
      <c r="X76" s="195"/>
    </row>
    <row r="77" spans="1:318">
      <c r="Q77" s="195"/>
      <c r="R77" s="195"/>
      <c r="S77" s="195"/>
      <c r="T77" s="195"/>
      <c r="U77" s="195"/>
      <c r="V77" s="195"/>
      <c r="W77" s="195"/>
      <c r="X77" s="195"/>
    </row>
    <row r="78" spans="1:318">
      <c r="Q78" s="195"/>
      <c r="R78" s="195"/>
      <c r="S78" s="195"/>
      <c r="T78" s="195"/>
      <c r="U78" s="195"/>
      <c r="V78" s="195"/>
      <c r="W78" s="195"/>
      <c r="X78" s="195"/>
    </row>
    <row r="79" spans="1:318">
      <c r="Q79" s="195"/>
      <c r="R79" s="195"/>
      <c r="S79" s="195"/>
      <c r="T79" s="195"/>
      <c r="U79" s="195"/>
      <c r="V79" s="195"/>
      <c r="W79" s="195"/>
      <c r="X79" s="195"/>
    </row>
    <row r="80" spans="1:318">
      <c r="Q80" s="195"/>
      <c r="R80" s="195"/>
      <c r="S80" s="195"/>
      <c r="T80" s="195"/>
      <c r="U80" s="195"/>
      <c r="V80" s="195"/>
      <c r="W80" s="195"/>
      <c r="X80" s="195"/>
    </row>
    <row r="81" spans="17:24">
      <c r="Q81" s="195"/>
      <c r="R81" s="195"/>
      <c r="S81" s="195"/>
      <c r="T81" s="195"/>
      <c r="U81" s="195"/>
      <c r="V81" s="195"/>
      <c r="W81" s="195"/>
      <c r="X81" s="195"/>
    </row>
    <row r="82" spans="17:24">
      <c r="Q82" s="195"/>
      <c r="R82" s="195"/>
      <c r="S82" s="195"/>
      <c r="T82" s="195"/>
      <c r="U82" s="195"/>
      <c r="V82" s="195"/>
      <c r="W82" s="195"/>
      <c r="X82" s="195"/>
    </row>
    <row r="83" spans="17:24">
      <c r="Q83" s="195"/>
      <c r="R83" s="195"/>
      <c r="S83" s="195"/>
      <c r="T83" s="195"/>
      <c r="U83" s="195"/>
      <c r="V83" s="195"/>
      <c r="W83" s="195"/>
      <c r="X83" s="195"/>
    </row>
    <row r="84" spans="17:24">
      <c r="Q84" s="195"/>
      <c r="R84" s="195"/>
      <c r="S84" s="195"/>
      <c r="T84" s="195"/>
      <c r="U84" s="195"/>
      <c r="V84" s="195"/>
      <c r="W84" s="195"/>
      <c r="X84" s="195"/>
    </row>
    <row r="85" spans="17:24">
      <c r="Q85" s="195"/>
      <c r="R85" s="195"/>
      <c r="S85" s="195"/>
      <c r="T85" s="195"/>
      <c r="U85" s="195"/>
      <c r="V85" s="195"/>
      <c r="W85" s="195"/>
      <c r="X85" s="195"/>
    </row>
    <row r="86" spans="17:24">
      <c r="Q86" s="195"/>
      <c r="R86" s="195"/>
      <c r="S86" s="195"/>
      <c r="T86" s="195"/>
      <c r="U86" s="195"/>
      <c r="V86" s="195"/>
      <c r="W86" s="195"/>
      <c r="X86" s="195"/>
    </row>
    <row r="87" spans="17:24">
      <c r="Q87" s="195"/>
      <c r="R87" s="195"/>
      <c r="S87" s="195"/>
      <c r="T87" s="195"/>
      <c r="U87" s="195"/>
      <c r="V87" s="195"/>
      <c r="W87" s="195"/>
      <c r="X87" s="195"/>
    </row>
    <row r="88" spans="17:24">
      <c r="Q88" s="195"/>
      <c r="R88" s="195"/>
      <c r="S88" s="195"/>
      <c r="T88" s="195"/>
      <c r="U88" s="195"/>
      <c r="V88" s="195"/>
      <c r="W88" s="195"/>
      <c r="X88" s="195"/>
    </row>
    <row r="89" spans="17:24">
      <c r="Q89" s="195"/>
      <c r="R89" s="195"/>
      <c r="S89" s="195"/>
      <c r="T89" s="195"/>
      <c r="U89" s="195"/>
      <c r="V89" s="195"/>
      <c r="W89" s="195"/>
      <c r="X89" s="195"/>
    </row>
    <row r="90" spans="17:24">
      <c r="Q90" s="195"/>
      <c r="R90" s="195"/>
      <c r="S90" s="195"/>
      <c r="T90" s="195"/>
      <c r="U90" s="195"/>
      <c r="V90" s="195"/>
      <c r="W90" s="195"/>
      <c r="X90" s="195"/>
    </row>
    <row r="91" spans="17:24">
      <c r="Q91" s="195"/>
      <c r="R91" s="195"/>
      <c r="S91" s="195"/>
      <c r="T91" s="195"/>
      <c r="U91" s="195"/>
      <c r="V91" s="195"/>
      <c r="W91" s="195"/>
      <c r="X91" s="195"/>
    </row>
    <row r="92" spans="17:24">
      <c r="Q92" s="195"/>
      <c r="R92" s="195"/>
      <c r="S92" s="195"/>
      <c r="T92" s="195"/>
      <c r="U92" s="195"/>
      <c r="V92" s="195"/>
      <c r="W92" s="195"/>
      <c r="X92" s="195"/>
    </row>
    <row r="93" spans="17:24">
      <c r="Q93" s="195"/>
      <c r="R93" s="195"/>
      <c r="S93" s="195"/>
      <c r="T93" s="195"/>
      <c r="U93" s="195"/>
      <c r="V93" s="195"/>
      <c r="W93" s="195"/>
      <c r="X93" s="195"/>
    </row>
    <row r="94" spans="17:24">
      <c r="Q94" s="195"/>
      <c r="R94" s="195"/>
      <c r="S94" s="195"/>
      <c r="T94" s="195"/>
      <c r="U94" s="195"/>
      <c r="V94" s="195"/>
      <c r="W94" s="195"/>
      <c r="X94" s="195"/>
    </row>
    <row r="95" spans="17:24">
      <c r="Q95" s="195"/>
      <c r="R95" s="195"/>
      <c r="S95" s="195"/>
      <c r="T95" s="195"/>
      <c r="U95" s="195"/>
      <c r="V95" s="195"/>
      <c r="W95" s="195"/>
      <c r="X95" s="195"/>
    </row>
    <row r="96" spans="17:24">
      <c r="Q96" s="195"/>
      <c r="R96" s="195"/>
      <c r="S96" s="195"/>
      <c r="T96" s="195"/>
      <c r="U96" s="195"/>
      <c r="V96" s="195"/>
      <c r="W96" s="195"/>
      <c r="X96" s="195"/>
    </row>
    <row r="97" spans="17:24">
      <c r="Q97" s="195"/>
      <c r="R97" s="195"/>
      <c r="S97" s="195"/>
      <c r="T97" s="195"/>
      <c r="U97" s="195"/>
      <c r="V97" s="195"/>
      <c r="W97" s="195"/>
      <c r="X97" s="195"/>
    </row>
    <row r="98" spans="17:24">
      <c r="Q98" s="195"/>
      <c r="R98" s="195"/>
      <c r="S98" s="195"/>
      <c r="T98" s="195"/>
      <c r="U98" s="195"/>
      <c r="V98" s="195"/>
      <c r="W98" s="195"/>
      <c r="X98" s="195"/>
    </row>
    <row r="99" spans="17:24">
      <c r="Q99" s="195"/>
      <c r="R99" s="195"/>
      <c r="S99" s="195"/>
      <c r="T99" s="195"/>
      <c r="U99" s="195"/>
      <c r="V99" s="195"/>
      <c r="W99" s="195"/>
      <c r="X99" s="195"/>
    </row>
    <row r="100" spans="17:24">
      <c r="Q100" s="195"/>
      <c r="R100" s="195"/>
      <c r="S100" s="195"/>
      <c r="T100" s="195"/>
      <c r="U100" s="195"/>
      <c r="V100" s="195"/>
      <c r="W100" s="195"/>
      <c r="X100" s="195"/>
    </row>
    <row r="101" spans="17:24">
      <c r="Q101" s="195"/>
      <c r="R101" s="195"/>
      <c r="S101" s="195"/>
      <c r="T101" s="195"/>
      <c r="U101" s="195"/>
      <c r="V101" s="195"/>
      <c r="W101" s="195"/>
      <c r="X101" s="195"/>
    </row>
    <row r="102" spans="17:24">
      <c r="Q102" s="195"/>
      <c r="R102" s="195"/>
      <c r="S102" s="195"/>
      <c r="T102" s="195"/>
      <c r="U102" s="195"/>
      <c r="V102" s="195"/>
      <c r="W102" s="195"/>
      <c r="X102" s="195"/>
    </row>
    <row r="103" spans="17:24">
      <c r="Q103" s="195"/>
      <c r="R103" s="195"/>
      <c r="S103" s="195"/>
      <c r="T103" s="195"/>
      <c r="U103" s="195"/>
      <c r="V103" s="195"/>
      <c r="W103" s="195"/>
      <c r="X103" s="195"/>
    </row>
    <row r="104" spans="17:24">
      <c r="Q104" s="195"/>
      <c r="R104" s="195"/>
      <c r="S104" s="195"/>
      <c r="T104" s="195"/>
      <c r="U104" s="195"/>
      <c r="V104" s="195"/>
      <c r="W104" s="195"/>
      <c r="X104" s="195"/>
    </row>
    <row r="105" spans="17:24">
      <c r="Q105" s="195"/>
      <c r="R105" s="195"/>
      <c r="S105" s="195"/>
      <c r="T105" s="195"/>
      <c r="U105" s="195"/>
      <c r="V105" s="195"/>
      <c r="W105" s="195"/>
      <c r="X105" s="195"/>
    </row>
    <row r="106" spans="17:24">
      <c r="Q106" s="195"/>
      <c r="R106" s="195"/>
      <c r="S106" s="195"/>
      <c r="T106" s="195"/>
      <c r="U106" s="195"/>
      <c r="V106" s="195"/>
      <c r="W106" s="195"/>
      <c r="X106" s="195"/>
    </row>
    <row r="107" spans="17:24">
      <c r="Q107" s="195"/>
      <c r="R107" s="195"/>
      <c r="S107" s="195"/>
      <c r="T107" s="195"/>
      <c r="U107" s="195"/>
      <c r="V107" s="195"/>
      <c r="W107" s="195"/>
      <c r="X107" s="195"/>
    </row>
    <row r="108" spans="17:24">
      <c r="Q108" s="195"/>
      <c r="R108" s="195"/>
      <c r="S108" s="195"/>
      <c r="T108" s="195"/>
      <c r="U108" s="195"/>
      <c r="V108" s="195"/>
      <c r="W108" s="195"/>
      <c r="X108" s="195"/>
    </row>
    <row r="109" spans="17:24">
      <c r="Q109" s="195"/>
      <c r="R109" s="195"/>
      <c r="S109" s="195"/>
      <c r="T109" s="195"/>
      <c r="U109" s="195"/>
      <c r="V109" s="195"/>
      <c r="W109" s="195"/>
      <c r="X109" s="195"/>
    </row>
    <row r="110" spans="17:24">
      <c r="Q110" s="195"/>
      <c r="R110" s="195"/>
      <c r="S110" s="195"/>
      <c r="T110" s="195"/>
      <c r="U110" s="195"/>
      <c r="V110" s="195"/>
      <c r="W110" s="195"/>
      <c r="X110" s="195"/>
    </row>
    <row r="111" spans="17:24">
      <c r="Q111" s="195"/>
      <c r="R111" s="195"/>
      <c r="S111" s="195"/>
      <c r="T111" s="195"/>
      <c r="U111" s="195"/>
      <c r="V111" s="195"/>
      <c r="W111" s="195"/>
      <c r="X111" s="195"/>
    </row>
    <row r="112" spans="17:24">
      <c r="Q112" s="195"/>
      <c r="R112" s="195"/>
      <c r="S112" s="195"/>
      <c r="T112" s="195"/>
      <c r="U112" s="195"/>
      <c r="V112" s="195"/>
      <c r="W112" s="195"/>
      <c r="X112" s="195"/>
    </row>
    <row r="113" spans="17:24">
      <c r="Q113" s="195"/>
      <c r="R113" s="195"/>
      <c r="S113" s="195"/>
      <c r="T113" s="195"/>
      <c r="U113" s="195"/>
      <c r="V113" s="195"/>
      <c r="W113" s="195"/>
      <c r="X113" s="195"/>
    </row>
    <row r="114" spans="17:24">
      <c r="Q114" s="195"/>
      <c r="R114" s="195"/>
      <c r="S114" s="195"/>
      <c r="T114" s="195"/>
      <c r="U114" s="195"/>
      <c r="V114" s="195"/>
      <c r="W114" s="195"/>
      <c r="X114" s="195"/>
    </row>
    <row r="115" spans="17:24">
      <c r="Q115" s="195"/>
      <c r="R115" s="195"/>
      <c r="S115" s="195"/>
      <c r="T115" s="195"/>
      <c r="U115" s="195"/>
      <c r="V115" s="195"/>
      <c r="W115" s="195"/>
      <c r="X115" s="195"/>
    </row>
    <row r="116" spans="17:24">
      <c r="Q116" s="195"/>
      <c r="R116" s="195"/>
      <c r="S116" s="195"/>
      <c r="T116" s="195"/>
      <c r="U116" s="195"/>
      <c r="V116" s="195"/>
      <c r="W116" s="195"/>
      <c r="X116" s="195"/>
    </row>
    <row r="117" spans="17:24">
      <c r="Q117" s="195"/>
      <c r="R117" s="195"/>
      <c r="S117" s="195"/>
      <c r="T117" s="195"/>
      <c r="U117" s="195"/>
      <c r="V117" s="195"/>
      <c r="W117" s="195"/>
      <c r="X117" s="195"/>
    </row>
    <row r="118" spans="17:24">
      <c r="Q118" s="195"/>
      <c r="R118" s="195"/>
      <c r="S118" s="195"/>
      <c r="T118" s="195"/>
      <c r="U118" s="195"/>
      <c r="V118" s="195"/>
      <c r="W118" s="195"/>
      <c r="X118" s="195"/>
    </row>
    <row r="119" spans="17:24">
      <c r="Q119" s="195"/>
      <c r="R119" s="195"/>
      <c r="S119" s="195"/>
      <c r="T119" s="195"/>
      <c r="U119" s="195"/>
      <c r="V119" s="195"/>
      <c r="W119" s="195"/>
      <c r="X119" s="195"/>
    </row>
    <row r="120" spans="17:24">
      <c r="Q120" s="195"/>
      <c r="R120" s="195"/>
      <c r="S120" s="195"/>
      <c r="T120" s="195"/>
      <c r="U120" s="195"/>
      <c r="V120" s="195"/>
      <c r="W120" s="195"/>
      <c r="X120" s="195"/>
    </row>
    <row r="121" spans="17:24">
      <c r="Q121" s="195"/>
      <c r="R121" s="195"/>
      <c r="S121" s="195"/>
      <c r="T121" s="195"/>
      <c r="U121" s="195"/>
      <c r="V121" s="195"/>
      <c r="W121" s="195"/>
      <c r="X121" s="195"/>
    </row>
    <row r="122" spans="17:24">
      <c r="Q122" s="195"/>
      <c r="R122" s="195"/>
      <c r="S122" s="195"/>
      <c r="T122" s="195"/>
      <c r="U122" s="195"/>
      <c r="V122" s="195"/>
      <c r="W122" s="195"/>
      <c r="X122" s="195"/>
    </row>
    <row r="123" spans="17:24">
      <c r="Q123" s="195"/>
      <c r="R123" s="195"/>
      <c r="S123" s="195"/>
      <c r="T123" s="195"/>
      <c r="U123" s="195"/>
      <c r="V123" s="195"/>
      <c r="W123" s="195"/>
      <c r="X123" s="195"/>
    </row>
    <row r="124" spans="17:24">
      <c r="Q124" s="195"/>
      <c r="R124" s="195"/>
      <c r="S124" s="195"/>
      <c r="T124" s="195"/>
      <c r="U124" s="195"/>
      <c r="V124" s="195"/>
      <c r="W124" s="195"/>
      <c r="X124" s="195"/>
    </row>
    <row r="125" spans="17:24">
      <c r="Q125" s="195"/>
      <c r="R125" s="195"/>
      <c r="S125" s="195"/>
      <c r="T125" s="195"/>
      <c r="U125" s="195"/>
      <c r="V125" s="195"/>
      <c r="W125" s="195"/>
      <c r="X125" s="195"/>
    </row>
    <row r="126" spans="17:24">
      <c r="Q126" s="195"/>
      <c r="R126" s="195"/>
      <c r="S126" s="195"/>
      <c r="T126" s="195"/>
      <c r="U126" s="195"/>
      <c r="V126" s="195"/>
      <c r="W126" s="195"/>
      <c r="X126" s="195"/>
    </row>
    <row r="127" spans="17:24">
      <c r="Q127" s="195"/>
      <c r="R127" s="195"/>
      <c r="S127" s="195"/>
      <c r="T127" s="195"/>
      <c r="U127" s="195"/>
      <c r="V127" s="195"/>
      <c r="W127" s="195"/>
      <c r="X127" s="195"/>
    </row>
    <row r="128" spans="17:24">
      <c r="Q128" s="195"/>
      <c r="R128" s="195"/>
      <c r="S128" s="195"/>
      <c r="T128" s="195"/>
      <c r="U128" s="195"/>
      <c r="V128" s="195"/>
      <c r="W128" s="195"/>
      <c r="X128" s="195"/>
    </row>
    <row r="129" spans="17:24">
      <c r="Q129" s="195"/>
      <c r="R129" s="195"/>
      <c r="S129" s="195"/>
      <c r="T129" s="195"/>
      <c r="U129" s="195"/>
      <c r="V129" s="195"/>
      <c r="W129" s="195"/>
      <c r="X129" s="195"/>
    </row>
    <row r="130" spans="17:24">
      <c r="Q130" s="195"/>
      <c r="R130" s="195"/>
      <c r="S130" s="195"/>
      <c r="T130" s="195"/>
      <c r="U130" s="195"/>
      <c r="V130" s="195"/>
      <c r="W130" s="195"/>
      <c r="X130" s="195"/>
    </row>
    <row r="131" spans="17:24">
      <c r="Q131" s="195"/>
      <c r="R131" s="195"/>
      <c r="S131" s="195"/>
      <c r="T131" s="195"/>
      <c r="U131" s="195"/>
      <c r="V131" s="195"/>
      <c r="W131" s="195"/>
      <c r="X131" s="195"/>
    </row>
    <row r="132" spans="17:24">
      <c r="Q132" s="195"/>
      <c r="R132" s="195"/>
      <c r="S132" s="195"/>
      <c r="T132" s="195"/>
      <c r="U132" s="195"/>
      <c r="V132" s="195"/>
      <c r="W132" s="195"/>
      <c r="X132" s="195"/>
    </row>
    <row r="133" spans="17:24">
      <c r="Q133" s="195"/>
      <c r="R133" s="195"/>
      <c r="S133" s="195"/>
      <c r="T133" s="195"/>
      <c r="U133" s="195"/>
      <c r="V133" s="195"/>
      <c r="W133" s="195"/>
      <c r="X133" s="195"/>
    </row>
    <row r="134" spans="17:24">
      <c r="Q134" s="195"/>
      <c r="R134" s="195"/>
      <c r="S134" s="195"/>
      <c r="T134" s="195"/>
      <c r="U134" s="195"/>
      <c r="V134" s="195"/>
      <c r="W134" s="195"/>
      <c r="X134" s="195"/>
    </row>
    <row r="135" spans="17:24">
      <c r="Q135" s="195"/>
      <c r="R135" s="195"/>
      <c r="S135" s="195"/>
      <c r="T135" s="195"/>
      <c r="U135" s="195"/>
      <c r="V135" s="195"/>
      <c r="W135" s="195"/>
      <c r="X135" s="195"/>
    </row>
    <row r="136" spans="17:24">
      <c r="Q136" s="195"/>
      <c r="R136" s="195"/>
      <c r="S136" s="195"/>
      <c r="T136" s="195"/>
      <c r="U136" s="195"/>
      <c r="V136" s="195"/>
      <c r="W136" s="195"/>
      <c r="X136" s="195"/>
    </row>
    <row r="137" spans="17:24">
      <c r="Q137" s="195"/>
      <c r="R137" s="195"/>
      <c r="S137" s="195"/>
      <c r="T137" s="195"/>
      <c r="U137" s="195"/>
      <c r="V137" s="195"/>
      <c r="W137" s="195"/>
      <c r="X137" s="195"/>
    </row>
    <row r="138" spans="17:24">
      <c r="Q138" s="195"/>
      <c r="R138" s="195"/>
      <c r="S138" s="195"/>
      <c r="T138" s="195"/>
      <c r="U138" s="195"/>
      <c r="V138" s="195"/>
      <c r="W138" s="195"/>
      <c r="X138" s="195"/>
    </row>
    <row r="139" spans="17:24">
      <c r="Q139" s="195"/>
      <c r="R139" s="195"/>
      <c r="S139" s="195"/>
      <c r="T139" s="195"/>
      <c r="U139" s="195"/>
      <c r="V139" s="195"/>
      <c r="W139" s="195"/>
      <c r="X139" s="195"/>
    </row>
    <row r="140" spans="17:24">
      <c r="Q140" s="195"/>
      <c r="R140" s="195"/>
      <c r="S140" s="195"/>
      <c r="T140" s="195"/>
      <c r="U140" s="195"/>
      <c r="V140" s="195"/>
      <c r="W140" s="195"/>
      <c r="X140" s="195"/>
    </row>
    <row r="141" spans="17:24">
      <c r="Q141" s="195"/>
      <c r="R141" s="195"/>
      <c r="S141" s="195"/>
      <c r="T141" s="195"/>
      <c r="U141" s="195"/>
      <c r="V141" s="195"/>
      <c r="W141" s="195"/>
      <c r="X141" s="195"/>
    </row>
    <row r="142" spans="17:24">
      <c r="Q142" s="195"/>
      <c r="R142" s="195"/>
      <c r="S142" s="195"/>
      <c r="T142" s="195"/>
      <c r="U142" s="195"/>
      <c r="V142" s="195"/>
      <c r="W142" s="195"/>
      <c r="X142" s="195"/>
    </row>
    <row r="143" spans="17:24">
      <c r="Q143" s="195"/>
      <c r="R143" s="195"/>
      <c r="S143" s="195"/>
      <c r="T143" s="195"/>
      <c r="U143" s="195"/>
      <c r="V143" s="195"/>
      <c r="W143" s="195"/>
      <c r="X143" s="195"/>
    </row>
    <row r="144" spans="17:24">
      <c r="Q144" s="195"/>
      <c r="R144" s="195"/>
      <c r="S144" s="195"/>
      <c r="T144" s="195"/>
      <c r="U144" s="195"/>
      <c r="V144" s="195"/>
      <c r="W144" s="195"/>
      <c r="X144" s="195"/>
    </row>
    <row r="145" spans="17:24">
      <c r="Q145" s="195"/>
      <c r="R145" s="195"/>
      <c r="S145" s="195"/>
      <c r="T145" s="195"/>
      <c r="U145" s="195"/>
      <c r="V145" s="195"/>
      <c r="W145" s="195"/>
      <c r="X145" s="195"/>
    </row>
    <row r="146" spans="17:24">
      <c r="Q146" s="195"/>
      <c r="R146" s="195"/>
      <c r="S146" s="195"/>
      <c r="T146" s="195"/>
      <c r="U146" s="195"/>
      <c r="V146" s="195"/>
      <c r="W146" s="195"/>
      <c r="X146" s="195"/>
    </row>
    <row r="147" spans="17:24">
      <c r="Q147" s="195"/>
      <c r="R147" s="195"/>
      <c r="S147" s="195"/>
      <c r="T147" s="195"/>
      <c r="U147" s="195"/>
      <c r="V147" s="195"/>
      <c r="W147" s="195"/>
      <c r="X147" s="195"/>
    </row>
    <row r="148" spans="17:24">
      <c r="Q148" s="195"/>
      <c r="R148" s="195"/>
      <c r="S148" s="195"/>
      <c r="T148" s="195"/>
      <c r="U148" s="195"/>
      <c r="V148" s="195"/>
      <c r="W148" s="195"/>
      <c r="X148" s="195"/>
    </row>
    <row r="149" spans="17:24">
      <c r="Q149" s="195"/>
      <c r="R149" s="195"/>
      <c r="S149" s="195"/>
      <c r="T149" s="195"/>
      <c r="U149" s="195"/>
      <c r="V149" s="195"/>
      <c r="W149" s="195"/>
      <c r="X149" s="195"/>
    </row>
    <row r="150" spans="17:24">
      <c r="Q150" s="195"/>
      <c r="R150" s="195"/>
      <c r="S150" s="195"/>
      <c r="T150" s="195"/>
      <c r="U150" s="195"/>
      <c r="V150" s="195"/>
      <c r="W150" s="195"/>
      <c r="X150" s="195"/>
    </row>
    <row r="151" spans="17:24">
      <c r="Q151" s="195"/>
      <c r="R151" s="195"/>
      <c r="S151" s="195"/>
      <c r="T151" s="195"/>
      <c r="U151" s="195"/>
      <c r="V151" s="195"/>
      <c r="W151" s="195"/>
      <c r="X151" s="195"/>
    </row>
    <row r="152" spans="17:24">
      <c r="Q152" s="195"/>
      <c r="R152" s="195"/>
      <c r="S152" s="195"/>
      <c r="T152" s="195"/>
      <c r="U152" s="195"/>
      <c r="V152" s="195"/>
      <c r="W152" s="195"/>
      <c r="X152" s="195"/>
    </row>
    <row r="153" spans="17:24">
      <c r="Q153" s="195"/>
      <c r="R153" s="195"/>
      <c r="S153" s="195"/>
      <c r="T153" s="195"/>
      <c r="U153" s="195"/>
      <c r="V153" s="195"/>
      <c r="W153" s="195"/>
      <c r="X153" s="195"/>
    </row>
    <row r="154" spans="17:24">
      <c r="Q154" s="195"/>
      <c r="R154" s="195"/>
      <c r="S154" s="195"/>
      <c r="T154" s="195"/>
      <c r="U154" s="195"/>
      <c r="V154" s="195"/>
      <c r="W154" s="195"/>
      <c r="X154" s="195"/>
    </row>
    <row r="155" spans="17:24">
      <c r="Q155" s="195"/>
      <c r="R155" s="195"/>
      <c r="S155" s="195"/>
      <c r="T155" s="195"/>
      <c r="U155" s="195"/>
      <c r="V155" s="195"/>
      <c r="W155" s="195"/>
      <c r="X155" s="195"/>
    </row>
    <row r="156" spans="17:24">
      <c r="Q156" s="195"/>
      <c r="R156" s="195"/>
      <c r="S156" s="195"/>
      <c r="T156" s="195"/>
      <c r="U156" s="195"/>
      <c r="V156" s="195"/>
      <c r="W156" s="195"/>
      <c r="X156" s="195"/>
    </row>
    <row r="157" spans="17:24">
      <c r="Q157" s="195"/>
      <c r="R157" s="195"/>
      <c r="S157" s="195"/>
      <c r="T157" s="195"/>
      <c r="U157" s="195"/>
      <c r="V157" s="195"/>
      <c r="W157" s="195"/>
      <c r="X157" s="195"/>
    </row>
    <row r="158" spans="17:24">
      <c r="Q158" s="195"/>
      <c r="R158" s="195"/>
      <c r="S158" s="195"/>
      <c r="T158" s="195"/>
      <c r="U158" s="195"/>
      <c r="V158" s="195"/>
      <c r="W158" s="195"/>
      <c r="X158" s="195"/>
    </row>
  </sheetData>
  <mergeCells count="23">
    <mergeCell ref="BY5:BY6"/>
    <mergeCell ref="BK5:BM5"/>
    <mergeCell ref="A72:H72"/>
    <mergeCell ref="A5:A6"/>
    <mergeCell ref="B5:B6"/>
    <mergeCell ref="C5:C6"/>
    <mergeCell ref="D5:D6"/>
    <mergeCell ref="F5:F6"/>
    <mergeCell ref="E5:E6"/>
    <mergeCell ref="BX5:BX6"/>
    <mergeCell ref="BQ5:BQ6"/>
    <mergeCell ref="BR5:BR6"/>
    <mergeCell ref="BS5:BS6"/>
    <mergeCell ref="BT5:BT6"/>
    <mergeCell ref="AI5:AL5"/>
    <mergeCell ref="BC5:BF5"/>
    <mergeCell ref="BU5:BU6"/>
    <mergeCell ref="BV5:BV6"/>
    <mergeCell ref="BW5:BW6"/>
    <mergeCell ref="BG5:BJ5"/>
    <mergeCell ref="AM5:AP5"/>
    <mergeCell ref="AU5:AX5"/>
    <mergeCell ref="AQ5:AT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OY43"/>
  <sheetViews>
    <sheetView zoomScale="60" zoomScaleNormal="60" workbookViewId="0">
      <selection activeCell="CK14" sqref="CK14"/>
    </sheetView>
  </sheetViews>
  <sheetFormatPr defaultColWidth="8" defaultRowHeight="13.2" outlineLevelCol="2"/>
  <cols>
    <col min="1" max="1" width="8.5546875" style="161" customWidth="1"/>
    <col min="2" max="2" width="38.33203125" style="161" customWidth="1"/>
    <col min="3" max="3" width="9.5546875" style="161" hidden="1" customWidth="1" outlineLevel="2"/>
    <col min="4" max="4" width="32.33203125" style="161" hidden="1" customWidth="1" outlineLevel="2"/>
    <col min="5" max="5" width="7.44140625" style="161" hidden="1" customWidth="1" outlineLevel="2"/>
    <col min="6" max="6" width="36.109375" style="161" hidden="1" customWidth="1" outlineLevel="2"/>
    <col min="7" max="7" width="6.88671875" style="161" hidden="1" customWidth="1" outlineLevel="1" collapsed="1"/>
    <col min="8" max="8" width="6.44140625" style="161" hidden="1" customWidth="1" outlineLevel="1"/>
    <col min="9" max="9" width="7.109375" style="161" hidden="1" customWidth="1" outlineLevel="1"/>
    <col min="10" max="10" width="7.88671875" style="161" hidden="1" customWidth="1" outlineLevel="1"/>
    <col min="11" max="11" width="6.44140625" style="161" hidden="1" customWidth="1" outlineLevel="1"/>
    <col min="12" max="14" width="6.109375" style="161" hidden="1" customWidth="1" outlineLevel="1"/>
    <col min="15" max="15" width="7.21875" style="161" hidden="1" customWidth="1" outlineLevel="1"/>
    <col min="16" max="16" width="7.5546875" style="161" hidden="1" customWidth="1" outlineLevel="1"/>
    <col min="17" max="17" width="6.44140625" style="161" hidden="1" customWidth="1" outlineLevel="1"/>
    <col min="18" max="18" width="7.33203125" style="161" hidden="1" customWidth="1" outlineLevel="1"/>
    <col min="19" max="31" width="7.6640625" style="161" hidden="1" customWidth="1" outlineLevel="1"/>
    <col min="32" max="32" width="7.33203125" style="161" hidden="1" customWidth="1" outlineLevel="1"/>
    <col min="33" max="33" width="6.109375" style="161" hidden="1" customWidth="1" outlineLevel="1"/>
    <col min="34" max="34" width="6.6640625" style="161" hidden="1" customWidth="1" outlineLevel="1"/>
    <col min="35" max="42" width="7" style="161" hidden="1" customWidth="1" outlineLevel="1"/>
    <col min="43" max="43" width="8.77734375" style="161" customWidth="1" collapsed="1"/>
    <col min="44" max="66" width="8.77734375" style="161" customWidth="1"/>
    <col min="67" max="67" width="10.88671875" style="161" customWidth="1"/>
    <col min="68" max="68" width="10.88671875" style="183" customWidth="1"/>
    <col min="69" max="77" width="7.33203125" style="161" hidden="1" customWidth="1" outlineLevel="2"/>
    <col min="78" max="78" width="8" style="350" collapsed="1"/>
    <col min="79" max="155" width="8" style="161"/>
    <col min="156" max="157" width="8" style="196"/>
    <col min="158" max="170" width="8" style="198"/>
    <col min="171" max="206" width="8" style="161"/>
    <col min="207" max="227" width="8" style="198"/>
    <col min="228" max="329" width="8" style="161"/>
    <col min="330" max="330" width="8" style="198"/>
    <col min="331" max="331" width="8" style="433" customWidth="1"/>
    <col min="332" max="334" width="8" style="433"/>
    <col min="335" max="337" width="8" style="197"/>
    <col min="338" max="340" width="8" style="433"/>
    <col min="341" max="341" width="8" style="478"/>
    <col min="342" max="352" width="8" style="433"/>
    <col min="353" max="353" width="12.109375" style="433" customWidth="1"/>
    <col min="354" max="361" width="8" style="433"/>
    <col min="362" max="362" width="8" style="198"/>
    <col min="363" max="371" width="8" style="196"/>
    <col min="372" max="374" width="8" style="198"/>
    <col min="375" max="408" width="8" style="197"/>
    <col min="409" max="415" width="8" style="198"/>
    <col min="416" max="16384" width="8" style="161"/>
  </cols>
  <sheetData>
    <row r="1" spans="1:415" ht="15.75" customHeight="1">
      <c r="A1" s="101" t="str">
        <f>IF('1'!A1=1,"до змісту","to title")</f>
        <v>до змісту</v>
      </c>
      <c r="O1" s="281"/>
      <c r="P1" s="167"/>
      <c r="Q1" s="167"/>
      <c r="U1" s="210"/>
      <c r="V1" s="210"/>
      <c r="W1" s="210"/>
      <c r="AB1" s="210"/>
      <c r="AC1" s="210"/>
      <c r="AD1" s="210"/>
      <c r="AI1" s="210"/>
      <c r="AJ1" s="210"/>
      <c r="AK1" s="210"/>
      <c r="AX1" s="158"/>
      <c r="BZ1" s="461"/>
    </row>
    <row r="2" spans="1:415" ht="20.399999999999999" customHeight="1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67"/>
      <c r="BQ2" s="100"/>
      <c r="BR2" s="100"/>
      <c r="BS2" s="100"/>
      <c r="BT2" s="100"/>
      <c r="BU2" s="100"/>
      <c r="BV2" s="100"/>
      <c r="BW2" s="100"/>
      <c r="BX2" s="100"/>
      <c r="BY2" s="100"/>
    </row>
    <row r="3" spans="1:415" ht="15" customHeight="1">
      <c r="A3" s="163" t="str">
        <f>IF('1'!A1=1,"(відповідно до КПБ6)","(according to BPM6 methodology)")</f>
        <v>(відповідно до КПБ6)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04"/>
      <c r="AN3" s="104"/>
      <c r="AO3" s="167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588"/>
      <c r="BQ3" s="163"/>
      <c r="BR3" s="163"/>
      <c r="BS3" s="163"/>
      <c r="BT3" s="163"/>
      <c r="BU3" s="163"/>
      <c r="BV3" s="163"/>
      <c r="BW3" s="163"/>
      <c r="BX3" s="163"/>
      <c r="BY3" s="163"/>
    </row>
    <row r="4" spans="1:415" ht="16.2" customHeight="1">
      <c r="A4" s="163" t="str">
        <f>IF('1'!A1=1,"Млн дол. США","Million USD")</f>
        <v>Млн дол. США</v>
      </c>
      <c r="B4" s="100"/>
      <c r="C4" s="100"/>
      <c r="D4" s="100"/>
      <c r="E4" s="100"/>
      <c r="F4" s="100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59"/>
      <c r="AB4" s="16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90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588"/>
      <c r="BQ4" s="163"/>
      <c r="BR4" s="163"/>
      <c r="BS4" s="163"/>
      <c r="BT4" s="163"/>
      <c r="BU4" s="163"/>
      <c r="BV4" s="163"/>
      <c r="BW4" s="163"/>
      <c r="BX4" s="163"/>
      <c r="BY4" s="163"/>
    </row>
    <row r="5" spans="1:415" ht="21.6" customHeight="1">
      <c r="A5" s="628" t="str">
        <f>IF('1'!A1=1,C5,E5)</f>
        <v>Код згідно з УКТЗЕД</v>
      </c>
      <c r="B5" s="630" t="str">
        <f>IF('1'!A1=1,D5,F5)</f>
        <v>Найменування груп товарів</v>
      </c>
      <c r="C5" s="632" t="s">
        <v>68</v>
      </c>
      <c r="D5" s="634" t="s">
        <v>0</v>
      </c>
      <c r="E5" s="634" t="s">
        <v>137</v>
      </c>
      <c r="F5" s="636" t="s">
        <v>135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5">
        <v>2014</v>
      </c>
      <c r="X5" s="199"/>
      <c r="Y5" s="199"/>
      <c r="Z5" s="200"/>
      <c r="AA5" s="125">
        <v>2015</v>
      </c>
      <c r="AB5" s="199"/>
      <c r="AC5" s="199"/>
      <c r="AD5" s="200"/>
      <c r="AE5" s="123">
        <v>2016</v>
      </c>
      <c r="AF5" s="119"/>
      <c r="AG5" s="119"/>
      <c r="AH5" s="119"/>
      <c r="AI5" s="124">
        <v>2017</v>
      </c>
      <c r="AJ5" s="123"/>
      <c r="AK5" s="123"/>
      <c r="AL5" s="123"/>
      <c r="AM5" s="589">
        <v>2018</v>
      </c>
      <c r="AN5" s="590"/>
      <c r="AO5" s="590"/>
      <c r="AP5" s="591"/>
      <c r="AQ5" s="589">
        <v>2019</v>
      </c>
      <c r="AR5" s="590"/>
      <c r="AS5" s="590"/>
      <c r="AT5" s="591"/>
      <c r="AU5" s="589">
        <v>2020</v>
      </c>
      <c r="AV5" s="590"/>
      <c r="AW5" s="590"/>
      <c r="AX5" s="591"/>
      <c r="AY5" s="123">
        <v>2021</v>
      </c>
      <c r="AZ5" s="123"/>
      <c r="BA5" s="123"/>
      <c r="BB5" s="123"/>
      <c r="BC5" s="589">
        <v>2022</v>
      </c>
      <c r="BD5" s="590"/>
      <c r="BE5" s="590"/>
      <c r="BF5" s="591"/>
      <c r="BG5" s="589">
        <v>2023</v>
      </c>
      <c r="BH5" s="590"/>
      <c r="BI5" s="590"/>
      <c r="BJ5" s="591"/>
      <c r="BK5" s="589">
        <v>2024</v>
      </c>
      <c r="BL5" s="590"/>
      <c r="BM5" s="591"/>
      <c r="BN5" s="529">
        <v>2023</v>
      </c>
      <c r="BO5" s="574">
        <v>2024</v>
      </c>
      <c r="BP5" s="578"/>
      <c r="BQ5" s="622">
        <v>2015</v>
      </c>
      <c r="BR5" s="624">
        <v>2016</v>
      </c>
      <c r="BS5" s="624">
        <v>2017</v>
      </c>
      <c r="BT5" s="624">
        <v>2018</v>
      </c>
      <c r="BU5" s="624">
        <v>2019</v>
      </c>
      <c r="BV5" s="624">
        <v>2020</v>
      </c>
      <c r="BW5" s="624">
        <v>2021</v>
      </c>
      <c r="BX5" s="624">
        <v>2022</v>
      </c>
      <c r="BY5" s="624">
        <v>2023</v>
      </c>
    </row>
    <row r="6" spans="1:415" s="201" customFormat="1" ht="58.2" customHeight="1">
      <c r="A6" s="640"/>
      <c r="B6" s="641"/>
      <c r="C6" s="642"/>
      <c r="D6" s="643"/>
      <c r="E6" s="643"/>
      <c r="F6" s="644" t="s">
        <v>136</v>
      </c>
      <c r="G6" s="245" t="s">
        <v>75</v>
      </c>
      <c r="H6" s="324" t="s">
        <v>76</v>
      </c>
      <c r="I6" s="324" t="s">
        <v>77</v>
      </c>
      <c r="J6" s="245" t="s">
        <v>78</v>
      </c>
      <c r="K6" s="240" t="s">
        <v>75</v>
      </c>
      <c r="L6" s="324" t="s">
        <v>76</v>
      </c>
      <c r="M6" s="324" t="s">
        <v>77</v>
      </c>
      <c r="N6" s="245" t="s">
        <v>78</v>
      </c>
      <c r="O6" s="240" t="s">
        <v>75</v>
      </c>
      <c r="P6" s="324" t="s">
        <v>76</v>
      </c>
      <c r="Q6" s="324" t="s">
        <v>77</v>
      </c>
      <c r="R6" s="245" t="s">
        <v>78</v>
      </c>
      <c r="S6" s="245" t="s">
        <v>75</v>
      </c>
      <c r="T6" s="324" t="s">
        <v>76</v>
      </c>
      <c r="U6" s="324" t="s">
        <v>77</v>
      </c>
      <c r="V6" s="245" t="s">
        <v>78</v>
      </c>
      <c r="W6" s="240" t="s">
        <v>75</v>
      </c>
      <c r="X6" s="324" t="s">
        <v>76</v>
      </c>
      <c r="Y6" s="324" t="s">
        <v>77</v>
      </c>
      <c r="Z6" s="245" t="s">
        <v>78</v>
      </c>
      <c r="AA6" s="442" t="s">
        <v>75</v>
      </c>
      <c r="AB6" s="438" t="s">
        <v>76</v>
      </c>
      <c r="AC6" s="438" t="s">
        <v>77</v>
      </c>
      <c r="AD6" s="439" t="s">
        <v>78</v>
      </c>
      <c r="AE6" s="240" t="s">
        <v>75</v>
      </c>
      <c r="AF6" s="239" t="s">
        <v>76</v>
      </c>
      <c r="AG6" s="239" t="s">
        <v>77</v>
      </c>
      <c r="AH6" s="245" t="s">
        <v>78</v>
      </c>
      <c r="AI6" s="238" t="s">
        <v>111</v>
      </c>
      <c r="AJ6" s="238" t="s">
        <v>76</v>
      </c>
      <c r="AK6" s="238" t="s">
        <v>77</v>
      </c>
      <c r="AL6" s="244" t="s">
        <v>78</v>
      </c>
      <c r="AM6" s="238" t="s">
        <v>111</v>
      </c>
      <c r="AN6" s="244" t="s">
        <v>76</v>
      </c>
      <c r="AO6" s="246" t="s">
        <v>77</v>
      </c>
      <c r="AP6" s="244" t="s">
        <v>78</v>
      </c>
      <c r="AQ6" s="237" t="s">
        <v>111</v>
      </c>
      <c r="AR6" s="237" t="s">
        <v>76</v>
      </c>
      <c r="AS6" s="237" t="s">
        <v>77</v>
      </c>
      <c r="AT6" s="244" t="s">
        <v>78</v>
      </c>
      <c r="AU6" s="306" t="s">
        <v>111</v>
      </c>
      <c r="AV6" s="306" t="s">
        <v>76</v>
      </c>
      <c r="AW6" s="306" t="s">
        <v>77</v>
      </c>
      <c r="AX6" s="244" t="s">
        <v>78</v>
      </c>
      <c r="AY6" s="237" t="s">
        <v>111</v>
      </c>
      <c r="AZ6" s="309" t="s">
        <v>76</v>
      </c>
      <c r="BA6" s="313" t="s">
        <v>77</v>
      </c>
      <c r="BB6" s="317" t="s">
        <v>78</v>
      </c>
      <c r="BC6" s="344" t="s">
        <v>75</v>
      </c>
      <c r="BD6" s="344" t="s">
        <v>76</v>
      </c>
      <c r="BE6" s="344" t="s">
        <v>77</v>
      </c>
      <c r="BF6" s="351" t="s">
        <v>78</v>
      </c>
      <c r="BG6" s="351" t="s">
        <v>75</v>
      </c>
      <c r="BH6" s="351" t="s">
        <v>76</v>
      </c>
      <c r="BI6" s="351" t="s">
        <v>77</v>
      </c>
      <c r="BJ6" s="351" t="s">
        <v>78</v>
      </c>
      <c r="BK6" s="351" t="s">
        <v>75</v>
      </c>
      <c r="BL6" s="351" t="s">
        <v>76</v>
      </c>
      <c r="BM6" s="351" t="s">
        <v>77</v>
      </c>
      <c r="BN6" s="541" t="s">
        <v>341</v>
      </c>
      <c r="BO6" s="577" t="s">
        <v>341</v>
      </c>
      <c r="BP6" s="578"/>
      <c r="BQ6" s="639"/>
      <c r="BR6" s="638"/>
      <c r="BS6" s="638"/>
      <c r="BT6" s="638"/>
      <c r="BU6" s="638"/>
      <c r="BV6" s="638"/>
      <c r="BW6" s="638"/>
      <c r="BX6" s="638"/>
      <c r="BY6" s="638"/>
      <c r="BZ6" s="462"/>
      <c r="EZ6" s="202"/>
      <c r="FA6" s="202"/>
      <c r="FB6" s="204"/>
      <c r="FC6" s="198" t="s">
        <v>337</v>
      </c>
      <c r="FD6" s="198" t="s">
        <v>338</v>
      </c>
      <c r="FE6" s="198"/>
      <c r="FF6" s="198"/>
      <c r="FG6" s="204"/>
      <c r="FH6" s="204"/>
      <c r="FI6" s="204"/>
      <c r="FJ6" s="204"/>
      <c r="FK6" s="204"/>
      <c r="FL6" s="204"/>
      <c r="FM6" s="204"/>
      <c r="FN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LR6" s="204"/>
      <c r="LS6" s="466"/>
      <c r="LT6" s="466"/>
      <c r="LU6" s="466"/>
      <c r="LV6" s="466"/>
      <c r="LW6" s="203"/>
      <c r="LX6" s="203"/>
      <c r="LY6" s="203"/>
      <c r="LZ6" s="466"/>
      <c r="MA6" s="466"/>
      <c r="MB6" s="466"/>
      <c r="MC6" s="479"/>
      <c r="MD6" s="466"/>
      <c r="ME6" s="466"/>
      <c r="MF6" s="466"/>
      <c r="MG6" s="466"/>
      <c r="MH6" s="466"/>
      <c r="MI6" s="466"/>
      <c r="MJ6" s="466"/>
      <c r="MK6" s="466"/>
      <c r="ML6" s="466"/>
      <c r="MM6" s="466"/>
      <c r="MN6" s="466"/>
      <c r="MO6" s="466"/>
      <c r="MP6" s="466"/>
      <c r="MQ6" s="466"/>
      <c r="MR6" s="466"/>
      <c r="MS6" s="466"/>
      <c r="MT6" s="466"/>
      <c r="MU6" s="466"/>
      <c r="MV6" s="466"/>
      <c r="MW6" s="466"/>
      <c r="MX6" s="204"/>
      <c r="MY6" s="202"/>
      <c r="MZ6" s="202"/>
      <c r="NA6" s="202"/>
      <c r="NB6" s="202"/>
      <c r="NC6" s="202"/>
      <c r="ND6" s="202"/>
      <c r="NE6" s="202"/>
      <c r="NF6" s="202"/>
      <c r="NG6" s="202"/>
      <c r="NH6" s="204"/>
      <c r="NI6" s="204"/>
      <c r="NJ6" s="204"/>
      <c r="NK6" s="203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3"/>
      <c r="NY6" s="203"/>
      <c r="NZ6" s="203"/>
      <c r="OA6" s="203"/>
      <c r="OB6" s="203"/>
      <c r="OC6" s="203"/>
      <c r="OD6" s="203"/>
      <c r="OE6" s="203"/>
      <c r="OF6" s="203"/>
      <c r="OG6" s="203"/>
      <c r="OH6" s="203"/>
      <c r="OI6" s="203"/>
      <c r="OJ6" s="203"/>
      <c r="OK6" s="203"/>
      <c r="OL6" s="203"/>
      <c r="OM6" s="203"/>
      <c r="ON6" s="203"/>
      <c r="OO6" s="203"/>
      <c r="OP6" s="203"/>
      <c r="OQ6" s="203"/>
      <c r="OR6" s="203"/>
      <c r="OS6" s="204"/>
      <c r="OT6" s="204"/>
      <c r="OU6" s="204"/>
      <c r="OV6" s="204"/>
      <c r="OW6" s="204"/>
      <c r="OX6" s="204"/>
      <c r="OY6" s="204"/>
    </row>
    <row r="7" spans="1:415" s="201" customFormat="1" ht="34.950000000000003" customHeight="1">
      <c r="A7" s="498"/>
      <c r="B7" s="252" t="str">
        <f>IF('1'!$A$1=1,D7,F7)</f>
        <v>ЄС 27 **</v>
      </c>
      <c r="C7" s="514"/>
      <c r="D7" s="515" t="s">
        <v>185</v>
      </c>
      <c r="E7" s="516"/>
      <c r="F7" s="517" t="s">
        <v>197</v>
      </c>
      <c r="G7" s="259">
        <v>3107.1780242099999</v>
      </c>
      <c r="H7" s="259">
        <v>3865.7542596600006</v>
      </c>
      <c r="I7" s="259">
        <v>4708.536223430001</v>
      </c>
      <c r="J7" s="259">
        <v>5334.7936697299992</v>
      </c>
      <c r="K7" s="259">
        <v>4570.0933194400004</v>
      </c>
      <c r="L7" s="259">
        <v>5426.484788849998</v>
      </c>
      <c r="M7" s="259">
        <v>6238.1505216600008</v>
      </c>
      <c r="N7" s="259">
        <v>6726.4967273800012</v>
      </c>
      <c r="O7" s="259">
        <v>4857.5021531999992</v>
      </c>
      <c r="P7" s="259">
        <v>6201.4250148799993</v>
      </c>
      <c r="Q7" s="259">
        <v>5828.7321056599994</v>
      </c>
      <c r="R7" s="259">
        <v>6593.0031220800001</v>
      </c>
      <c r="S7" s="259">
        <v>5040.5623095999999</v>
      </c>
      <c r="T7" s="259">
        <v>5848.0931357200006</v>
      </c>
      <c r="U7" s="259">
        <v>6539.43332947</v>
      </c>
      <c r="V7" s="259">
        <v>6744.8187150099984</v>
      </c>
      <c r="W7" s="259">
        <v>4283.6761928300002</v>
      </c>
      <c r="X7" s="259">
        <v>4285.2891903199989</v>
      </c>
      <c r="Y7" s="259">
        <v>4991.1146895400007</v>
      </c>
      <c r="Z7" s="259">
        <v>4904.0928412100011</v>
      </c>
      <c r="AA7" s="259">
        <v>3346.7820552500002</v>
      </c>
      <c r="AB7" s="259">
        <v>3020.8904804100002</v>
      </c>
      <c r="AC7" s="259">
        <v>3328.9075172099992</v>
      </c>
      <c r="AD7" s="259">
        <v>3491.7148068700003</v>
      </c>
      <c r="AE7" s="259">
        <v>3261.1957382099999</v>
      </c>
      <c r="AF7" s="259">
        <v>3240.017207190001</v>
      </c>
      <c r="AG7" s="259">
        <v>3851.6980641300001</v>
      </c>
      <c r="AH7" s="259">
        <v>4380.0053325500003</v>
      </c>
      <c r="AI7" s="259">
        <v>4016.2290326000007</v>
      </c>
      <c r="AJ7" s="259">
        <v>4230.1458024500007</v>
      </c>
      <c r="AK7" s="259">
        <v>4653.2760078400006</v>
      </c>
      <c r="AL7" s="259">
        <v>5154.1223153199999</v>
      </c>
      <c r="AM7" s="259">
        <v>4488.4206463899991</v>
      </c>
      <c r="AN7" s="259">
        <v>4794.6295018800001</v>
      </c>
      <c r="AO7" s="259">
        <v>5429.5136636500001</v>
      </c>
      <c r="AP7" s="259">
        <v>5549.127271289999</v>
      </c>
      <c r="AQ7" s="301">
        <v>5147.1383716399996</v>
      </c>
      <c r="AR7" s="259">
        <v>5359.8258365300007</v>
      </c>
      <c r="AS7" s="259">
        <v>5884.2670523500019</v>
      </c>
      <c r="AT7" s="259">
        <v>5947.3527726299999</v>
      </c>
      <c r="AU7" s="259">
        <v>5409.3657678500003</v>
      </c>
      <c r="AV7" s="259">
        <v>4166.7931024799991</v>
      </c>
      <c r="AW7" s="259">
        <v>5542.8131877100004</v>
      </c>
      <c r="AX7" s="259">
        <v>6364.0710102199992</v>
      </c>
      <c r="AY7" s="259">
        <v>5669.190512539999</v>
      </c>
      <c r="AZ7" s="259">
        <v>6264.7660543799993</v>
      </c>
      <c r="BA7" s="259">
        <v>7052.6410554899994</v>
      </c>
      <c r="BB7" s="259">
        <v>7967.60114032</v>
      </c>
      <c r="BC7" s="259">
        <v>4819.4985879100004</v>
      </c>
      <c r="BD7" s="259">
        <v>5654.1117082500004</v>
      </c>
      <c r="BE7" s="259">
        <v>7115.0387078700005</v>
      </c>
      <c r="BF7" s="259">
        <v>7926.9007174999997</v>
      </c>
      <c r="BG7" s="259">
        <v>7718.777311159999</v>
      </c>
      <c r="BH7" s="259">
        <v>7254.4029800299995</v>
      </c>
      <c r="BI7" s="259">
        <v>7806.0607266300003</v>
      </c>
      <c r="BJ7" s="259">
        <v>8455.8097797000009</v>
      </c>
      <c r="BK7" s="259">
        <v>7811.4102035700007</v>
      </c>
      <c r="BL7" s="259">
        <v>8408.2510430699986</v>
      </c>
      <c r="BM7" s="259">
        <v>8464.3787051999989</v>
      </c>
      <c r="BN7" s="259">
        <f>BG7+BH7+BI7</f>
        <v>22779.241017819997</v>
      </c>
      <c r="BO7" s="259">
        <f>BK7+BL7+BM7</f>
        <v>24684.039951840001</v>
      </c>
      <c r="BP7" s="264"/>
      <c r="BQ7" s="259">
        <f t="shared" ref="BQ7:BQ38" si="0">AA7+AB7+AC7+AD7</f>
        <v>13188.294859739999</v>
      </c>
      <c r="BR7" s="259">
        <f t="shared" ref="BR7:BR38" si="1">AE7+AF7+AG7+AH7</f>
        <v>14732.91634208</v>
      </c>
      <c r="BS7" s="259">
        <f t="shared" ref="BS7:BS38" si="2">AI7+AJ7+AK7+AL7</f>
        <v>18053.773158210002</v>
      </c>
      <c r="BT7" s="259">
        <f t="shared" ref="BT7:BT38" si="3">AM7+AN7+AO7+AP7</f>
        <v>20261.691083209997</v>
      </c>
      <c r="BU7" s="258">
        <f>AQ7+AR7+AS7+AT7</f>
        <v>22338.58403315</v>
      </c>
      <c r="BV7" s="258">
        <f>AU7+AV7+AW7+AX7</f>
        <v>21483.043068259998</v>
      </c>
      <c r="BW7" s="258">
        <f t="shared" ref="BW7:BW38" si="4">AY7+AZ7+BA7+BB7</f>
        <v>26954.198762729997</v>
      </c>
      <c r="BX7" s="258">
        <f t="shared" ref="BX7:BX38" si="5">BC7+BD7+BE7+BF7</f>
        <v>25515.549721530002</v>
      </c>
      <c r="BY7" s="258">
        <f>BG7+BH7+BI7+BJ7</f>
        <v>31235.050797519998</v>
      </c>
      <c r="BZ7" s="462"/>
      <c r="EZ7" s="202"/>
      <c r="FA7" s="202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LR7" s="204"/>
      <c r="LS7" s="466"/>
      <c r="LT7" s="466"/>
      <c r="LU7" s="466"/>
      <c r="LV7" s="466"/>
      <c r="LW7" s="203"/>
      <c r="LX7" s="203"/>
      <c r="LY7" s="203"/>
      <c r="LZ7" s="466"/>
      <c r="MA7" s="466"/>
      <c r="MB7" s="466"/>
      <c r="MC7" s="479"/>
      <c r="MD7" s="466"/>
      <c r="ME7" s="466"/>
      <c r="MF7" s="466"/>
      <c r="MG7" s="466"/>
      <c r="MH7" s="466"/>
      <c r="MI7" s="466"/>
      <c r="MJ7" s="466"/>
      <c r="MK7" s="466"/>
      <c r="ML7" s="466"/>
      <c r="MM7" s="466"/>
      <c r="MN7" s="466"/>
      <c r="MO7" s="466"/>
      <c r="MP7" s="466"/>
      <c r="MQ7" s="466"/>
      <c r="MR7" s="466"/>
      <c r="MS7" s="466"/>
      <c r="MT7" s="466"/>
      <c r="MU7" s="466"/>
      <c r="MV7" s="466"/>
      <c r="MW7" s="466"/>
      <c r="MX7" s="204"/>
      <c r="MY7" s="202"/>
      <c r="MZ7" s="202"/>
      <c r="NA7" s="202"/>
      <c r="NB7" s="202"/>
      <c r="NC7" s="202"/>
      <c r="ND7" s="202"/>
      <c r="NE7" s="202"/>
      <c r="NF7" s="202"/>
      <c r="NG7" s="202"/>
      <c r="NH7" s="204"/>
      <c r="NI7" s="204"/>
      <c r="NJ7" s="204"/>
      <c r="NK7" s="203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3"/>
      <c r="NY7" s="203"/>
      <c r="NZ7" s="203"/>
      <c r="OA7" s="203"/>
      <c r="OB7" s="203"/>
      <c r="OC7" s="203"/>
      <c r="OD7" s="203"/>
      <c r="OE7" s="203"/>
      <c r="OF7" s="203"/>
      <c r="OG7" s="203"/>
      <c r="OH7" s="203"/>
      <c r="OI7" s="203"/>
      <c r="OJ7" s="203"/>
      <c r="OK7" s="203"/>
      <c r="OL7" s="203"/>
      <c r="OM7" s="203"/>
      <c r="ON7" s="203"/>
      <c r="OO7" s="203"/>
      <c r="OP7" s="203"/>
      <c r="OQ7" s="203"/>
      <c r="OR7" s="203"/>
      <c r="OS7" s="204"/>
      <c r="OT7" s="204"/>
      <c r="OU7" s="204"/>
      <c r="OV7" s="204"/>
      <c r="OW7" s="204"/>
      <c r="OX7" s="204"/>
      <c r="OY7" s="204"/>
    </row>
    <row r="8" spans="1:415" ht="34.950000000000003" customHeight="1">
      <c r="A8" s="519"/>
      <c r="B8" s="171" t="str">
        <f>IF('1'!A1=1,D8,F8)</f>
        <v>Продовольчі товари та сировина для їх виробництва</v>
      </c>
      <c r="C8" s="513"/>
      <c r="D8" s="404" t="s">
        <v>1</v>
      </c>
      <c r="E8" s="513"/>
      <c r="F8" s="404" t="s">
        <v>113</v>
      </c>
      <c r="G8" s="297">
        <v>450.96397618999998</v>
      </c>
      <c r="H8" s="297">
        <v>501.10431197999998</v>
      </c>
      <c r="I8" s="297">
        <v>494.90506906000002</v>
      </c>
      <c r="J8" s="297">
        <v>594.61690628999997</v>
      </c>
      <c r="K8" s="297">
        <v>592.92445789999999</v>
      </c>
      <c r="L8" s="297">
        <v>573.34867854000004</v>
      </c>
      <c r="M8" s="297">
        <v>561.65081081999995</v>
      </c>
      <c r="N8" s="297">
        <v>631.44918201999997</v>
      </c>
      <c r="O8" s="297">
        <v>675.98619690999999</v>
      </c>
      <c r="P8" s="297">
        <v>753.87739223000005</v>
      </c>
      <c r="Q8" s="297">
        <v>677.75497412000004</v>
      </c>
      <c r="R8" s="297">
        <v>742.22187319</v>
      </c>
      <c r="S8" s="297">
        <v>803.78822104000005</v>
      </c>
      <c r="T8" s="297">
        <v>713.01786432999995</v>
      </c>
      <c r="U8" s="297">
        <v>654.07802738999999</v>
      </c>
      <c r="V8" s="297">
        <v>776.96218833</v>
      </c>
      <c r="W8" s="297">
        <v>763.52465891999998</v>
      </c>
      <c r="X8" s="297">
        <v>531.52330528000005</v>
      </c>
      <c r="Y8" s="297">
        <v>515.38372557000002</v>
      </c>
      <c r="Z8" s="297">
        <v>555.11376582000003</v>
      </c>
      <c r="AA8" s="297">
        <v>453.07130462999999</v>
      </c>
      <c r="AB8" s="297">
        <v>304.34711274</v>
      </c>
      <c r="AC8" s="297">
        <v>321.70523630999998</v>
      </c>
      <c r="AD8" s="297">
        <v>358.78855698000001</v>
      </c>
      <c r="AE8" s="297">
        <v>452.32137327999999</v>
      </c>
      <c r="AF8" s="297">
        <v>357.55384607000002</v>
      </c>
      <c r="AG8" s="297">
        <v>382.93731892</v>
      </c>
      <c r="AH8" s="297">
        <v>439.06208000999999</v>
      </c>
      <c r="AI8" s="256">
        <v>449.39387463000003</v>
      </c>
      <c r="AJ8" s="256">
        <v>410.75016281000001</v>
      </c>
      <c r="AK8" s="256">
        <v>469.82250606000002</v>
      </c>
      <c r="AL8" s="256">
        <v>599.76325329999997</v>
      </c>
      <c r="AM8" s="256">
        <v>586.48962433999998</v>
      </c>
      <c r="AN8" s="256">
        <v>529.19338301000005</v>
      </c>
      <c r="AO8" s="256">
        <v>555.10368563999998</v>
      </c>
      <c r="AP8" s="256">
        <v>657.77396756999997</v>
      </c>
      <c r="AQ8" s="543">
        <v>646.36614341999996</v>
      </c>
      <c r="AR8" s="256">
        <v>598.73367076</v>
      </c>
      <c r="AS8" s="256">
        <v>655.38996221000002</v>
      </c>
      <c r="AT8" s="256">
        <v>833.17301794000002</v>
      </c>
      <c r="AU8" s="256">
        <v>748.74148664999996</v>
      </c>
      <c r="AV8" s="256">
        <v>682.01080833000003</v>
      </c>
      <c r="AW8" s="256">
        <v>771.51228609999998</v>
      </c>
      <c r="AX8" s="256">
        <v>964.09857485999999</v>
      </c>
      <c r="AY8" s="256">
        <v>894.14870693</v>
      </c>
      <c r="AZ8" s="256">
        <v>860.15191844000003</v>
      </c>
      <c r="BA8" s="256">
        <v>905.28713421999998</v>
      </c>
      <c r="BB8" s="256">
        <v>1099.6281011999999</v>
      </c>
      <c r="BC8" s="256">
        <v>698.23074024000005</v>
      </c>
      <c r="BD8" s="256">
        <v>746.18197774000009</v>
      </c>
      <c r="BE8" s="256">
        <v>824.21565815999998</v>
      </c>
      <c r="BF8" s="256">
        <v>857.26440092000007</v>
      </c>
      <c r="BG8" s="256">
        <v>894.28207670000006</v>
      </c>
      <c r="BH8" s="256">
        <v>884.11145510999995</v>
      </c>
      <c r="BI8" s="256">
        <v>876.17390719000002</v>
      </c>
      <c r="BJ8" s="256">
        <v>974.20219278000002</v>
      </c>
      <c r="BK8" s="256">
        <v>962.24994820999996</v>
      </c>
      <c r="BL8" s="256">
        <v>947.70315828999992</v>
      </c>
      <c r="BM8" s="256">
        <v>951.66708377999998</v>
      </c>
      <c r="BN8" s="264">
        <f t="shared" ref="BN8:BN38" si="6">BG8+BH8+BI8</f>
        <v>2654.5674389999999</v>
      </c>
      <c r="BO8" s="264">
        <f t="shared" ref="BO8:BO38" si="7">BK8+BL8+BM8</f>
        <v>2861.6201902799999</v>
      </c>
      <c r="BP8" s="264"/>
      <c r="BQ8" s="264">
        <f t="shared" si="0"/>
        <v>1437.91221066</v>
      </c>
      <c r="BR8" s="264">
        <f t="shared" si="1"/>
        <v>1631.87461828</v>
      </c>
      <c r="BS8" s="264">
        <f t="shared" si="2"/>
        <v>1929.7297968000003</v>
      </c>
      <c r="BT8" s="264">
        <f t="shared" si="3"/>
        <v>2328.5606605600001</v>
      </c>
      <c r="BU8" s="256">
        <f>AQ8+AR8+AS8+AT8</f>
        <v>2733.66279433</v>
      </c>
      <c r="BV8" s="256">
        <f>AU8+AV8+AW8+AX8</f>
        <v>3166.3631559400001</v>
      </c>
      <c r="BW8" s="256">
        <f t="shared" si="4"/>
        <v>3759.2158607900001</v>
      </c>
      <c r="BX8" s="256">
        <f t="shared" si="5"/>
        <v>3125.8927770600003</v>
      </c>
      <c r="BY8" s="256">
        <f t="shared" ref="BY8:BY38" si="8">BG8+BH8+BI8+BJ8</f>
        <v>3628.7696317800001</v>
      </c>
    </row>
    <row r="9" spans="1:415" s="209" customFormat="1" ht="30" customHeight="1">
      <c r="A9" s="501" t="s">
        <v>46</v>
      </c>
      <c r="B9" s="176" t="str">
        <f>IF('1'!A1=1,D9,F9)</f>
        <v>м'ясо та субпродукти</v>
      </c>
      <c r="C9" s="400" t="s">
        <v>46</v>
      </c>
      <c r="D9" s="405" t="s">
        <v>47</v>
      </c>
      <c r="E9" s="400" t="s">
        <v>46</v>
      </c>
      <c r="F9" s="401" t="s">
        <v>138</v>
      </c>
      <c r="G9" s="296">
        <v>35.764433500000003</v>
      </c>
      <c r="H9" s="296">
        <v>59.125509579999999</v>
      </c>
      <c r="I9" s="296">
        <v>66.748007920000006</v>
      </c>
      <c r="J9" s="296">
        <v>70.301390889999993</v>
      </c>
      <c r="K9" s="296">
        <v>36.251332259999998</v>
      </c>
      <c r="L9" s="296">
        <v>35.978095240000002</v>
      </c>
      <c r="M9" s="296">
        <v>62.387258340000002</v>
      </c>
      <c r="N9" s="296">
        <v>55.592655139999998</v>
      </c>
      <c r="O9" s="296">
        <v>52.84033702</v>
      </c>
      <c r="P9" s="296">
        <v>111.16365405000001</v>
      </c>
      <c r="Q9" s="296">
        <v>125.91878072</v>
      </c>
      <c r="R9" s="296">
        <v>89.516384970000004</v>
      </c>
      <c r="S9" s="296">
        <v>61.830807970000002</v>
      </c>
      <c r="T9" s="296">
        <v>73.518959789999997</v>
      </c>
      <c r="U9" s="296">
        <v>93.563661210000006</v>
      </c>
      <c r="V9" s="296">
        <v>66.056429989999998</v>
      </c>
      <c r="W9" s="296">
        <v>28.380060220000001</v>
      </c>
      <c r="X9" s="296">
        <v>36.11279175</v>
      </c>
      <c r="Y9" s="296">
        <v>54.772213530000002</v>
      </c>
      <c r="Z9" s="296">
        <v>53.660025089999998</v>
      </c>
      <c r="AA9" s="296">
        <v>17.752190989999999</v>
      </c>
      <c r="AB9" s="296">
        <v>20.1977276</v>
      </c>
      <c r="AC9" s="296">
        <v>27.972441920000001</v>
      </c>
      <c r="AD9" s="296">
        <v>26.22627881</v>
      </c>
      <c r="AE9" s="296">
        <v>17.278246360000001</v>
      </c>
      <c r="AF9" s="296">
        <v>17.132046160000002</v>
      </c>
      <c r="AG9" s="296">
        <v>18.665766179999999</v>
      </c>
      <c r="AH9" s="296">
        <v>23.566041510000002</v>
      </c>
      <c r="AI9" s="326">
        <v>19.74485434</v>
      </c>
      <c r="AJ9" s="296">
        <v>18.050392500000001</v>
      </c>
      <c r="AK9" s="296">
        <v>32.419745720000002</v>
      </c>
      <c r="AL9" s="296">
        <v>36.609671849999998</v>
      </c>
      <c r="AM9" s="296">
        <v>29.512741120000001</v>
      </c>
      <c r="AN9" s="296">
        <v>33.835989570000002</v>
      </c>
      <c r="AO9" s="296">
        <v>51.274449670000003</v>
      </c>
      <c r="AP9" s="296">
        <v>41.272681550000001</v>
      </c>
      <c r="AQ9" s="544">
        <v>39.336643369999997</v>
      </c>
      <c r="AR9" s="296">
        <v>29.391424109999999</v>
      </c>
      <c r="AS9" s="296">
        <v>40.665042190000001</v>
      </c>
      <c r="AT9" s="296">
        <v>36.339540620000001</v>
      </c>
      <c r="AU9" s="296">
        <v>25.402628029999999</v>
      </c>
      <c r="AV9" s="296">
        <v>31.48787827</v>
      </c>
      <c r="AW9" s="296">
        <v>45.095358439999998</v>
      </c>
      <c r="AX9" s="296">
        <v>45.93391244</v>
      </c>
      <c r="AY9" s="296">
        <v>40.157093529999997</v>
      </c>
      <c r="AZ9" s="296">
        <v>36.002131589999998</v>
      </c>
      <c r="BA9" s="296">
        <v>59.48498584</v>
      </c>
      <c r="BB9" s="296">
        <v>68.506655159999994</v>
      </c>
      <c r="BC9" s="296">
        <v>50.906606889999999</v>
      </c>
      <c r="BD9" s="296">
        <v>63.271400739999997</v>
      </c>
      <c r="BE9" s="296">
        <v>47.044317790000001</v>
      </c>
      <c r="BF9" s="296">
        <v>45.177928199999997</v>
      </c>
      <c r="BG9" s="296">
        <v>31.672324640000003</v>
      </c>
      <c r="BH9" s="296">
        <v>32.146952200000001</v>
      </c>
      <c r="BI9" s="296">
        <v>36.065575460000005</v>
      </c>
      <c r="BJ9" s="296">
        <v>32.576147450000001</v>
      </c>
      <c r="BK9" s="296">
        <v>25.766902900000002</v>
      </c>
      <c r="BL9" s="296">
        <v>18.358560709999999</v>
      </c>
      <c r="BM9" s="296">
        <v>22.384841470000001</v>
      </c>
      <c r="BN9" s="267">
        <f t="shared" si="6"/>
        <v>99.884852300000006</v>
      </c>
      <c r="BO9" s="267">
        <f t="shared" si="7"/>
        <v>66.510305079999995</v>
      </c>
      <c r="BP9" s="267"/>
      <c r="BQ9" s="267">
        <f t="shared" si="0"/>
        <v>92.148639320000001</v>
      </c>
      <c r="BR9" s="267">
        <f t="shared" si="1"/>
        <v>76.642100209999995</v>
      </c>
      <c r="BS9" s="267">
        <f t="shared" si="2"/>
        <v>106.82466441000001</v>
      </c>
      <c r="BT9" s="267">
        <f t="shared" si="3"/>
        <v>155.89586191000001</v>
      </c>
      <c r="BU9" s="255">
        <f t="shared" ref="BU9:BU38" si="9">AQ9+AR9+AS9+AT9</f>
        <v>145.73265029000001</v>
      </c>
      <c r="BV9" s="255">
        <f t="shared" ref="BV9:BV38" si="10">AU9+AV9+AW9+AX9</f>
        <v>147.91977717999998</v>
      </c>
      <c r="BW9" s="255">
        <f t="shared" si="4"/>
        <v>204.15086611999999</v>
      </c>
      <c r="BX9" s="255">
        <f t="shared" si="5"/>
        <v>206.40025362</v>
      </c>
      <c r="BY9" s="255">
        <f t="shared" si="8"/>
        <v>132.46099975000001</v>
      </c>
      <c r="BZ9" s="463"/>
      <c r="EZ9" s="211"/>
      <c r="FA9" s="211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LR9" s="213"/>
      <c r="LS9" s="467"/>
      <c r="LT9" s="467"/>
      <c r="LU9" s="467"/>
      <c r="LV9" s="467"/>
      <c r="LW9" s="212"/>
      <c r="LX9" s="212"/>
      <c r="LY9" s="212"/>
      <c r="LZ9" s="467"/>
      <c r="MA9" s="467"/>
      <c r="MB9" s="467"/>
      <c r="MC9" s="480"/>
      <c r="MD9" s="467"/>
      <c r="ME9" s="467"/>
      <c r="MF9" s="467"/>
      <c r="MG9" s="467"/>
      <c r="MH9" s="467"/>
      <c r="MI9" s="467"/>
      <c r="MJ9" s="467"/>
      <c r="MK9" s="467"/>
      <c r="ML9" s="467"/>
      <c r="MM9" s="467"/>
      <c r="MN9" s="467"/>
      <c r="MO9" s="467"/>
      <c r="MP9" s="467"/>
      <c r="MQ9" s="467"/>
      <c r="MR9" s="467"/>
      <c r="MS9" s="467"/>
      <c r="MT9" s="467"/>
      <c r="MU9" s="467"/>
      <c r="MV9" s="467"/>
      <c r="MW9" s="467"/>
      <c r="MX9" s="213"/>
      <c r="MY9" s="211"/>
      <c r="MZ9" s="211"/>
      <c r="NA9" s="211"/>
      <c r="NB9" s="211"/>
      <c r="NC9" s="211"/>
      <c r="ND9" s="211"/>
      <c r="NE9" s="211"/>
      <c r="NF9" s="211"/>
      <c r="NG9" s="211"/>
      <c r="NH9" s="213"/>
      <c r="NI9" s="213"/>
      <c r="NJ9" s="213"/>
      <c r="NK9" s="212"/>
      <c r="NL9" s="212"/>
      <c r="NM9" s="212"/>
      <c r="NN9" s="212"/>
      <c r="NO9" s="212"/>
      <c r="NP9" s="212"/>
      <c r="NQ9" s="212"/>
      <c r="NR9" s="212"/>
      <c r="NS9" s="212"/>
      <c r="NT9" s="212"/>
      <c r="NU9" s="212"/>
      <c r="NV9" s="212"/>
      <c r="NW9" s="212"/>
      <c r="NX9" s="212"/>
      <c r="NY9" s="212"/>
      <c r="NZ9" s="212"/>
      <c r="OA9" s="212"/>
      <c r="OB9" s="212"/>
      <c r="OC9" s="212"/>
      <c r="OD9" s="212"/>
      <c r="OE9" s="212"/>
      <c r="OF9" s="212"/>
      <c r="OG9" s="212"/>
      <c r="OH9" s="212"/>
      <c r="OI9" s="212"/>
      <c r="OJ9" s="212"/>
      <c r="OK9" s="212"/>
      <c r="OL9" s="212"/>
      <c r="OM9" s="212"/>
      <c r="ON9" s="212"/>
      <c r="OO9" s="212"/>
      <c r="OP9" s="212"/>
      <c r="OQ9" s="212"/>
      <c r="OR9" s="212"/>
      <c r="OS9" s="213"/>
      <c r="OT9" s="213"/>
      <c r="OU9" s="213"/>
      <c r="OV9" s="213"/>
      <c r="OW9" s="213"/>
      <c r="OX9" s="213"/>
      <c r="OY9" s="213"/>
    </row>
    <row r="10" spans="1:415" s="209" customFormat="1" ht="30" customHeight="1">
      <c r="A10" s="501" t="s">
        <v>48</v>
      </c>
      <c r="B10" s="176" t="str">
        <f>IF('1'!A1=1,D10,F10)</f>
        <v>їстівні плоди та горіхи</v>
      </c>
      <c r="C10" s="400" t="s">
        <v>48</v>
      </c>
      <c r="D10" s="405" t="s">
        <v>49</v>
      </c>
      <c r="E10" s="400" t="s">
        <v>48</v>
      </c>
      <c r="F10" s="401" t="s">
        <v>139</v>
      </c>
      <c r="G10" s="296">
        <v>59.683891279999997</v>
      </c>
      <c r="H10" s="296">
        <v>50.302524830000003</v>
      </c>
      <c r="I10" s="296">
        <v>44.446297270000002</v>
      </c>
      <c r="J10" s="296">
        <v>44.137893300000002</v>
      </c>
      <c r="K10" s="296">
        <v>56.981949640000003</v>
      </c>
      <c r="L10" s="296">
        <v>29.75602701</v>
      </c>
      <c r="M10" s="296">
        <v>34.325783180000002</v>
      </c>
      <c r="N10" s="296">
        <v>46.045429220000003</v>
      </c>
      <c r="O10" s="296">
        <v>59.856071329999999</v>
      </c>
      <c r="P10" s="296">
        <v>81.834922250000005</v>
      </c>
      <c r="Q10" s="296">
        <v>75.208182039999997</v>
      </c>
      <c r="R10" s="296">
        <v>90.609185629999999</v>
      </c>
      <c r="S10" s="296">
        <v>89.566808480000006</v>
      </c>
      <c r="T10" s="296">
        <v>63.029087400000002</v>
      </c>
      <c r="U10" s="296">
        <v>35.248168280000002</v>
      </c>
      <c r="V10" s="296">
        <v>70.838626930000004</v>
      </c>
      <c r="W10" s="296">
        <v>51.414339859999998</v>
      </c>
      <c r="X10" s="296">
        <v>31.52545546</v>
      </c>
      <c r="Y10" s="296">
        <v>42.333079529999999</v>
      </c>
      <c r="Z10" s="296">
        <v>46.869427620000003</v>
      </c>
      <c r="AA10" s="296">
        <v>37.875392820000002</v>
      </c>
      <c r="AB10" s="296">
        <v>21.770331930000001</v>
      </c>
      <c r="AC10" s="296">
        <v>16.52066787</v>
      </c>
      <c r="AD10" s="296">
        <v>28.692200020000001</v>
      </c>
      <c r="AE10" s="296">
        <v>25.119834340000001</v>
      </c>
      <c r="AF10" s="296">
        <v>12.680060989999999</v>
      </c>
      <c r="AG10" s="296">
        <v>16.058305350000001</v>
      </c>
      <c r="AH10" s="296">
        <v>30.505400330000001</v>
      </c>
      <c r="AI10" s="326">
        <v>20.125733279999999</v>
      </c>
      <c r="AJ10" s="296">
        <v>22.619372250000001</v>
      </c>
      <c r="AK10" s="296">
        <v>20.921845149999999</v>
      </c>
      <c r="AL10" s="296">
        <v>32.27089599</v>
      </c>
      <c r="AM10" s="296">
        <v>15.241833890000001</v>
      </c>
      <c r="AN10" s="296">
        <v>13.03417608</v>
      </c>
      <c r="AO10" s="296">
        <v>12.31564361</v>
      </c>
      <c r="AP10" s="296">
        <v>34.59471199</v>
      </c>
      <c r="AQ10" s="544">
        <v>19.774413840000001</v>
      </c>
      <c r="AR10" s="296">
        <v>26.081234569999999</v>
      </c>
      <c r="AS10" s="296">
        <v>30.261430539999999</v>
      </c>
      <c r="AT10" s="296">
        <v>41.829137760000002</v>
      </c>
      <c r="AU10" s="296">
        <v>24.305930350000001</v>
      </c>
      <c r="AV10" s="296">
        <v>25.49929045</v>
      </c>
      <c r="AW10" s="296">
        <v>30.891016329999999</v>
      </c>
      <c r="AX10" s="296">
        <v>49.372438799999998</v>
      </c>
      <c r="AY10" s="296">
        <v>25.35687283</v>
      </c>
      <c r="AZ10" s="296">
        <v>22.204796080000001</v>
      </c>
      <c r="BA10" s="296">
        <v>21.500049350000001</v>
      </c>
      <c r="BB10" s="296">
        <v>43.149125689999998</v>
      </c>
      <c r="BC10" s="296">
        <v>22.601043279999999</v>
      </c>
      <c r="BD10" s="296">
        <v>17.619667679999999</v>
      </c>
      <c r="BE10" s="296">
        <v>26.540254789999999</v>
      </c>
      <c r="BF10" s="296">
        <v>38.099068599999995</v>
      </c>
      <c r="BG10" s="296">
        <v>31.53926045</v>
      </c>
      <c r="BH10" s="296">
        <v>21.582798910000001</v>
      </c>
      <c r="BI10" s="296">
        <v>31.0034618</v>
      </c>
      <c r="BJ10" s="296">
        <v>43.822621170000005</v>
      </c>
      <c r="BK10" s="296">
        <v>30.830877989999998</v>
      </c>
      <c r="BL10" s="296">
        <v>25.752438079999997</v>
      </c>
      <c r="BM10" s="296">
        <v>23.538669779999999</v>
      </c>
      <c r="BN10" s="267">
        <f t="shared" si="6"/>
        <v>84.125521160000005</v>
      </c>
      <c r="BO10" s="267">
        <f t="shared" si="7"/>
        <v>80.121985849999987</v>
      </c>
      <c r="BP10" s="267"/>
      <c r="BQ10" s="267">
        <f t="shared" si="0"/>
        <v>104.85859264</v>
      </c>
      <c r="BR10" s="267">
        <f t="shared" si="1"/>
        <v>84.363601009999996</v>
      </c>
      <c r="BS10" s="267">
        <f t="shared" si="2"/>
        <v>95.937846669999999</v>
      </c>
      <c r="BT10" s="267">
        <f t="shared" si="3"/>
        <v>75.186365569999992</v>
      </c>
      <c r="BU10" s="255">
        <f t="shared" si="9"/>
        <v>117.94621671000002</v>
      </c>
      <c r="BV10" s="255">
        <f t="shared" si="10"/>
        <v>130.06867592999998</v>
      </c>
      <c r="BW10" s="255">
        <f t="shared" si="4"/>
        <v>112.21084395</v>
      </c>
      <c r="BX10" s="255">
        <f t="shared" si="5"/>
        <v>104.86003434999999</v>
      </c>
      <c r="BY10" s="255">
        <f t="shared" si="8"/>
        <v>127.94814233000001</v>
      </c>
      <c r="BZ10" s="463"/>
      <c r="EZ10" s="211"/>
      <c r="FA10" s="211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LR10" s="213"/>
      <c r="LS10" s="467"/>
      <c r="LT10" s="467"/>
      <c r="LU10" s="467"/>
      <c r="LV10" s="467"/>
      <c r="LW10" s="212"/>
      <c r="LX10" s="212"/>
      <c r="LY10" s="212"/>
      <c r="LZ10" s="467"/>
      <c r="MA10" s="467"/>
      <c r="MB10" s="467"/>
      <c r="MC10" s="480"/>
      <c r="MD10" s="467"/>
      <c r="ME10" s="467"/>
      <c r="MF10" s="467"/>
      <c r="MG10" s="467"/>
      <c r="MH10" s="467"/>
      <c r="MI10" s="467"/>
      <c r="MJ10" s="467"/>
      <c r="MK10" s="467"/>
      <c r="ML10" s="467"/>
      <c r="MM10" s="467"/>
      <c r="MN10" s="467"/>
      <c r="MO10" s="467"/>
      <c r="MP10" s="467"/>
      <c r="MQ10" s="467"/>
      <c r="MR10" s="467"/>
      <c r="MS10" s="467"/>
      <c r="MT10" s="467"/>
      <c r="MU10" s="467"/>
      <c r="MV10" s="467"/>
      <c r="MW10" s="467"/>
      <c r="MX10" s="213"/>
      <c r="MY10" s="211"/>
      <c r="MZ10" s="211"/>
      <c r="NA10" s="211"/>
      <c r="NB10" s="211"/>
      <c r="NC10" s="211"/>
      <c r="ND10" s="211"/>
      <c r="NE10" s="211"/>
      <c r="NF10" s="211"/>
      <c r="NG10" s="211"/>
      <c r="NH10" s="213"/>
      <c r="NI10" s="213"/>
      <c r="NJ10" s="213"/>
      <c r="NK10" s="212"/>
      <c r="NL10" s="212"/>
      <c r="NM10" s="212"/>
      <c r="NN10" s="212"/>
      <c r="NO10" s="212"/>
      <c r="NP10" s="212"/>
      <c r="NQ10" s="212"/>
      <c r="NR10" s="212"/>
      <c r="NS10" s="212"/>
      <c r="NT10" s="212"/>
      <c r="NU10" s="212"/>
      <c r="NV10" s="212"/>
      <c r="NW10" s="212"/>
      <c r="NX10" s="212"/>
      <c r="NY10" s="212"/>
      <c r="NZ10" s="212"/>
      <c r="OA10" s="212"/>
      <c r="OB10" s="212"/>
      <c r="OC10" s="212"/>
      <c r="OD10" s="212"/>
      <c r="OE10" s="212"/>
      <c r="OF10" s="212"/>
      <c r="OG10" s="212"/>
      <c r="OH10" s="212"/>
      <c r="OI10" s="212"/>
      <c r="OJ10" s="212"/>
      <c r="OK10" s="212"/>
      <c r="OL10" s="212"/>
      <c r="OM10" s="212"/>
      <c r="ON10" s="212"/>
      <c r="OO10" s="212"/>
      <c r="OP10" s="212"/>
      <c r="OQ10" s="212"/>
      <c r="OR10" s="212"/>
      <c r="OS10" s="213"/>
      <c r="OT10" s="213"/>
      <c r="OU10" s="213"/>
      <c r="OV10" s="213"/>
      <c r="OW10" s="213"/>
      <c r="OX10" s="213"/>
      <c r="OY10" s="213"/>
    </row>
    <row r="11" spans="1:415" s="209" customFormat="1" ht="30" customHeight="1">
      <c r="A11" s="501">
        <v>10</v>
      </c>
      <c r="B11" s="176" t="str">
        <f>IF('1'!A1=1,D11,F11)</f>
        <v>зернові культури</v>
      </c>
      <c r="C11" s="400">
        <v>10</v>
      </c>
      <c r="D11" s="405" t="s">
        <v>38</v>
      </c>
      <c r="E11" s="400">
        <v>10</v>
      </c>
      <c r="F11" s="402" t="s">
        <v>114</v>
      </c>
      <c r="G11" s="296">
        <v>23.243500999999998</v>
      </c>
      <c r="H11" s="296">
        <v>37.062668809999998</v>
      </c>
      <c r="I11" s="296">
        <v>0.92873375000000002</v>
      </c>
      <c r="J11" s="296">
        <v>15.534254049999999</v>
      </c>
      <c r="K11" s="296">
        <v>70.09194273</v>
      </c>
      <c r="L11" s="296">
        <v>44.686902310000001</v>
      </c>
      <c r="M11" s="296">
        <v>6.6091001499999997</v>
      </c>
      <c r="N11" s="296">
        <v>32.973504679999998</v>
      </c>
      <c r="O11" s="296">
        <v>105.18920669000001</v>
      </c>
      <c r="P11" s="296">
        <v>65.898894549999994</v>
      </c>
      <c r="Q11" s="296">
        <v>1.79311379</v>
      </c>
      <c r="R11" s="296">
        <v>14.96016796</v>
      </c>
      <c r="S11" s="296">
        <v>135.12388708</v>
      </c>
      <c r="T11" s="296">
        <v>57.935389909999998</v>
      </c>
      <c r="U11" s="296">
        <v>2.1556543000000001</v>
      </c>
      <c r="V11" s="296">
        <v>26.037590260000002</v>
      </c>
      <c r="W11" s="296">
        <v>192.13445959000001</v>
      </c>
      <c r="X11" s="296">
        <v>55.232599999999998</v>
      </c>
      <c r="Y11" s="296">
        <v>2.6826750599999998</v>
      </c>
      <c r="Z11" s="296">
        <v>16.255357109999998</v>
      </c>
      <c r="AA11" s="296">
        <v>87.838049310000002</v>
      </c>
      <c r="AB11" s="296">
        <v>11.112858299999999</v>
      </c>
      <c r="AC11" s="296">
        <v>1.9586673699999999</v>
      </c>
      <c r="AD11" s="296">
        <v>2.9694977699999998</v>
      </c>
      <c r="AE11" s="296">
        <v>70.033015770000006</v>
      </c>
      <c r="AF11" s="296">
        <v>14.03818163</v>
      </c>
      <c r="AG11" s="296">
        <v>10.19214382</v>
      </c>
      <c r="AH11" s="296">
        <v>11.230720590000001</v>
      </c>
      <c r="AI11" s="326">
        <v>60.453632140000003</v>
      </c>
      <c r="AJ11" s="296">
        <v>15.97422283</v>
      </c>
      <c r="AK11" s="296">
        <v>8.5826768900000001</v>
      </c>
      <c r="AL11" s="296">
        <v>27.992070290000001</v>
      </c>
      <c r="AM11" s="296">
        <v>65.513957099999999</v>
      </c>
      <c r="AN11" s="296">
        <v>15.72352364</v>
      </c>
      <c r="AO11" s="296">
        <v>8.1792107200000004</v>
      </c>
      <c r="AP11" s="296">
        <v>27.830567139999999</v>
      </c>
      <c r="AQ11" s="544">
        <v>71.381298839999999</v>
      </c>
      <c r="AR11" s="296">
        <v>16.97240944</v>
      </c>
      <c r="AS11" s="296">
        <v>5.6950827400000001</v>
      </c>
      <c r="AT11" s="296">
        <v>23.63953716</v>
      </c>
      <c r="AU11" s="296">
        <v>63.663339870000001</v>
      </c>
      <c r="AV11" s="296">
        <v>12</v>
      </c>
      <c r="AW11" s="296">
        <v>4</v>
      </c>
      <c r="AX11" s="296">
        <v>13.647635080000001</v>
      </c>
      <c r="AY11" s="296">
        <v>66.035147159999994</v>
      </c>
      <c r="AZ11" s="296">
        <v>11.784722070000001</v>
      </c>
      <c r="BA11" s="296">
        <v>4</v>
      </c>
      <c r="BB11" s="296">
        <v>10.11527837</v>
      </c>
      <c r="BC11" s="296">
        <v>42.0102586</v>
      </c>
      <c r="BD11" s="296">
        <v>19.556057460000002</v>
      </c>
      <c r="BE11" s="296">
        <v>4.0273902100000001</v>
      </c>
      <c r="BF11" s="296">
        <v>10.14937761</v>
      </c>
      <c r="BG11" s="296">
        <v>36.590785820000001</v>
      </c>
      <c r="BH11" s="296">
        <v>10.92146619</v>
      </c>
      <c r="BI11" s="296">
        <v>1.77454665</v>
      </c>
      <c r="BJ11" s="296">
        <v>6.6510101099999996</v>
      </c>
      <c r="BK11" s="296">
        <v>23.312141839999999</v>
      </c>
      <c r="BL11" s="296">
        <v>11.990305449999999</v>
      </c>
      <c r="BM11" s="296">
        <v>2.58489601</v>
      </c>
      <c r="BN11" s="267">
        <f t="shared" si="6"/>
        <v>49.286798659999995</v>
      </c>
      <c r="BO11" s="267">
        <f t="shared" si="7"/>
        <v>37.887343299999998</v>
      </c>
      <c r="BP11" s="267"/>
      <c r="BQ11" s="267">
        <f t="shared" si="0"/>
        <v>103.87907275000001</v>
      </c>
      <c r="BR11" s="267">
        <f t="shared" si="1"/>
        <v>105.49406181000001</v>
      </c>
      <c r="BS11" s="267">
        <f t="shared" si="2"/>
        <v>113.00260215</v>
      </c>
      <c r="BT11" s="267">
        <f t="shared" si="3"/>
        <v>117.24725859999999</v>
      </c>
      <c r="BU11" s="255">
        <f t="shared" si="9"/>
        <v>117.68832818000001</v>
      </c>
      <c r="BV11" s="255">
        <f t="shared" si="10"/>
        <v>93.310974950000002</v>
      </c>
      <c r="BW11" s="255">
        <f t="shared" si="4"/>
        <v>91.935147599999993</v>
      </c>
      <c r="BX11" s="255">
        <f t="shared" si="5"/>
        <v>75.743083880000015</v>
      </c>
      <c r="BY11" s="255">
        <f t="shared" si="8"/>
        <v>55.937808769999997</v>
      </c>
      <c r="BZ11" s="463"/>
      <c r="EZ11" s="211"/>
      <c r="FA11" s="211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LR11" s="213"/>
      <c r="LS11" s="467"/>
      <c r="LT11" s="467"/>
      <c r="LU11" s="467"/>
      <c r="LV11" s="467"/>
      <c r="LW11" s="212"/>
      <c r="LX11" s="212"/>
      <c r="LY11" s="212"/>
      <c r="LZ11" s="467"/>
      <c r="MA11" s="467"/>
      <c r="MB11" s="467"/>
      <c r="MC11" s="480"/>
      <c r="MD11" s="467"/>
      <c r="ME11" s="467"/>
      <c r="MF11" s="467"/>
      <c r="MG11" s="467"/>
      <c r="MH11" s="467"/>
      <c r="MI11" s="467"/>
      <c r="MJ11" s="467"/>
      <c r="MK11" s="467"/>
      <c r="ML11" s="467"/>
      <c r="MM11" s="467"/>
      <c r="MN11" s="467"/>
      <c r="MO11" s="467"/>
      <c r="MP11" s="467"/>
      <c r="MQ11" s="467"/>
      <c r="MR11" s="467"/>
      <c r="MS11" s="467"/>
      <c r="MT11" s="467"/>
      <c r="MU11" s="467"/>
      <c r="MV11" s="467"/>
      <c r="MW11" s="467"/>
      <c r="MX11" s="213"/>
      <c r="MY11" s="211"/>
      <c r="MZ11" s="211"/>
      <c r="NA11" s="211"/>
      <c r="NB11" s="211"/>
      <c r="NC11" s="211"/>
      <c r="ND11" s="211"/>
      <c r="NE11" s="211"/>
      <c r="NF11" s="211"/>
      <c r="NG11" s="211"/>
      <c r="NH11" s="213"/>
      <c r="NI11" s="213"/>
      <c r="NJ11" s="213"/>
      <c r="NK11" s="212"/>
      <c r="NL11" s="212" t="s">
        <v>152</v>
      </c>
      <c r="NM11" s="212"/>
      <c r="NN11" s="212" t="s">
        <v>153</v>
      </c>
      <c r="NO11" s="212"/>
      <c r="NP11" s="212"/>
      <c r="NQ11" s="212"/>
      <c r="NR11" s="212"/>
      <c r="NS11" s="212"/>
      <c r="NT11" s="212"/>
      <c r="NU11" s="212"/>
      <c r="NV11" s="212"/>
      <c r="NW11" s="212"/>
      <c r="NX11" s="212"/>
      <c r="NY11" s="212"/>
      <c r="NZ11" s="212"/>
      <c r="OA11" s="212"/>
      <c r="OB11" s="212"/>
      <c r="OC11" s="212"/>
      <c r="OD11" s="212"/>
      <c r="OE11" s="212"/>
      <c r="OF11" s="212"/>
      <c r="OG11" s="212"/>
      <c r="OH11" s="212"/>
      <c r="OI11" s="212"/>
      <c r="OJ11" s="212"/>
      <c r="OK11" s="212"/>
      <c r="OL11" s="212"/>
      <c r="OM11" s="212"/>
      <c r="ON11" s="212"/>
      <c r="OO11" s="212"/>
      <c r="OP11" s="212"/>
      <c r="OQ11" s="212"/>
      <c r="OR11" s="212"/>
      <c r="OS11" s="213"/>
      <c r="OT11" s="213"/>
      <c r="OU11" s="213"/>
      <c r="OV11" s="213"/>
      <c r="OW11" s="213"/>
      <c r="OX11" s="213"/>
      <c r="OY11" s="213"/>
    </row>
    <row r="12" spans="1:415" s="209" customFormat="1" ht="30" customHeight="1">
      <c r="A12" s="507">
        <v>21</v>
      </c>
      <c r="B12" s="176" t="str">
        <f>IF('1'!A1=1,D12,F12)</f>
        <v>різні харчові продукти</v>
      </c>
      <c r="C12" s="400">
        <v>21</v>
      </c>
      <c r="D12" s="405" t="s">
        <v>50</v>
      </c>
      <c r="E12" s="400">
        <v>21</v>
      </c>
      <c r="F12" s="401" t="s">
        <v>140</v>
      </c>
      <c r="G12" s="296">
        <v>49.455353289999998</v>
      </c>
      <c r="H12" s="296">
        <v>55.923991800000003</v>
      </c>
      <c r="I12" s="296">
        <v>68.859017919999999</v>
      </c>
      <c r="J12" s="296">
        <v>79.018895529999995</v>
      </c>
      <c r="K12" s="296">
        <v>61.146216209999999</v>
      </c>
      <c r="L12" s="296">
        <v>85.026969019999996</v>
      </c>
      <c r="M12" s="296">
        <v>79.720010569999999</v>
      </c>
      <c r="N12" s="296">
        <v>83.27999002</v>
      </c>
      <c r="O12" s="296">
        <v>62.539604619999999</v>
      </c>
      <c r="P12" s="296">
        <v>79.668446180000004</v>
      </c>
      <c r="Q12" s="296">
        <v>75.897087279999994</v>
      </c>
      <c r="R12" s="296">
        <v>92.021897929999994</v>
      </c>
      <c r="S12" s="296">
        <v>80.22995032</v>
      </c>
      <c r="T12" s="296">
        <v>83.82390092</v>
      </c>
      <c r="U12" s="296">
        <v>92.215342820000004</v>
      </c>
      <c r="V12" s="296">
        <v>110.95269544</v>
      </c>
      <c r="W12" s="296">
        <v>70.423715200000004</v>
      </c>
      <c r="X12" s="296">
        <v>82.064674859999997</v>
      </c>
      <c r="Y12" s="296">
        <v>75.041138509999996</v>
      </c>
      <c r="Z12" s="296">
        <v>77.289838009999997</v>
      </c>
      <c r="AA12" s="296">
        <v>42.648584479999997</v>
      </c>
      <c r="AB12" s="296">
        <v>44.174147619999999</v>
      </c>
      <c r="AC12" s="296">
        <v>44.727550229999999</v>
      </c>
      <c r="AD12" s="296">
        <v>46.478750589999997</v>
      </c>
      <c r="AE12" s="296">
        <v>43.683439499999999</v>
      </c>
      <c r="AF12" s="296">
        <v>56.365909700000003</v>
      </c>
      <c r="AG12" s="296">
        <v>59.916209719999998</v>
      </c>
      <c r="AH12" s="296">
        <v>61.387159859999997</v>
      </c>
      <c r="AI12" s="326">
        <v>46.319096399999999</v>
      </c>
      <c r="AJ12" s="296">
        <v>59.220327519999998</v>
      </c>
      <c r="AK12" s="296">
        <v>63.529799730000001</v>
      </c>
      <c r="AL12" s="296">
        <v>73.324585440000007</v>
      </c>
      <c r="AM12" s="296">
        <v>63.441932790000003</v>
      </c>
      <c r="AN12" s="296">
        <v>67.415241760000001</v>
      </c>
      <c r="AO12" s="296">
        <v>72.520142849999999</v>
      </c>
      <c r="AP12" s="296">
        <v>78.249012460000003</v>
      </c>
      <c r="AQ12" s="544">
        <v>63.166952199999997</v>
      </c>
      <c r="AR12" s="296">
        <v>70.388747390000006</v>
      </c>
      <c r="AS12" s="296">
        <v>80.679907060000005</v>
      </c>
      <c r="AT12" s="296">
        <v>86.5690618</v>
      </c>
      <c r="AU12" s="296">
        <v>78.784405340000006</v>
      </c>
      <c r="AV12" s="296">
        <v>64.888451140000001</v>
      </c>
      <c r="AW12" s="296">
        <v>86.827708310000006</v>
      </c>
      <c r="AX12" s="296">
        <v>93.538434800000005</v>
      </c>
      <c r="AY12" s="296">
        <v>76.968795869999994</v>
      </c>
      <c r="AZ12" s="296">
        <v>102.04256456</v>
      </c>
      <c r="BA12" s="296">
        <v>102.45444463</v>
      </c>
      <c r="BB12" s="296">
        <v>104.71788438</v>
      </c>
      <c r="BC12" s="296">
        <v>62.978384720000001</v>
      </c>
      <c r="BD12" s="296">
        <v>63.604360509999999</v>
      </c>
      <c r="BE12" s="296">
        <v>80.985982849999999</v>
      </c>
      <c r="BF12" s="296">
        <v>81.836332830000003</v>
      </c>
      <c r="BG12" s="296">
        <v>74.666594489999994</v>
      </c>
      <c r="BH12" s="296">
        <v>84.467521120000001</v>
      </c>
      <c r="BI12" s="296">
        <v>87.128626080000004</v>
      </c>
      <c r="BJ12" s="296">
        <v>96.630180700000011</v>
      </c>
      <c r="BK12" s="296">
        <v>99.496466599999991</v>
      </c>
      <c r="BL12" s="296">
        <v>99.452371229999997</v>
      </c>
      <c r="BM12" s="296">
        <v>97.319287349999996</v>
      </c>
      <c r="BN12" s="267">
        <f t="shared" si="6"/>
        <v>246.26274168999998</v>
      </c>
      <c r="BO12" s="267">
        <f t="shared" si="7"/>
        <v>296.26812517999997</v>
      </c>
      <c r="BP12" s="267"/>
      <c r="BQ12" s="267">
        <f t="shared" si="0"/>
        <v>178.02903291999999</v>
      </c>
      <c r="BR12" s="267">
        <f t="shared" si="1"/>
        <v>221.35271877999998</v>
      </c>
      <c r="BS12" s="267">
        <f t="shared" si="2"/>
        <v>242.39380908999999</v>
      </c>
      <c r="BT12" s="267">
        <f t="shared" si="3"/>
        <v>281.62632986</v>
      </c>
      <c r="BU12" s="255">
        <f t="shared" si="9"/>
        <v>300.80466845000001</v>
      </c>
      <c r="BV12" s="255">
        <f t="shared" si="10"/>
        <v>324.03899959</v>
      </c>
      <c r="BW12" s="255">
        <f t="shared" si="4"/>
        <v>386.18368943999997</v>
      </c>
      <c r="BX12" s="255">
        <f t="shared" si="5"/>
        <v>289.40506090999997</v>
      </c>
      <c r="BY12" s="255">
        <f t="shared" si="8"/>
        <v>342.89292238999997</v>
      </c>
      <c r="BZ12" s="463"/>
      <c r="EZ12" s="211"/>
      <c r="FA12" s="211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GY12" s="213"/>
      <c r="GZ12" s="114" t="s">
        <v>334</v>
      </c>
      <c r="HA12" s="114" t="s">
        <v>335</v>
      </c>
      <c r="HB12" s="114"/>
      <c r="HC12" s="114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LR12" s="213"/>
      <c r="LS12" s="467"/>
      <c r="LT12" s="467"/>
      <c r="LU12" s="467"/>
      <c r="LV12" s="467"/>
      <c r="LW12" s="212"/>
      <c r="LX12" s="212"/>
      <c r="LY12" s="212"/>
      <c r="LZ12" s="467"/>
      <c r="MA12" s="467"/>
      <c r="MB12" s="467"/>
      <c r="MC12" s="480"/>
      <c r="MD12" s="467"/>
      <c r="ME12" s="467"/>
      <c r="MF12" s="467"/>
      <c r="MG12" s="467"/>
      <c r="MH12" s="467"/>
      <c r="MI12" s="467"/>
      <c r="MJ12" s="467"/>
      <c r="MK12" s="467"/>
      <c r="ML12" s="467"/>
      <c r="MM12" s="467"/>
      <c r="MN12" s="467"/>
      <c r="MO12" s="467"/>
      <c r="MP12" s="467"/>
      <c r="MQ12" s="467"/>
      <c r="MR12" s="467"/>
      <c r="MS12" s="467"/>
      <c r="MT12" s="467"/>
      <c r="MU12" s="467"/>
      <c r="MV12" s="467"/>
      <c r="MW12" s="467"/>
      <c r="MX12" s="213"/>
      <c r="MY12" s="211"/>
      <c r="MZ12" s="211"/>
      <c r="NA12" s="211"/>
      <c r="NB12" s="211"/>
      <c r="NC12" s="211"/>
      <c r="ND12" s="211"/>
      <c r="NE12" s="211"/>
      <c r="NF12" s="211"/>
      <c r="NG12" s="211"/>
      <c r="NH12" s="213"/>
      <c r="NI12" s="213"/>
      <c r="NJ12" s="213"/>
      <c r="NK12" s="212"/>
      <c r="NL12" s="212"/>
      <c r="NM12" s="212"/>
      <c r="NN12" s="212"/>
      <c r="NO12" s="212"/>
      <c r="NP12" s="212"/>
      <c r="NQ12" s="212"/>
      <c r="NR12" s="212"/>
      <c r="NS12" s="212"/>
      <c r="NT12" s="212"/>
      <c r="NU12" s="212"/>
      <c r="NV12" s="212"/>
      <c r="NW12" s="212"/>
      <c r="NX12" s="212"/>
      <c r="NY12" s="212"/>
      <c r="NZ12" s="212"/>
      <c r="OA12" s="212"/>
      <c r="OB12" s="212"/>
      <c r="OC12" s="212"/>
      <c r="OD12" s="212"/>
      <c r="OE12" s="212"/>
      <c r="OF12" s="212"/>
      <c r="OG12" s="212"/>
      <c r="OH12" s="212"/>
      <c r="OI12" s="212"/>
      <c r="OJ12" s="212"/>
      <c r="OK12" s="212"/>
      <c r="OL12" s="212"/>
      <c r="OM12" s="212"/>
      <c r="ON12" s="212"/>
      <c r="OO12" s="212"/>
      <c r="OP12" s="212"/>
      <c r="OQ12" s="212"/>
      <c r="OR12" s="212"/>
      <c r="OS12" s="213"/>
      <c r="OT12" s="213"/>
      <c r="OU12" s="213"/>
      <c r="OV12" s="213"/>
      <c r="OW12" s="213"/>
      <c r="OX12" s="213"/>
      <c r="OY12" s="213"/>
    </row>
    <row r="13" spans="1:415" s="209" customFormat="1" ht="30" customHeight="1">
      <c r="A13" s="507">
        <v>22</v>
      </c>
      <c r="B13" s="176" t="str">
        <f>IF('1'!A1=1,D13,F13)</f>
        <v>алкогольні і безалклгольні напої</v>
      </c>
      <c r="C13" s="400">
        <v>22</v>
      </c>
      <c r="D13" s="405" t="s">
        <v>51</v>
      </c>
      <c r="E13" s="400">
        <v>22</v>
      </c>
      <c r="F13" s="401" t="s">
        <v>141</v>
      </c>
      <c r="G13" s="296">
        <v>15.85539135</v>
      </c>
      <c r="H13" s="296">
        <v>20.26708777</v>
      </c>
      <c r="I13" s="296">
        <v>26.215252639999999</v>
      </c>
      <c r="J13" s="296">
        <v>42.143971819999997</v>
      </c>
      <c r="K13" s="296">
        <v>26.818707610000001</v>
      </c>
      <c r="L13" s="296">
        <v>42.024168699999997</v>
      </c>
      <c r="M13" s="296">
        <v>51.600940940000001</v>
      </c>
      <c r="N13" s="296">
        <v>70.479343720000003</v>
      </c>
      <c r="O13" s="296">
        <v>44.777674339999997</v>
      </c>
      <c r="P13" s="296">
        <v>52.843668809999997</v>
      </c>
      <c r="Q13" s="296">
        <v>52.548435900000001</v>
      </c>
      <c r="R13" s="296">
        <v>66.863815169999995</v>
      </c>
      <c r="S13" s="296">
        <v>41.880087359999997</v>
      </c>
      <c r="T13" s="296">
        <v>56.432710309999997</v>
      </c>
      <c r="U13" s="296">
        <v>63.598446619999997</v>
      </c>
      <c r="V13" s="296">
        <v>80.68798803</v>
      </c>
      <c r="W13" s="296">
        <v>51.372709639999997</v>
      </c>
      <c r="X13" s="296">
        <v>32.728777229999999</v>
      </c>
      <c r="Y13" s="296">
        <v>43.404597870000003</v>
      </c>
      <c r="Z13" s="296">
        <v>51.434791799999999</v>
      </c>
      <c r="AA13" s="296">
        <v>23.19220614</v>
      </c>
      <c r="AB13" s="296">
        <v>23.433867169999999</v>
      </c>
      <c r="AC13" s="296">
        <v>27.948934680000001</v>
      </c>
      <c r="AD13" s="296">
        <v>40.554696</v>
      </c>
      <c r="AE13" s="296">
        <v>29.056627729999999</v>
      </c>
      <c r="AF13" s="296">
        <v>32.886234829999999</v>
      </c>
      <c r="AG13" s="296">
        <v>40.88750563</v>
      </c>
      <c r="AH13" s="296">
        <v>52.364326720000001</v>
      </c>
      <c r="AI13" s="326">
        <v>32.734651300000003</v>
      </c>
      <c r="AJ13" s="296">
        <v>44.56856844</v>
      </c>
      <c r="AK13" s="296">
        <v>53.567101190000002</v>
      </c>
      <c r="AL13" s="296">
        <v>83.724295429999998</v>
      </c>
      <c r="AM13" s="296">
        <v>46.087917189999999</v>
      </c>
      <c r="AN13" s="296">
        <v>67.746286740000002</v>
      </c>
      <c r="AO13" s="296">
        <v>69.330074969999998</v>
      </c>
      <c r="AP13" s="296">
        <v>87.352777230000001</v>
      </c>
      <c r="AQ13" s="544">
        <v>50.518192280000001</v>
      </c>
      <c r="AR13" s="296">
        <v>66.235408770000006</v>
      </c>
      <c r="AS13" s="296">
        <v>80.671306319999999</v>
      </c>
      <c r="AT13" s="296">
        <v>105.28800107000001</v>
      </c>
      <c r="AU13" s="296">
        <v>62.71738912</v>
      </c>
      <c r="AV13" s="296">
        <v>64.376136549999998</v>
      </c>
      <c r="AW13" s="296">
        <v>92.395257799999996</v>
      </c>
      <c r="AX13" s="296">
        <v>115.86133445999999</v>
      </c>
      <c r="AY13" s="296">
        <v>69.698518739999997</v>
      </c>
      <c r="AZ13" s="296">
        <v>101.36114377</v>
      </c>
      <c r="BA13" s="296">
        <v>108.84930876999999</v>
      </c>
      <c r="BB13" s="296">
        <v>130.92903247000001</v>
      </c>
      <c r="BC13" s="296">
        <v>53.973276220000002</v>
      </c>
      <c r="BD13" s="296">
        <v>43.721217269999997</v>
      </c>
      <c r="BE13" s="296">
        <v>101.76274337</v>
      </c>
      <c r="BF13" s="296">
        <v>108.24154181</v>
      </c>
      <c r="BG13" s="296">
        <v>94.222341919999991</v>
      </c>
      <c r="BH13" s="296">
        <v>109.01935993000001</v>
      </c>
      <c r="BI13" s="296">
        <v>109.03125781</v>
      </c>
      <c r="BJ13" s="296">
        <v>124.09080158</v>
      </c>
      <c r="BK13" s="296">
        <v>92.190896199999997</v>
      </c>
      <c r="BL13" s="296">
        <v>124.09456166000001</v>
      </c>
      <c r="BM13" s="296">
        <v>125.00431071</v>
      </c>
      <c r="BN13" s="267">
        <f t="shared" si="6"/>
        <v>312.27295965999997</v>
      </c>
      <c r="BO13" s="267">
        <f t="shared" si="7"/>
        <v>341.28976856999998</v>
      </c>
      <c r="BP13" s="267"/>
      <c r="BQ13" s="267">
        <f t="shared" si="0"/>
        <v>115.12970399</v>
      </c>
      <c r="BR13" s="267">
        <f t="shared" si="1"/>
        <v>155.19469491000001</v>
      </c>
      <c r="BS13" s="267">
        <f t="shared" si="2"/>
        <v>214.59461635999997</v>
      </c>
      <c r="BT13" s="267">
        <f t="shared" si="3"/>
        <v>270.51705613000001</v>
      </c>
      <c r="BU13" s="255">
        <f t="shared" si="9"/>
        <v>302.71290844000004</v>
      </c>
      <c r="BV13" s="255">
        <f t="shared" si="10"/>
        <v>335.35011793000001</v>
      </c>
      <c r="BW13" s="255">
        <f t="shared" si="4"/>
        <v>410.83800374999998</v>
      </c>
      <c r="BX13" s="255">
        <f t="shared" si="5"/>
        <v>307.69877867000002</v>
      </c>
      <c r="BY13" s="255">
        <f t="shared" si="8"/>
        <v>436.36376123999997</v>
      </c>
      <c r="BZ13" s="463"/>
      <c r="EZ13" s="211"/>
      <c r="FA13" s="211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LR13" s="213"/>
      <c r="LS13" s="467"/>
      <c r="LT13" s="467"/>
      <c r="LU13" s="467"/>
      <c r="LV13" s="467"/>
      <c r="LW13" s="212"/>
      <c r="LX13" s="212"/>
      <c r="LY13" s="212"/>
      <c r="LZ13" s="467"/>
      <c r="MA13" s="467"/>
      <c r="MB13" s="467"/>
      <c r="MC13" s="480"/>
      <c r="MD13" s="467"/>
      <c r="ME13" s="467"/>
      <c r="MF13" s="467"/>
      <c r="MG13" s="467"/>
      <c r="MH13" s="467"/>
      <c r="MI13" s="467"/>
      <c r="MJ13" s="467"/>
      <c r="MK13" s="467"/>
      <c r="ML13" s="467"/>
      <c r="MM13" s="467"/>
      <c r="MN13" s="467"/>
      <c r="MO13" s="467"/>
      <c r="MP13" s="467"/>
      <c r="MQ13" s="467"/>
      <c r="MR13" s="467"/>
      <c r="MS13" s="467"/>
      <c r="MT13" s="467"/>
      <c r="MU13" s="467"/>
      <c r="MV13" s="467"/>
      <c r="MW13" s="467"/>
      <c r="MX13" s="213"/>
      <c r="MY13" s="211"/>
      <c r="MZ13" s="211"/>
      <c r="NA13" s="211"/>
      <c r="NB13" s="211"/>
      <c r="NC13" s="211"/>
      <c r="ND13" s="211"/>
      <c r="NE13" s="211"/>
      <c r="NF13" s="211"/>
      <c r="NG13" s="211"/>
      <c r="NH13" s="213"/>
      <c r="NI13" s="213"/>
      <c r="NJ13" s="213"/>
      <c r="NK13" s="212"/>
      <c r="NL13" s="212"/>
      <c r="NM13" s="212"/>
      <c r="NN13" s="212"/>
      <c r="NO13" s="212"/>
      <c r="NP13" s="212"/>
      <c r="NQ13" s="212"/>
      <c r="NR13" s="212"/>
      <c r="NS13" s="212"/>
      <c r="NT13" s="212"/>
      <c r="NU13" s="212"/>
      <c r="NV13" s="212"/>
      <c r="NW13" s="212"/>
      <c r="NX13" s="212"/>
      <c r="NY13" s="212"/>
      <c r="NZ13" s="212"/>
      <c r="OA13" s="212"/>
      <c r="OB13" s="212"/>
      <c r="OC13" s="212"/>
      <c r="OD13" s="212"/>
      <c r="OE13" s="212"/>
      <c r="OF13" s="212"/>
      <c r="OG13" s="212"/>
      <c r="OH13" s="212"/>
      <c r="OI13" s="212"/>
      <c r="OJ13" s="212"/>
      <c r="OK13" s="212"/>
      <c r="OL13" s="212"/>
      <c r="OM13" s="212"/>
      <c r="ON13" s="212"/>
      <c r="OO13" s="212"/>
      <c r="OP13" s="212"/>
      <c r="OQ13" s="212"/>
      <c r="OR13" s="212"/>
      <c r="OS13" s="213"/>
      <c r="OT13" s="213"/>
      <c r="OU13" s="213"/>
      <c r="OV13" s="213"/>
      <c r="OW13" s="213"/>
      <c r="OX13" s="213"/>
      <c r="OY13" s="213"/>
    </row>
    <row r="14" spans="1:415" ht="34.950000000000003" customHeight="1">
      <c r="A14" s="508"/>
      <c r="B14" s="171" t="str">
        <f>IF('1'!A1=1,D14,F14)</f>
        <v>Мінеральні продукти</v>
      </c>
      <c r="C14" s="403"/>
      <c r="D14" s="404" t="s">
        <v>2</v>
      </c>
      <c r="E14" s="403"/>
      <c r="F14" s="404" t="s">
        <v>119</v>
      </c>
      <c r="G14" s="298">
        <v>235.68060109000001</v>
      </c>
      <c r="H14" s="298">
        <v>262.83410305000001</v>
      </c>
      <c r="I14" s="298">
        <v>319.29583726999999</v>
      </c>
      <c r="J14" s="298">
        <v>400.87437505999998</v>
      </c>
      <c r="K14" s="297">
        <v>232.53208232</v>
      </c>
      <c r="L14" s="297">
        <v>405.90262633999998</v>
      </c>
      <c r="M14" s="297">
        <v>641.67732059000002</v>
      </c>
      <c r="N14" s="297">
        <v>464.25768585999998</v>
      </c>
      <c r="O14" s="297">
        <v>400.93260803999999</v>
      </c>
      <c r="P14" s="297">
        <v>434.38516994999998</v>
      </c>
      <c r="Q14" s="297">
        <v>531.59399479000001</v>
      </c>
      <c r="R14" s="297">
        <v>593.01506362999999</v>
      </c>
      <c r="S14" s="297">
        <v>467.40329759000002</v>
      </c>
      <c r="T14" s="297">
        <v>526.04053668999995</v>
      </c>
      <c r="U14" s="297">
        <v>1003.377254</v>
      </c>
      <c r="V14" s="297">
        <v>982.38502574999995</v>
      </c>
      <c r="W14" s="297">
        <v>404.06060997999998</v>
      </c>
      <c r="X14" s="297">
        <v>619.69265280000002</v>
      </c>
      <c r="Y14" s="256">
        <v>1308.89835874</v>
      </c>
      <c r="Z14" s="256">
        <v>1368.27698702</v>
      </c>
      <c r="AA14" s="256">
        <v>998.89057542</v>
      </c>
      <c r="AB14" s="256">
        <v>762.82730856000001</v>
      </c>
      <c r="AC14" s="256">
        <v>737.71567344000005</v>
      </c>
      <c r="AD14" s="256">
        <v>784.53743943999996</v>
      </c>
      <c r="AE14" s="256">
        <v>521.063895</v>
      </c>
      <c r="AF14" s="256">
        <v>264.26037958000001</v>
      </c>
      <c r="AG14" s="256">
        <v>673.29549144999999</v>
      </c>
      <c r="AH14" s="256">
        <v>906.71029090000002</v>
      </c>
      <c r="AI14" s="256">
        <v>756.59773121000001</v>
      </c>
      <c r="AJ14" s="256">
        <v>612.74538547999998</v>
      </c>
      <c r="AK14" s="256">
        <v>717.66397075999998</v>
      </c>
      <c r="AL14" s="256">
        <v>822.66202569999996</v>
      </c>
      <c r="AM14" s="256">
        <v>487.53822231999999</v>
      </c>
      <c r="AN14" s="256">
        <v>603.59500647000004</v>
      </c>
      <c r="AO14" s="256">
        <v>1042.8037423200001</v>
      </c>
      <c r="AP14" s="256">
        <v>834.79718935999995</v>
      </c>
      <c r="AQ14" s="543">
        <v>503.1684697</v>
      </c>
      <c r="AR14" s="256">
        <v>670.20307301000003</v>
      </c>
      <c r="AS14" s="256">
        <v>741.11833458000001</v>
      </c>
      <c r="AT14" s="256">
        <v>621.13814620999995</v>
      </c>
      <c r="AU14" s="256">
        <v>780.95233515999996</v>
      </c>
      <c r="AV14" s="256">
        <v>332.46955871</v>
      </c>
      <c r="AW14" s="256">
        <v>384.89157931</v>
      </c>
      <c r="AX14" s="256">
        <v>514.32765451</v>
      </c>
      <c r="AY14" s="256">
        <v>570.76132125000004</v>
      </c>
      <c r="AZ14" s="256">
        <v>463.09020299999997</v>
      </c>
      <c r="BA14" s="256">
        <v>994.81598139000005</v>
      </c>
      <c r="BB14" s="256">
        <v>984.39366538000002</v>
      </c>
      <c r="BC14" s="256">
        <v>834.79339467</v>
      </c>
      <c r="BD14" s="256">
        <v>1251.0986627500001</v>
      </c>
      <c r="BE14" s="256">
        <v>2198.3581619900001</v>
      </c>
      <c r="BF14" s="256">
        <v>2136.6746933099998</v>
      </c>
      <c r="BG14" s="256">
        <v>2402.11453097</v>
      </c>
      <c r="BH14" s="256">
        <v>1238.8035309699999</v>
      </c>
      <c r="BI14" s="256">
        <v>1437.8678811700001</v>
      </c>
      <c r="BJ14" s="256">
        <v>1545.1229340899999</v>
      </c>
      <c r="BK14" s="256">
        <v>1365.1029472300002</v>
      </c>
      <c r="BL14" s="256">
        <v>1569.124499</v>
      </c>
      <c r="BM14" s="256">
        <v>1737.2835850200001</v>
      </c>
      <c r="BN14" s="264">
        <f t="shared" si="6"/>
        <v>5078.7859431100005</v>
      </c>
      <c r="BO14" s="264">
        <f t="shared" si="7"/>
        <v>4671.5110312500001</v>
      </c>
      <c r="BP14" s="264"/>
      <c r="BQ14" s="264">
        <f t="shared" si="0"/>
        <v>3283.97099686</v>
      </c>
      <c r="BR14" s="264">
        <f t="shared" si="1"/>
        <v>2365.33005693</v>
      </c>
      <c r="BS14" s="264">
        <f t="shared" si="2"/>
        <v>2909.6691131499997</v>
      </c>
      <c r="BT14" s="264">
        <f t="shared" si="3"/>
        <v>2968.7341604699996</v>
      </c>
      <c r="BU14" s="256">
        <f t="shared" si="9"/>
        <v>2535.6280234999999</v>
      </c>
      <c r="BV14" s="256">
        <f t="shared" si="10"/>
        <v>2012.6411276900001</v>
      </c>
      <c r="BW14" s="256">
        <f t="shared" si="4"/>
        <v>3013.0611710200001</v>
      </c>
      <c r="BX14" s="256">
        <f t="shared" si="5"/>
        <v>6420.9249127200001</v>
      </c>
      <c r="BY14" s="256">
        <f t="shared" si="8"/>
        <v>6623.9088772000005</v>
      </c>
      <c r="MN14" s="468" t="s">
        <v>229</v>
      </c>
      <c r="MO14" s="469" t="s">
        <v>230</v>
      </c>
      <c r="MP14" s="435"/>
      <c r="OK14" s="228" t="s">
        <v>152</v>
      </c>
    </row>
    <row r="15" spans="1:415" s="209" customFormat="1" ht="30" customHeight="1">
      <c r="A15" s="509">
        <v>2701</v>
      </c>
      <c r="B15" s="176" t="str">
        <f>IF('1'!A1=1,D15,F15)</f>
        <v>вугілля кам'яне, антрацит, брикети</v>
      </c>
      <c r="C15" s="400">
        <v>2701</v>
      </c>
      <c r="D15" s="405" t="s">
        <v>58</v>
      </c>
      <c r="E15" s="400">
        <v>2701</v>
      </c>
      <c r="F15" s="405" t="s">
        <v>121</v>
      </c>
      <c r="G15" s="296">
        <v>1.2053932700000001</v>
      </c>
      <c r="H15" s="296">
        <v>0.52910411999999996</v>
      </c>
      <c r="I15" s="296">
        <v>10.5571518</v>
      </c>
      <c r="J15" s="296">
        <v>7.3573667599999997</v>
      </c>
      <c r="K15" s="296">
        <v>8.5168278300000004</v>
      </c>
      <c r="L15" s="296">
        <v>12.28145026</v>
      </c>
      <c r="M15" s="296">
        <v>6.9788674300000002</v>
      </c>
      <c r="N15" s="296">
        <v>8.53510803</v>
      </c>
      <c r="O15" s="296">
        <v>20.555017930000002</v>
      </c>
      <c r="P15" s="296">
        <v>1.84374745</v>
      </c>
      <c r="Q15" s="296">
        <v>5.2180158099999998</v>
      </c>
      <c r="R15" s="296">
        <v>13.841796240000001</v>
      </c>
      <c r="S15" s="296">
        <v>20.033238730000001</v>
      </c>
      <c r="T15" s="296">
        <v>2.3677161299999998</v>
      </c>
      <c r="U15" s="296">
        <v>7.7029733599999997</v>
      </c>
      <c r="V15" s="296">
        <v>3.84871199</v>
      </c>
      <c r="W15" s="296">
        <v>0</v>
      </c>
      <c r="X15" s="296">
        <v>3.2576969899999999</v>
      </c>
      <c r="Y15" s="296">
        <v>7.5366274899999999</v>
      </c>
      <c r="Z15" s="296">
        <v>6.6845259500000003</v>
      </c>
      <c r="AA15" s="296">
        <v>22.513190810000001</v>
      </c>
      <c r="AB15" s="296">
        <v>5.8023668400000004</v>
      </c>
      <c r="AC15" s="296">
        <v>0.89036053999999998</v>
      </c>
      <c r="AD15" s="296">
        <v>2.62657322</v>
      </c>
      <c r="AE15" s="296">
        <v>3.7655761999999999</v>
      </c>
      <c r="AF15" s="296">
        <v>10.506339929999999</v>
      </c>
      <c r="AG15" s="296">
        <v>12.531104579999999</v>
      </c>
      <c r="AH15" s="296">
        <v>24.93236448</v>
      </c>
      <c r="AI15" s="296">
        <v>16.803184829999999</v>
      </c>
      <c r="AJ15" s="296">
        <v>15.87255785</v>
      </c>
      <c r="AK15" s="296">
        <v>16.744714949999999</v>
      </c>
      <c r="AL15" s="296">
        <v>10</v>
      </c>
      <c r="AM15" s="296">
        <v>4</v>
      </c>
      <c r="AN15" s="296">
        <v>4.3940989699999999</v>
      </c>
      <c r="AO15" s="296">
        <v>4.4699631599999998</v>
      </c>
      <c r="AP15" s="296">
        <v>0</v>
      </c>
      <c r="AQ15" s="544">
        <v>4</v>
      </c>
      <c r="AR15" s="296">
        <v>4.5642277399999998</v>
      </c>
      <c r="AS15" s="296">
        <v>17.231182480000001</v>
      </c>
      <c r="AT15" s="296">
        <v>7</v>
      </c>
      <c r="AU15" s="296">
        <v>21.194394590000002</v>
      </c>
      <c r="AV15" s="296">
        <v>13.39057247</v>
      </c>
      <c r="AW15" s="296">
        <v>2</v>
      </c>
      <c r="AX15" s="296">
        <v>3.1756902899999999</v>
      </c>
      <c r="AY15" s="296">
        <v>14.11027975</v>
      </c>
      <c r="AZ15" s="296">
        <v>15.76843392</v>
      </c>
      <c r="BA15" s="296">
        <v>12</v>
      </c>
      <c r="BB15" s="296">
        <v>38</v>
      </c>
      <c r="BC15" s="296">
        <v>55</v>
      </c>
      <c r="BD15" s="296">
        <v>37.786087699999996</v>
      </c>
      <c r="BE15" s="296">
        <v>5</v>
      </c>
      <c r="BF15" s="296">
        <v>2</v>
      </c>
      <c r="BG15" s="296">
        <v>8.0781442100000014</v>
      </c>
      <c r="BH15" s="296">
        <v>5.9897314699999997</v>
      </c>
      <c r="BI15" s="296">
        <v>1.7459039999999999E-2</v>
      </c>
      <c r="BJ15" s="296">
        <v>25.776278099999999</v>
      </c>
      <c r="BK15" s="296">
        <v>48.383268879999996</v>
      </c>
      <c r="BL15" s="296">
        <v>22.515512359999999</v>
      </c>
      <c r="BM15" s="296">
        <v>19.296139960000001</v>
      </c>
      <c r="BN15" s="267">
        <f t="shared" si="6"/>
        <v>14.085334720000001</v>
      </c>
      <c r="BO15" s="267">
        <f t="shared" si="7"/>
        <v>90.194921199999996</v>
      </c>
      <c r="BP15" s="267"/>
      <c r="BQ15" s="267">
        <f t="shared" si="0"/>
        <v>31.832491410000003</v>
      </c>
      <c r="BR15" s="267">
        <f t="shared" si="1"/>
        <v>51.735385190000002</v>
      </c>
      <c r="BS15" s="267">
        <f t="shared" si="2"/>
        <v>59.420457630000001</v>
      </c>
      <c r="BT15" s="267">
        <f t="shared" si="3"/>
        <v>12.864062130000001</v>
      </c>
      <c r="BU15" s="255">
        <f t="shared" si="9"/>
        <v>32.795410220000001</v>
      </c>
      <c r="BV15" s="255">
        <f t="shared" si="10"/>
        <v>39.760657350000002</v>
      </c>
      <c r="BW15" s="255">
        <f t="shared" si="4"/>
        <v>79.878713669999996</v>
      </c>
      <c r="BX15" s="255">
        <f t="shared" si="5"/>
        <v>99.786087699999996</v>
      </c>
      <c r="BY15" s="255">
        <f t="shared" si="8"/>
        <v>39.861612819999998</v>
      </c>
      <c r="BZ15" s="463"/>
      <c r="EZ15" s="211"/>
      <c r="FA15" s="211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LR15" s="213"/>
      <c r="LS15" s="467"/>
      <c r="LT15" s="467"/>
      <c r="LU15" s="467"/>
      <c r="LV15" s="467"/>
      <c r="LW15" s="212"/>
      <c r="LX15" s="212"/>
      <c r="LY15" s="212"/>
      <c r="LZ15" s="467"/>
      <c r="MA15" s="467"/>
      <c r="MB15" s="467"/>
      <c r="MC15" s="480"/>
      <c r="MD15" s="467"/>
      <c r="ME15" s="467"/>
      <c r="MF15" s="467"/>
      <c r="MG15" s="467"/>
      <c r="MH15" s="467"/>
      <c r="MI15" s="467"/>
      <c r="MJ15" s="467"/>
      <c r="MK15" s="467"/>
      <c r="ML15" s="467"/>
      <c r="MM15" s="467"/>
      <c r="MN15" s="470" t="s">
        <v>232</v>
      </c>
      <c r="MO15" s="470" t="s">
        <v>233</v>
      </c>
      <c r="MP15" s="471"/>
      <c r="MQ15" s="467"/>
      <c r="MR15" s="467"/>
      <c r="MS15" s="467"/>
      <c r="MT15" s="467"/>
      <c r="MU15" s="467"/>
      <c r="MV15" s="467"/>
      <c r="MW15" s="467"/>
      <c r="MX15" s="213"/>
      <c r="MY15" s="211"/>
      <c r="MZ15" s="211"/>
      <c r="NA15" s="211"/>
      <c r="NB15" s="211"/>
      <c r="NC15" s="211"/>
      <c r="ND15" s="211"/>
      <c r="NE15" s="211"/>
      <c r="NF15" s="211"/>
      <c r="NG15" s="211"/>
      <c r="NH15" s="213"/>
      <c r="NI15" s="213"/>
      <c r="NJ15" s="213"/>
      <c r="NK15" s="212"/>
      <c r="NL15" s="212" t="s">
        <v>154</v>
      </c>
      <c r="NM15" s="212"/>
      <c r="NN15" s="212" t="s">
        <v>155</v>
      </c>
      <c r="NO15" s="212"/>
      <c r="NP15" s="307"/>
      <c r="NQ15" s="212"/>
      <c r="NR15" s="212" t="s">
        <v>154</v>
      </c>
      <c r="NS15" s="212"/>
      <c r="NT15" s="212" t="s">
        <v>155</v>
      </c>
      <c r="NU15" s="212"/>
      <c r="NV15" s="212"/>
      <c r="NW15" s="212" t="s">
        <v>163</v>
      </c>
      <c r="NX15" s="212"/>
      <c r="NY15" s="212" t="s">
        <v>164</v>
      </c>
      <c r="NZ15" s="212"/>
      <c r="OA15" s="212"/>
      <c r="OB15" s="212"/>
      <c r="OC15" s="212"/>
      <c r="OD15" s="212"/>
      <c r="OE15" s="212"/>
      <c r="OF15" s="212"/>
      <c r="OG15" s="212"/>
      <c r="OH15" s="212"/>
      <c r="OI15" s="212"/>
      <c r="OJ15" s="212"/>
      <c r="OK15" s="212" t="s">
        <v>153</v>
      </c>
      <c r="OL15" s="212"/>
      <c r="OM15" s="212"/>
      <c r="ON15" s="212"/>
      <c r="OO15" s="212"/>
      <c r="OP15" s="212"/>
      <c r="OQ15" s="212"/>
      <c r="OR15" s="212"/>
      <c r="OS15" s="213"/>
      <c r="OT15" s="213"/>
      <c r="OU15" s="213"/>
      <c r="OV15" s="213"/>
      <c r="OW15" s="213"/>
      <c r="OX15" s="213"/>
      <c r="OY15" s="213"/>
    </row>
    <row r="16" spans="1:415" s="209" customFormat="1" ht="30" customHeight="1">
      <c r="A16" s="510">
        <v>2704</v>
      </c>
      <c r="B16" s="176" t="str">
        <f>IF('1'!A1=1,D16,F16)</f>
        <v>кокс і напівкокс із кам'яного вугілля</v>
      </c>
      <c r="C16" s="400">
        <v>2704</v>
      </c>
      <c r="D16" s="405" t="s">
        <v>59</v>
      </c>
      <c r="E16" s="400">
        <v>2704</v>
      </c>
      <c r="F16" s="405" t="s">
        <v>142</v>
      </c>
      <c r="G16" s="296">
        <v>21.40043897</v>
      </c>
      <c r="H16" s="296">
        <v>7.0234049299999999</v>
      </c>
      <c r="I16" s="296">
        <v>4.2890433400000001</v>
      </c>
      <c r="J16" s="296">
        <v>13.165650790000001</v>
      </c>
      <c r="K16" s="296">
        <v>7.7116964000000001</v>
      </c>
      <c r="L16" s="296">
        <v>1.3815959600000001</v>
      </c>
      <c r="M16" s="296">
        <v>1.1702604299999999</v>
      </c>
      <c r="N16" s="296">
        <v>22.192306779999999</v>
      </c>
      <c r="O16" s="296">
        <v>47.842520749999998</v>
      </c>
      <c r="P16" s="296">
        <v>8.9021079099999998</v>
      </c>
      <c r="Q16" s="296">
        <v>23.159263500000002</v>
      </c>
      <c r="R16" s="296">
        <v>61.121142450000001</v>
      </c>
      <c r="S16" s="296">
        <v>64.069970929999997</v>
      </c>
      <c r="T16" s="296">
        <v>26.25131824</v>
      </c>
      <c r="U16" s="296">
        <v>17.009796680000001</v>
      </c>
      <c r="V16" s="296">
        <v>40.639327459999997</v>
      </c>
      <c r="W16" s="296">
        <v>39.603213629999999</v>
      </c>
      <c r="X16" s="296">
        <v>37.714079159999997</v>
      </c>
      <c r="Y16" s="296">
        <v>51.74880872</v>
      </c>
      <c r="Z16" s="296">
        <v>68.925306129999996</v>
      </c>
      <c r="AA16" s="296">
        <v>31.959435039999999</v>
      </c>
      <c r="AB16" s="296">
        <v>43.950185480000002</v>
      </c>
      <c r="AC16" s="296">
        <v>37.567815580000001</v>
      </c>
      <c r="AD16" s="296">
        <v>30.50640469</v>
      </c>
      <c r="AE16" s="296">
        <v>26.715603099999999</v>
      </c>
      <c r="AF16" s="296">
        <v>44.812678079999998</v>
      </c>
      <c r="AG16" s="296">
        <v>31.76623253</v>
      </c>
      <c r="AH16" s="296">
        <v>39.800632989999997</v>
      </c>
      <c r="AI16" s="296">
        <v>29.044214449999998</v>
      </c>
      <c r="AJ16" s="296">
        <v>54.25984759</v>
      </c>
      <c r="AK16" s="296">
        <v>42.390608020000002</v>
      </c>
      <c r="AL16" s="296">
        <v>47.465752420000001</v>
      </c>
      <c r="AM16" s="296">
        <v>15.389408400000001</v>
      </c>
      <c r="AN16" s="296">
        <v>4.7922049299999996</v>
      </c>
      <c r="AO16" s="296">
        <v>5.0868330100000003</v>
      </c>
      <c r="AP16" s="296">
        <v>6</v>
      </c>
      <c r="AQ16" s="544">
        <v>6</v>
      </c>
      <c r="AR16" s="296">
        <v>3</v>
      </c>
      <c r="AS16" s="296">
        <v>25.22874333</v>
      </c>
      <c r="AT16" s="296">
        <v>6</v>
      </c>
      <c r="AU16" s="296">
        <v>2.95196331</v>
      </c>
      <c r="AV16" s="296">
        <v>2.9377211600000002</v>
      </c>
      <c r="AW16" s="296">
        <v>12.757721500000001</v>
      </c>
      <c r="AX16" s="296">
        <v>14.29141149</v>
      </c>
      <c r="AY16" s="296">
        <v>9.0402082400000001</v>
      </c>
      <c r="AZ16" s="296">
        <v>9.4131618699999997</v>
      </c>
      <c r="BA16" s="296">
        <v>42.170926340000001</v>
      </c>
      <c r="BB16" s="296">
        <v>46</v>
      </c>
      <c r="BC16" s="296">
        <v>36</v>
      </c>
      <c r="BD16" s="296">
        <v>20.774767109999999</v>
      </c>
      <c r="BE16" s="296">
        <v>18.208055250000001</v>
      </c>
      <c r="BF16" s="296">
        <v>4</v>
      </c>
      <c r="BG16" s="296">
        <v>5.4776530399999999</v>
      </c>
      <c r="BH16" s="296">
        <v>38.545738529999994</v>
      </c>
      <c r="BI16" s="296">
        <v>35.848482859999997</v>
      </c>
      <c r="BJ16" s="296">
        <v>39.60162656</v>
      </c>
      <c r="BK16" s="296">
        <v>42.708895009999999</v>
      </c>
      <c r="BL16" s="296">
        <v>56.427817040000001</v>
      </c>
      <c r="BM16" s="296">
        <v>72.565736009999995</v>
      </c>
      <c r="BN16" s="267">
        <f t="shared" si="6"/>
        <v>79.871874429999991</v>
      </c>
      <c r="BO16" s="267">
        <f t="shared" si="7"/>
        <v>171.70244805999999</v>
      </c>
      <c r="BP16" s="267"/>
      <c r="BQ16" s="267">
        <f t="shared" si="0"/>
        <v>143.98384079000002</v>
      </c>
      <c r="BR16" s="267">
        <f t="shared" si="1"/>
        <v>143.09514669999999</v>
      </c>
      <c r="BS16" s="267">
        <f t="shared" si="2"/>
        <v>173.16042247999999</v>
      </c>
      <c r="BT16" s="267">
        <f t="shared" si="3"/>
        <v>31.268446340000001</v>
      </c>
      <c r="BU16" s="255">
        <f t="shared" si="9"/>
        <v>40.22874333</v>
      </c>
      <c r="BV16" s="255">
        <f t="shared" si="10"/>
        <v>32.938817460000003</v>
      </c>
      <c r="BW16" s="255">
        <f t="shared" si="4"/>
        <v>106.62429645</v>
      </c>
      <c r="BX16" s="255">
        <f t="shared" si="5"/>
        <v>78.98282236</v>
      </c>
      <c r="BY16" s="255">
        <f t="shared" si="8"/>
        <v>119.47350098999999</v>
      </c>
      <c r="BZ16" s="463"/>
      <c r="EZ16" s="211"/>
      <c r="FA16" s="211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LR16" s="213"/>
      <c r="LS16" s="467"/>
      <c r="LT16" s="467"/>
      <c r="LU16" s="467"/>
      <c r="LV16" s="467"/>
      <c r="LW16" s="212"/>
      <c r="LX16" s="212"/>
      <c r="LY16" s="212"/>
      <c r="LZ16" s="467"/>
      <c r="MA16" s="467"/>
      <c r="MB16" s="467"/>
      <c r="MC16" s="480"/>
      <c r="MD16" s="467"/>
      <c r="ME16" s="467"/>
      <c r="MF16" s="467"/>
      <c r="MG16" s="467"/>
      <c r="MH16" s="467"/>
      <c r="MI16" s="467"/>
      <c r="MJ16" s="467"/>
      <c r="MK16" s="467"/>
      <c r="ML16" s="467"/>
      <c r="MM16" s="467"/>
      <c r="MN16" s="467"/>
      <c r="MO16" s="467"/>
      <c r="MP16" s="467"/>
      <c r="MQ16" s="467"/>
      <c r="MR16" s="467"/>
      <c r="MS16" s="467"/>
      <c r="MT16" s="467"/>
      <c r="MU16" s="467"/>
      <c r="MV16" s="467"/>
      <c r="MW16" s="467"/>
      <c r="MX16" s="213"/>
      <c r="MY16" s="211"/>
      <c r="MZ16" s="211"/>
      <c r="NA16" s="211"/>
      <c r="NB16" s="211"/>
      <c r="NC16" s="211"/>
      <c r="ND16" s="211"/>
      <c r="NE16" s="211"/>
      <c r="NF16" s="211"/>
      <c r="NG16" s="211"/>
      <c r="NH16" s="213"/>
      <c r="NI16" s="213"/>
      <c r="NJ16" s="213"/>
      <c r="NK16" s="212"/>
      <c r="NL16" s="212" t="s">
        <v>161</v>
      </c>
      <c r="NM16" s="212"/>
      <c r="NN16" s="212" t="s">
        <v>162</v>
      </c>
      <c r="NO16" s="212"/>
      <c r="NP16" s="212"/>
      <c r="NQ16" s="212"/>
      <c r="NR16" s="212"/>
      <c r="NS16" s="212"/>
      <c r="NT16" s="212"/>
      <c r="NU16" s="212"/>
      <c r="NV16" s="212"/>
      <c r="NW16" s="212"/>
      <c r="NX16" s="212"/>
      <c r="NY16" s="212"/>
      <c r="NZ16" s="212"/>
      <c r="OA16" s="212"/>
      <c r="OB16" s="212"/>
      <c r="OC16" s="212"/>
      <c r="OD16" s="212"/>
      <c r="OE16" s="212"/>
      <c r="OF16" s="212"/>
      <c r="OG16" s="212"/>
      <c r="OH16" s="212"/>
      <c r="OI16" s="212"/>
      <c r="OJ16" s="212"/>
      <c r="OK16" s="212"/>
      <c r="OL16" s="212"/>
      <c r="OM16" s="212"/>
      <c r="ON16" s="212"/>
      <c r="OO16" s="212"/>
      <c r="OP16" s="212"/>
      <c r="OQ16" s="212"/>
      <c r="OR16" s="212"/>
      <c r="OS16" s="213"/>
      <c r="OT16" s="213"/>
      <c r="OU16" s="213"/>
      <c r="OV16" s="213"/>
      <c r="OW16" s="213"/>
      <c r="OX16" s="213"/>
      <c r="OY16" s="213"/>
    </row>
    <row r="17" spans="1:415" s="209" customFormat="1" ht="30" customHeight="1">
      <c r="A17" s="510">
        <v>2710</v>
      </c>
      <c r="B17" s="176" t="str">
        <f>IF('1'!A1=1,D17,F17)</f>
        <v>нафта або нафтопродукти, крім сирих</v>
      </c>
      <c r="C17" s="400">
        <v>2710</v>
      </c>
      <c r="D17" s="405" t="s">
        <v>63</v>
      </c>
      <c r="E17" s="400">
        <v>2710</v>
      </c>
      <c r="F17" s="405" t="s">
        <v>122</v>
      </c>
      <c r="G17" s="296">
        <v>208.46800791999999</v>
      </c>
      <c r="H17" s="296">
        <v>248.97205731</v>
      </c>
      <c r="I17" s="296">
        <v>294.23178257000001</v>
      </c>
      <c r="J17" s="296">
        <v>372.85420213999998</v>
      </c>
      <c r="K17" s="296">
        <v>207.63706407000001</v>
      </c>
      <c r="L17" s="296">
        <v>383.77951920999999</v>
      </c>
      <c r="M17" s="296">
        <v>620.68134827999995</v>
      </c>
      <c r="N17" s="296">
        <v>419.53913979999999</v>
      </c>
      <c r="O17" s="296">
        <v>324.68473153000002</v>
      </c>
      <c r="P17" s="296">
        <v>413.90140037999998</v>
      </c>
      <c r="Q17" s="296">
        <v>493.17263251000003</v>
      </c>
      <c r="R17" s="296">
        <v>487.32868539999998</v>
      </c>
      <c r="S17" s="296">
        <v>328.06666294000001</v>
      </c>
      <c r="T17" s="296">
        <v>279.13158777000001</v>
      </c>
      <c r="U17" s="296">
        <v>627.37706890000004</v>
      </c>
      <c r="V17" s="296">
        <v>678.20339437999996</v>
      </c>
      <c r="W17" s="296">
        <v>358.66046555000003</v>
      </c>
      <c r="X17" s="296">
        <v>362.94892417</v>
      </c>
      <c r="Y17" s="296">
        <v>679.41960862999997</v>
      </c>
      <c r="Z17" s="296">
        <v>627.69469272000003</v>
      </c>
      <c r="AA17" s="296">
        <v>193.83305734999999</v>
      </c>
      <c r="AB17" s="296">
        <v>274.59022556999997</v>
      </c>
      <c r="AC17" s="296">
        <v>295.77011212999997</v>
      </c>
      <c r="AD17" s="296">
        <v>397.91218305000001</v>
      </c>
      <c r="AE17" s="296">
        <v>126.69449711999999</v>
      </c>
      <c r="AF17" s="296">
        <v>150.68773164000001</v>
      </c>
      <c r="AG17" s="296">
        <v>190.01735486000001</v>
      </c>
      <c r="AH17" s="296">
        <v>299.02124622999997</v>
      </c>
      <c r="AI17" s="296">
        <v>171.38379241999999</v>
      </c>
      <c r="AJ17" s="296">
        <v>176.28626752</v>
      </c>
      <c r="AK17" s="296">
        <v>202.7948049</v>
      </c>
      <c r="AL17" s="296">
        <v>283.11750403999997</v>
      </c>
      <c r="AM17" s="296">
        <v>183.38585638999999</v>
      </c>
      <c r="AN17" s="296">
        <v>225.08747693999999</v>
      </c>
      <c r="AO17" s="296">
        <v>302.04205795000001</v>
      </c>
      <c r="AP17" s="296">
        <v>372.90051880999999</v>
      </c>
      <c r="AQ17" s="544">
        <v>222.67868805000001</v>
      </c>
      <c r="AR17" s="296">
        <v>239.47693537000001</v>
      </c>
      <c r="AS17" s="296">
        <v>264.36491387000001</v>
      </c>
      <c r="AT17" s="296">
        <v>338.20291486000002</v>
      </c>
      <c r="AU17" s="296">
        <v>216.73161303000001</v>
      </c>
      <c r="AV17" s="296">
        <v>141.51959579000001</v>
      </c>
      <c r="AW17" s="296">
        <v>176.31254805</v>
      </c>
      <c r="AX17" s="296">
        <v>172.97200620999999</v>
      </c>
      <c r="AY17" s="296">
        <v>143.32619586000001</v>
      </c>
      <c r="AZ17" s="296">
        <v>254.11896254000001</v>
      </c>
      <c r="BA17" s="296">
        <v>362.35990174</v>
      </c>
      <c r="BB17" s="296">
        <v>422.87050749000002</v>
      </c>
      <c r="BC17" s="296">
        <v>193.20308163999999</v>
      </c>
      <c r="BD17" s="296">
        <v>1051.2363832000001</v>
      </c>
      <c r="BE17" s="296">
        <v>2021.7492280600002</v>
      </c>
      <c r="BF17" s="296">
        <v>1884.75590943</v>
      </c>
      <c r="BG17" s="296">
        <v>1621.5767167000001</v>
      </c>
      <c r="BH17" s="296">
        <v>944.84663914999999</v>
      </c>
      <c r="BI17" s="296">
        <v>1205.44609724</v>
      </c>
      <c r="BJ17" s="296">
        <v>1331.2796662400001</v>
      </c>
      <c r="BK17" s="296">
        <v>1137.9747667400002</v>
      </c>
      <c r="BL17" s="296">
        <v>1239.32945778</v>
      </c>
      <c r="BM17" s="296">
        <v>1184.39133928</v>
      </c>
      <c r="BN17" s="267">
        <f t="shared" si="6"/>
        <v>3771.8694530900002</v>
      </c>
      <c r="BO17" s="267">
        <f t="shared" si="7"/>
        <v>3561.6955638000004</v>
      </c>
      <c r="BP17" s="267"/>
      <c r="BQ17" s="267">
        <f t="shared" si="0"/>
        <v>1162.1055781</v>
      </c>
      <c r="BR17" s="267">
        <f t="shared" si="1"/>
        <v>766.42082985000002</v>
      </c>
      <c r="BS17" s="267">
        <f t="shared" si="2"/>
        <v>833.58236887999999</v>
      </c>
      <c r="BT17" s="267">
        <f t="shared" si="3"/>
        <v>1083.4159100899999</v>
      </c>
      <c r="BU17" s="255">
        <f t="shared" si="9"/>
        <v>1064.72345215</v>
      </c>
      <c r="BV17" s="255">
        <f t="shared" si="10"/>
        <v>707.53576308000004</v>
      </c>
      <c r="BW17" s="255">
        <f t="shared" si="4"/>
        <v>1182.6755676299999</v>
      </c>
      <c r="BX17" s="255">
        <f t="shared" si="5"/>
        <v>5150.9446023300006</v>
      </c>
      <c r="BY17" s="255">
        <f t="shared" si="8"/>
        <v>5103.1491193300008</v>
      </c>
      <c r="BZ17" s="463"/>
      <c r="EZ17" s="211"/>
      <c r="FA17" s="211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LR17" s="213"/>
      <c r="LS17" s="467"/>
      <c r="LT17" s="467"/>
      <c r="LU17" s="467"/>
      <c r="LV17" s="467"/>
      <c r="LW17" s="418" t="s">
        <v>238</v>
      </c>
      <c r="LX17" s="418" t="s">
        <v>254</v>
      </c>
      <c r="LY17" s="418"/>
      <c r="LZ17" s="467"/>
      <c r="MA17" s="467"/>
      <c r="MB17" s="467"/>
      <c r="MC17" s="480"/>
      <c r="MD17" s="467"/>
      <c r="ME17" s="467"/>
      <c r="MF17" s="467"/>
      <c r="MG17" s="467"/>
      <c r="MH17" s="467"/>
      <c r="MI17" s="467"/>
      <c r="MJ17" s="467"/>
      <c r="MK17" s="467"/>
      <c r="ML17" s="467"/>
      <c r="MM17" s="467"/>
      <c r="MN17" s="467"/>
      <c r="MO17" s="467"/>
      <c r="MP17" s="467"/>
      <c r="MQ17" s="467"/>
      <c r="MR17" s="467"/>
      <c r="MS17" s="467"/>
      <c r="MT17" s="467"/>
      <c r="MU17" s="467"/>
      <c r="MV17" s="467"/>
      <c r="MW17" s="467"/>
      <c r="MX17" s="213"/>
      <c r="MY17" s="211"/>
      <c r="MZ17" s="211"/>
      <c r="NA17" s="211"/>
      <c r="NB17" s="211"/>
      <c r="NC17" s="211"/>
      <c r="ND17" s="211"/>
      <c r="NE17" s="211"/>
      <c r="NF17" s="211"/>
      <c r="NG17" s="211"/>
      <c r="NH17" s="213"/>
      <c r="NI17" s="213"/>
      <c r="NJ17" s="213"/>
      <c r="NK17" s="212"/>
      <c r="NL17" s="212"/>
      <c r="NM17" s="212"/>
      <c r="NN17" s="212"/>
      <c r="NO17" s="212"/>
      <c r="NP17" s="212"/>
      <c r="NQ17" s="212"/>
      <c r="NR17" s="212"/>
      <c r="NS17" s="212"/>
      <c r="NT17" s="212"/>
      <c r="NU17" s="212"/>
      <c r="NV17" s="212"/>
      <c r="NW17" s="212"/>
      <c r="NX17" s="212"/>
      <c r="NY17" s="212"/>
      <c r="NZ17" s="212"/>
      <c r="OA17" s="212"/>
      <c r="OB17" s="212"/>
      <c r="OC17" s="212"/>
      <c r="OD17" s="212"/>
      <c r="OE17" s="212"/>
      <c r="OF17" s="212"/>
      <c r="OG17" s="212"/>
      <c r="OH17" s="212"/>
      <c r="OI17" s="212"/>
      <c r="OJ17" s="212"/>
      <c r="OK17" s="212"/>
      <c r="OL17" s="212"/>
      <c r="OM17" s="212"/>
      <c r="ON17" s="212"/>
      <c r="OO17" s="212"/>
      <c r="OP17" s="212"/>
      <c r="OQ17" s="212"/>
      <c r="OR17" s="212"/>
      <c r="OS17" s="213"/>
      <c r="OT17" s="213"/>
      <c r="OU17" s="213"/>
      <c r="OV17" s="213"/>
      <c r="OW17" s="213"/>
      <c r="OX17" s="213"/>
      <c r="OY17" s="213"/>
    </row>
    <row r="18" spans="1:415" s="209" customFormat="1" ht="30" customHeight="1">
      <c r="A18" s="510">
        <v>2711</v>
      </c>
      <c r="B18" s="176" t="str">
        <f>IF('1'!A1=1,D18,F18)</f>
        <v>газ природний</v>
      </c>
      <c r="C18" s="400">
        <v>2711</v>
      </c>
      <c r="D18" s="405" t="s">
        <v>62</v>
      </c>
      <c r="E18" s="400">
        <v>2711</v>
      </c>
      <c r="F18" s="405" t="s">
        <v>143</v>
      </c>
      <c r="G18" s="296">
        <v>0.24505972000000001</v>
      </c>
      <c r="H18" s="296">
        <v>4.3008500000000002E-3</v>
      </c>
      <c r="I18" s="296">
        <v>0.42483969999999999</v>
      </c>
      <c r="J18" s="296">
        <v>0.11657895</v>
      </c>
      <c r="K18" s="296">
        <v>9.3385299999999994E-3</v>
      </c>
      <c r="L18" s="296">
        <v>6.3563519999999998E-2</v>
      </c>
      <c r="M18" s="296">
        <v>9.1696700000000006E-2</v>
      </c>
      <c r="N18" s="296">
        <v>0.16239194000000001</v>
      </c>
      <c r="O18" s="296">
        <v>0</v>
      </c>
      <c r="P18" s="296">
        <v>0.10619609000000001</v>
      </c>
      <c r="Q18" s="296">
        <v>0.4253498</v>
      </c>
      <c r="R18" s="296">
        <v>22.65952819</v>
      </c>
      <c r="S18" s="296">
        <v>48.154047069999997</v>
      </c>
      <c r="T18" s="296">
        <v>211.32508652999999</v>
      </c>
      <c r="U18" s="296">
        <v>343.06382172000002</v>
      </c>
      <c r="V18" s="296">
        <v>251.56234975999999</v>
      </c>
      <c r="W18" s="296">
        <v>2.1026590000000001E-2</v>
      </c>
      <c r="X18" s="296">
        <v>208.72119319999999</v>
      </c>
      <c r="Y18" s="296">
        <v>564.50764802000003</v>
      </c>
      <c r="Z18" s="296">
        <v>657.08750005000002</v>
      </c>
      <c r="AA18" s="296">
        <v>744.35706760000005</v>
      </c>
      <c r="AB18" s="296">
        <v>431.98383963999999</v>
      </c>
      <c r="AC18" s="296">
        <v>396.06737292999998</v>
      </c>
      <c r="AD18" s="296">
        <v>344.39965797000002</v>
      </c>
      <c r="AE18" s="296">
        <v>359.46935360999998</v>
      </c>
      <c r="AF18" s="296">
        <v>52.03596434</v>
      </c>
      <c r="AG18" s="296">
        <v>431.17869485</v>
      </c>
      <c r="AH18" s="296">
        <v>534.73221209999997</v>
      </c>
      <c r="AI18" s="255">
        <v>534.63842011999998</v>
      </c>
      <c r="AJ18" s="255">
        <v>358.35936705</v>
      </c>
      <c r="AK18" s="255">
        <v>444.53513235999998</v>
      </c>
      <c r="AL18" s="255">
        <v>465.72255374999997</v>
      </c>
      <c r="AM18" s="255">
        <v>277.93967175</v>
      </c>
      <c r="AN18" s="255">
        <v>352.22941115999998</v>
      </c>
      <c r="AO18" s="255">
        <v>717.31884458000002</v>
      </c>
      <c r="AP18" s="255">
        <v>444.79935698999998</v>
      </c>
      <c r="AQ18" s="545">
        <v>259.57048954999999</v>
      </c>
      <c r="AR18" s="255">
        <v>407.61031910999998</v>
      </c>
      <c r="AS18" s="255">
        <v>395.5905568</v>
      </c>
      <c r="AT18" s="255">
        <v>208.89391401</v>
      </c>
      <c r="AU18" s="255">
        <v>457.93310423999998</v>
      </c>
      <c r="AV18" s="255">
        <v>137.70207156999999</v>
      </c>
      <c r="AW18" s="255">
        <v>159.58255131000001</v>
      </c>
      <c r="AX18" s="255">
        <v>262.01758734999999</v>
      </c>
      <c r="AY18" s="255">
        <v>367.64358955</v>
      </c>
      <c r="AZ18" s="255">
        <v>113.6310433</v>
      </c>
      <c r="BA18" s="255">
        <v>469.81984497000002</v>
      </c>
      <c r="BB18" s="255">
        <v>400.96760918000001</v>
      </c>
      <c r="BC18" s="255">
        <v>528.17072911000002</v>
      </c>
      <c r="BD18" s="255">
        <v>134.80360480000002</v>
      </c>
      <c r="BE18" s="255">
        <v>104.26114715999999</v>
      </c>
      <c r="BF18" s="255">
        <v>183.50638698</v>
      </c>
      <c r="BG18" s="255">
        <v>690.58693476999997</v>
      </c>
      <c r="BH18" s="255">
        <v>201.94606300999999</v>
      </c>
      <c r="BI18" s="255">
        <v>104.50931408</v>
      </c>
      <c r="BJ18" s="255">
        <v>87.391163790000007</v>
      </c>
      <c r="BK18" s="255">
        <v>74.170688200000001</v>
      </c>
      <c r="BL18" s="255">
        <v>93.386671440000001</v>
      </c>
      <c r="BM18" s="255">
        <v>112.57643696</v>
      </c>
      <c r="BN18" s="267">
        <f t="shared" si="6"/>
        <v>997.04231185999993</v>
      </c>
      <c r="BO18" s="267">
        <f t="shared" si="7"/>
        <v>280.13379659999998</v>
      </c>
      <c r="BP18" s="267"/>
      <c r="BQ18" s="267">
        <f t="shared" si="0"/>
        <v>1916.8079381399998</v>
      </c>
      <c r="BR18" s="267">
        <f t="shared" si="1"/>
        <v>1377.4162249000001</v>
      </c>
      <c r="BS18" s="267">
        <f t="shared" si="2"/>
        <v>1803.2554732799999</v>
      </c>
      <c r="BT18" s="267">
        <f t="shared" si="3"/>
        <v>1792.2872844799999</v>
      </c>
      <c r="BU18" s="255">
        <f t="shared" si="9"/>
        <v>1271.6652794699999</v>
      </c>
      <c r="BV18" s="255">
        <f t="shared" si="10"/>
        <v>1017.2353144699999</v>
      </c>
      <c r="BW18" s="255">
        <f t="shared" si="4"/>
        <v>1352.062087</v>
      </c>
      <c r="BX18" s="255">
        <f t="shared" si="5"/>
        <v>950.74186804999999</v>
      </c>
      <c r="BY18" s="255">
        <f t="shared" si="8"/>
        <v>1084.43347565</v>
      </c>
      <c r="BZ18" s="463"/>
      <c r="EZ18" s="211"/>
      <c r="FA18" s="211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GY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LR18" s="213"/>
      <c r="LS18" s="467"/>
      <c r="LT18" s="467"/>
      <c r="LU18" s="467"/>
      <c r="LV18" s="467"/>
      <c r="LW18" s="418" t="s">
        <v>300</v>
      </c>
      <c r="LX18" s="418" t="s">
        <v>301</v>
      </c>
      <c r="LY18" s="418"/>
      <c r="LZ18" s="467"/>
      <c r="MA18" s="467"/>
      <c r="MB18" s="467"/>
      <c r="MC18" s="480"/>
      <c r="MD18" s="467"/>
      <c r="ME18" s="467"/>
      <c r="MF18" s="467"/>
      <c r="MG18" s="467"/>
      <c r="MH18" s="467"/>
      <c r="MI18" s="467"/>
      <c r="MJ18" s="467"/>
      <c r="MK18" s="467"/>
      <c r="ML18" s="467"/>
      <c r="MM18" s="467"/>
      <c r="MN18" s="467"/>
      <c r="MO18" s="467"/>
      <c r="MP18" s="467"/>
      <c r="MQ18" s="467"/>
      <c r="MR18" s="467"/>
      <c r="MS18" s="467"/>
      <c r="MT18" s="467"/>
      <c r="MU18" s="467"/>
      <c r="MV18" s="467"/>
      <c r="MW18" s="467"/>
      <c r="MX18" s="213"/>
      <c r="MY18" s="211"/>
      <c r="MZ18" s="211"/>
      <c r="NA18" s="211"/>
      <c r="NB18" s="211"/>
      <c r="NC18" s="211"/>
      <c r="ND18" s="211"/>
      <c r="NE18" s="211"/>
      <c r="NF18" s="211"/>
      <c r="NG18" s="211"/>
      <c r="NH18" s="213"/>
      <c r="NI18" s="213"/>
      <c r="NJ18" s="213"/>
      <c r="NK18" s="212"/>
      <c r="NL18" s="212" t="s">
        <v>168</v>
      </c>
      <c r="NM18" s="212"/>
      <c r="NN18" s="212" t="s">
        <v>169</v>
      </c>
      <c r="NO18" s="212"/>
      <c r="NP18" s="212"/>
      <c r="NQ18" s="212"/>
      <c r="NR18" s="212"/>
      <c r="NS18" s="212"/>
      <c r="NT18" s="212"/>
      <c r="NU18" s="212"/>
      <c r="NV18" s="212"/>
      <c r="NW18" s="212"/>
      <c r="NX18" s="212"/>
      <c r="NY18" s="212"/>
      <c r="NZ18" s="212"/>
      <c r="OA18" s="212"/>
      <c r="OB18" s="212"/>
      <c r="OC18" s="212"/>
      <c r="OD18" s="212"/>
      <c r="OE18" s="212"/>
      <c r="OF18" s="212"/>
      <c r="OG18" s="212"/>
      <c r="OH18" s="212"/>
      <c r="OI18" s="212"/>
      <c r="OJ18" s="212"/>
      <c r="OK18" s="212"/>
      <c r="OL18" s="212"/>
      <c r="OM18" s="212"/>
      <c r="ON18" s="212"/>
      <c r="OO18" s="212"/>
      <c r="OP18" s="212"/>
      <c r="OQ18" s="212"/>
      <c r="OR18" s="212"/>
      <c r="OS18" s="213"/>
      <c r="OT18" s="213"/>
      <c r="OU18" s="213"/>
      <c r="OV18" s="213"/>
      <c r="OW18" s="213"/>
      <c r="OX18" s="213"/>
      <c r="OY18" s="213"/>
    </row>
    <row r="19" spans="1:415" ht="34.950000000000003" customHeight="1">
      <c r="A19" s="508"/>
      <c r="B19" s="171" t="str">
        <f>IF('1'!A1=1,D19,F19)</f>
        <v>Продукція хімічної та пов'язаних з нею галузей промисловості</v>
      </c>
      <c r="C19" s="403"/>
      <c r="D19" s="404" t="s">
        <v>3</v>
      </c>
      <c r="E19" s="403"/>
      <c r="F19" s="404" t="s">
        <v>124</v>
      </c>
      <c r="G19" s="256">
        <v>925.73939167000003</v>
      </c>
      <c r="H19" s="256">
        <v>1229.9061930800001</v>
      </c>
      <c r="I19" s="256">
        <v>1409.48407172</v>
      </c>
      <c r="J19" s="256">
        <v>1546.6861857199999</v>
      </c>
      <c r="K19" s="256">
        <v>1291.64417385</v>
      </c>
      <c r="L19" s="256">
        <v>1567.2818335300001</v>
      </c>
      <c r="M19" s="256">
        <v>1559.87135745</v>
      </c>
      <c r="N19" s="256">
        <v>1723.2644556499999</v>
      </c>
      <c r="O19" s="256">
        <v>1279.14005965</v>
      </c>
      <c r="P19" s="256">
        <v>1605.9557044600001</v>
      </c>
      <c r="Q19" s="256">
        <v>1595.0086440699999</v>
      </c>
      <c r="R19" s="256">
        <v>1925.74319057</v>
      </c>
      <c r="S19" s="256">
        <v>1348.7842570800001</v>
      </c>
      <c r="T19" s="256">
        <v>1612.5171320100001</v>
      </c>
      <c r="U19" s="256">
        <v>1696.45882891</v>
      </c>
      <c r="V19" s="256">
        <v>1854.9091627</v>
      </c>
      <c r="W19" s="256">
        <v>1303.3686175</v>
      </c>
      <c r="X19" s="256">
        <v>1262.2812034000001</v>
      </c>
      <c r="Y19" s="256">
        <v>1234.1584980600001</v>
      </c>
      <c r="Z19" s="256">
        <v>1231.8181798600001</v>
      </c>
      <c r="AA19" s="256">
        <v>880.78663542000004</v>
      </c>
      <c r="AB19" s="256">
        <v>852.53050866000001</v>
      </c>
      <c r="AC19" s="256">
        <v>853.9450938</v>
      </c>
      <c r="AD19" s="256">
        <v>950.72290634000001</v>
      </c>
      <c r="AE19" s="256">
        <v>998.36221493999994</v>
      </c>
      <c r="AF19" s="256">
        <v>964.70213450999995</v>
      </c>
      <c r="AG19" s="256">
        <v>964.92855780000002</v>
      </c>
      <c r="AH19" s="256">
        <v>1063.5608263300001</v>
      </c>
      <c r="AI19" s="256">
        <v>1123.9048132200001</v>
      </c>
      <c r="AJ19" s="256">
        <v>1096.71280834</v>
      </c>
      <c r="AK19" s="256">
        <v>1131.3789144899999</v>
      </c>
      <c r="AL19" s="256">
        <v>1302.0316159900001</v>
      </c>
      <c r="AM19" s="256">
        <v>1367.67483356</v>
      </c>
      <c r="AN19" s="256">
        <v>1250.4551150100001</v>
      </c>
      <c r="AO19" s="256">
        <v>1247.52198449</v>
      </c>
      <c r="AP19" s="256">
        <v>1342.79052241</v>
      </c>
      <c r="AQ19" s="543">
        <v>1439.79178615</v>
      </c>
      <c r="AR19" s="256">
        <v>1381.5314082800001</v>
      </c>
      <c r="AS19" s="256">
        <v>1372.43418645</v>
      </c>
      <c r="AT19" s="256">
        <v>1407.9616900399999</v>
      </c>
      <c r="AU19" s="256">
        <v>1557.5683795800001</v>
      </c>
      <c r="AV19" s="256">
        <v>1149.9728634999999</v>
      </c>
      <c r="AW19" s="256">
        <v>1417.12944296</v>
      </c>
      <c r="AX19" s="256">
        <v>1645.4121818399999</v>
      </c>
      <c r="AY19" s="256">
        <v>1618.46791289</v>
      </c>
      <c r="AZ19" s="256">
        <v>1692.5847566699999</v>
      </c>
      <c r="BA19" s="256">
        <v>1821.33947754</v>
      </c>
      <c r="BB19" s="256">
        <v>2127.4024681300002</v>
      </c>
      <c r="BC19" s="256">
        <v>1382.6110837900001</v>
      </c>
      <c r="BD19" s="256">
        <v>1060.7408833699999</v>
      </c>
      <c r="BE19" s="256">
        <v>1371.3886771100001</v>
      </c>
      <c r="BF19" s="256">
        <v>1352.0802245099999</v>
      </c>
      <c r="BG19" s="256">
        <v>1572.27452924</v>
      </c>
      <c r="BH19" s="256">
        <v>1602.96617756</v>
      </c>
      <c r="BI19" s="256">
        <v>1700.1899965799998</v>
      </c>
      <c r="BJ19" s="256">
        <v>1578.7271123200001</v>
      </c>
      <c r="BK19" s="256">
        <v>1730.30772591</v>
      </c>
      <c r="BL19" s="256">
        <v>1681.29438514</v>
      </c>
      <c r="BM19" s="256">
        <v>1626.8659979099998</v>
      </c>
      <c r="BN19" s="264">
        <f t="shared" si="6"/>
        <v>4875.4307033799996</v>
      </c>
      <c r="BO19" s="264">
        <f t="shared" si="7"/>
        <v>5038.4681089599999</v>
      </c>
      <c r="BP19" s="264"/>
      <c r="BQ19" s="264">
        <f t="shared" si="0"/>
        <v>3537.9851442200002</v>
      </c>
      <c r="BR19" s="264">
        <f t="shared" si="1"/>
        <v>3991.55373358</v>
      </c>
      <c r="BS19" s="264">
        <f t="shared" si="2"/>
        <v>4654.0281520400004</v>
      </c>
      <c r="BT19" s="264">
        <f t="shared" si="3"/>
        <v>5208.4424554699999</v>
      </c>
      <c r="BU19" s="256">
        <f t="shared" si="9"/>
        <v>5601.7190709199995</v>
      </c>
      <c r="BV19" s="256">
        <f t="shared" si="10"/>
        <v>5770.0828678799999</v>
      </c>
      <c r="BW19" s="256">
        <f t="shared" si="4"/>
        <v>7259.794615230001</v>
      </c>
      <c r="BX19" s="256">
        <f t="shared" si="5"/>
        <v>5166.8208687799997</v>
      </c>
      <c r="BY19" s="256">
        <f t="shared" si="8"/>
        <v>6454.1578156999994</v>
      </c>
      <c r="LW19" s="418" t="s">
        <v>302</v>
      </c>
      <c r="LX19" s="418" t="s">
        <v>303</v>
      </c>
      <c r="LY19" s="418"/>
    </row>
    <row r="20" spans="1:415" s="209" customFormat="1" ht="30" customHeight="1">
      <c r="A20" s="501">
        <v>30</v>
      </c>
      <c r="B20" s="176" t="str">
        <f>IF('1'!A1=1,D20,F20)</f>
        <v>фармацевтична продукція</v>
      </c>
      <c r="C20" s="400">
        <v>30</v>
      </c>
      <c r="D20" s="405" t="s">
        <v>52</v>
      </c>
      <c r="E20" s="400">
        <v>30</v>
      </c>
      <c r="F20" s="405" t="s">
        <v>144</v>
      </c>
      <c r="G20" s="296">
        <v>313.51121102000002</v>
      </c>
      <c r="H20" s="296">
        <v>307.39281161999997</v>
      </c>
      <c r="I20" s="296">
        <v>409.08928688999998</v>
      </c>
      <c r="J20" s="296">
        <v>531.73348906000001</v>
      </c>
      <c r="K20" s="296">
        <v>401.08917156000001</v>
      </c>
      <c r="L20" s="296">
        <v>432.89910882999999</v>
      </c>
      <c r="M20" s="296">
        <v>464.40890358000001</v>
      </c>
      <c r="N20" s="296">
        <v>605.56722952999996</v>
      </c>
      <c r="O20" s="296">
        <v>378.43445794000002</v>
      </c>
      <c r="P20" s="296">
        <v>469.86387313</v>
      </c>
      <c r="Q20" s="296">
        <v>518.27184834000002</v>
      </c>
      <c r="R20" s="296">
        <v>742.34006652000005</v>
      </c>
      <c r="S20" s="296">
        <v>414.57767917000001</v>
      </c>
      <c r="T20" s="296">
        <v>496.15227361000001</v>
      </c>
      <c r="U20" s="296">
        <v>613.77105131999997</v>
      </c>
      <c r="V20" s="296">
        <v>675.76069477999999</v>
      </c>
      <c r="W20" s="296">
        <v>478.29790496999999</v>
      </c>
      <c r="X20" s="296">
        <v>409.66546671999998</v>
      </c>
      <c r="Y20" s="296">
        <v>396.64187704</v>
      </c>
      <c r="Z20" s="296">
        <v>436.54761975000002</v>
      </c>
      <c r="AA20" s="296">
        <v>207.57490870999999</v>
      </c>
      <c r="AB20" s="296">
        <v>201.89117540000001</v>
      </c>
      <c r="AC20" s="296">
        <v>210.86799481</v>
      </c>
      <c r="AD20" s="296">
        <v>293.77675520999998</v>
      </c>
      <c r="AE20" s="296">
        <v>243.14388425999999</v>
      </c>
      <c r="AF20" s="296">
        <v>254.58647994</v>
      </c>
      <c r="AG20" s="296">
        <v>270.46719684999999</v>
      </c>
      <c r="AH20" s="296">
        <v>302.10928417999997</v>
      </c>
      <c r="AI20" s="296">
        <v>254.96282518999999</v>
      </c>
      <c r="AJ20" s="296">
        <v>277.71636068999999</v>
      </c>
      <c r="AK20" s="296">
        <v>320.88104575</v>
      </c>
      <c r="AL20" s="296">
        <v>357.18918262</v>
      </c>
      <c r="AM20" s="296">
        <v>301.25875516999997</v>
      </c>
      <c r="AN20" s="296">
        <v>324.37412215000001</v>
      </c>
      <c r="AO20" s="296">
        <v>329.82253085000002</v>
      </c>
      <c r="AP20" s="296">
        <v>375.68442872000003</v>
      </c>
      <c r="AQ20" s="544">
        <v>334.50216531000001</v>
      </c>
      <c r="AR20" s="296">
        <v>350.68769185000002</v>
      </c>
      <c r="AS20" s="296">
        <v>357.97564491000003</v>
      </c>
      <c r="AT20" s="296">
        <v>436.29580334000002</v>
      </c>
      <c r="AU20" s="296">
        <v>434.34445883000001</v>
      </c>
      <c r="AV20" s="296">
        <v>313.41152678999998</v>
      </c>
      <c r="AW20" s="296">
        <v>405.6515387</v>
      </c>
      <c r="AX20" s="296">
        <v>560.61861898999996</v>
      </c>
      <c r="AY20" s="296">
        <v>412.95832487000001</v>
      </c>
      <c r="AZ20" s="296">
        <v>473.69739913000001</v>
      </c>
      <c r="BA20" s="296">
        <v>492.93345155999998</v>
      </c>
      <c r="BB20" s="296">
        <v>636.84304037000004</v>
      </c>
      <c r="BC20" s="296">
        <v>363.73637778</v>
      </c>
      <c r="BD20" s="296">
        <v>306.65623101</v>
      </c>
      <c r="BE20" s="296">
        <v>271.22308214999998</v>
      </c>
      <c r="BF20" s="296">
        <v>325.61655636</v>
      </c>
      <c r="BG20" s="296">
        <v>326.66633697999998</v>
      </c>
      <c r="BH20" s="296">
        <v>390.93720177</v>
      </c>
      <c r="BI20" s="296">
        <v>360.54518629</v>
      </c>
      <c r="BJ20" s="296">
        <v>443.00244237000004</v>
      </c>
      <c r="BK20" s="296">
        <v>430.90737695999997</v>
      </c>
      <c r="BL20" s="296">
        <v>391.37509499999999</v>
      </c>
      <c r="BM20" s="296">
        <v>432.89210302000004</v>
      </c>
      <c r="BN20" s="267">
        <f t="shared" si="6"/>
        <v>1078.14872504</v>
      </c>
      <c r="BO20" s="267">
        <f t="shared" si="7"/>
        <v>1255.17457498</v>
      </c>
      <c r="BP20" s="267"/>
      <c r="BQ20" s="267">
        <f t="shared" si="0"/>
        <v>914.11083413000006</v>
      </c>
      <c r="BR20" s="267">
        <f t="shared" si="1"/>
        <v>1070.3068452299999</v>
      </c>
      <c r="BS20" s="267">
        <f t="shared" si="2"/>
        <v>1210.74941425</v>
      </c>
      <c r="BT20" s="267">
        <f t="shared" si="3"/>
        <v>1331.13983689</v>
      </c>
      <c r="BU20" s="255">
        <f t="shared" si="9"/>
        <v>1479.46130541</v>
      </c>
      <c r="BV20" s="255">
        <f t="shared" si="10"/>
        <v>1714.02614331</v>
      </c>
      <c r="BW20" s="255">
        <f t="shared" si="4"/>
        <v>2016.43221593</v>
      </c>
      <c r="BX20" s="255">
        <f t="shared" si="5"/>
        <v>1267.2322472999999</v>
      </c>
      <c r="BY20" s="255">
        <f t="shared" si="8"/>
        <v>1521.1511674100002</v>
      </c>
      <c r="BZ20" s="463"/>
      <c r="EZ20" s="211"/>
      <c r="FA20" s="211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LR20" s="213"/>
      <c r="LS20" s="467"/>
      <c r="LT20" s="467"/>
      <c r="LU20" s="467"/>
      <c r="LV20" s="467"/>
      <c r="LW20" s="418" t="s">
        <v>304</v>
      </c>
      <c r="LX20" s="418" t="s">
        <v>305</v>
      </c>
      <c r="LY20" s="418"/>
      <c r="LZ20" s="467"/>
      <c r="MA20" s="467"/>
      <c r="MB20" s="467"/>
      <c r="MC20" s="480"/>
      <c r="MD20" s="467"/>
      <c r="ME20" s="467"/>
      <c r="MF20" s="467"/>
      <c r="MG20" s="467"/>
      <c r="MH20" s="467"/>
      <c r="MI20" s="467"/>
      <c r="MJ20" s="467"/>
      <c r="MK20" s="467"/>
      <c r="ML20" s="467"/>
      <c r="MM20" s="467"/>
      <c r="MN20" s="467"/>
      <c r="MO20" s="467"/>
      <c r="MP20" s="467"/>
      <c r="MQ20" s="467"/>
      <c r="MR20" s="467"/>
      <c r="MS20" s="467"/>
      <c r="MT20" s="467"/>
      <c r="MU20" s="467"/>
      <c r="MV20" s="467"/>
      <c r="MW20" s="467"/>
      <c r="MX20" s="213"/>
      <c r="MY20" s="211"/>
      <c r="MZ20" s="211"/>
      <c r="NA20" s="211"/>
      <c r="NB20" s="211"/>
      <c r="NC20" s="211"/>
      <c r="ND20" s="211"/>
      <c r="NE20" s="211"/>
      <c r="NF20" s="211"/>
      <c r="NG20" s="211"/>
      <c r="NH20" s="213"/>
      <c r="NI20" s="213"/>
      <c r="NJ20" s="213"/>
      <c r="NK20" s="212"/>
      <c r="NL20" s="212" t="s">
        <v>178</v>
      </c>
      <c r="NM20" s="212"/>
      <c r="NN20" s="212" t="s">
        <v>179</v>
      </c>
      <c r="NO20" s="212"/>
      <c r="NP20" s="212"/>
      <c r="NQ20" s="212"/>
      <c r="NR20" s="212"/>
      <c r="NS20" s="212"/>
      <c r="NT20" s="212"/>
      <c r="NU20" s="212"/>
      <c r="NV20" s="212"/>
      <c r="NW20" s="212"/>
      <c r="NX20" s="212"/>
      <c r="NY20" s="212"/>
      <c r="NZ20" s="212"/>
      <c r="OA20" s="212"/>
      <c r="OB20" s="212"/>
      <c r="OC20" s="212"/>
      <c r="OD20" s="212"/>
      <c r="OE20" s="212"/>
      <c r="OF20" s="212"/>
      <c r="OG20" s="212"/>
      <c r="OH20" s="212"/>
      <c r="OI20" s="212"/>
      <c r="OJ20" s="212"/>
      <c r="OK20" s="212"/>
      <c r="OL20" s="212"/>
      <c r="OM20" s="212"/>
      <c r="ON20" s="212"/>
      <c r="OO20" s="212"/>
      <c r="OP20" s="212"/>
      <c r="OQ20" s="212"/>
      <c r="OR20" s="212"/>
      <c r="OS20" s="213"/>
      <c r="OT20" s="213"/>
      <c r="OU20" s="213"/>
      <c r="OV20" s="213"/>
      <c r="OW20" s="213"/>
      <c r="OX20" s="213"/>
      <c r="OY20" s="213"/>
    </row>
    <row r="21" spans="1:415" s="209" customFormat="1" ht="30" customHeight="1">
      <c r="A21" s="510">
        <v>3004</v>
      </c>
      <c r="B21" s="176" t="str">
        <f>IF('1'!$A$1=1,D21,F21)</f>
        <v>лiкарськi засоби</v>
      </c>
      <c r="C21" s="400">
        <v>3004</v>
      </c>
      <c r="D21" s="405" t="s">
        <v>239</v>
      </c>
      <c r="E21" s="400">
        <v>3004</v>
      </c>
      <c r="F21" s="406" t="s">
        <v>240</v>
      </c>
      <c r="G21" s="296">
        <v>273.61295634999999</v>
      </c>
      <c r="H21" s="296">
        <v>272.01320010000001</v>
      </c>
      <c r="I21" s="296">
        <v>356.32184437000001</v>
      </c>
      <c r="J21" s="296">
        <v>460.84942307</v>
      </c>
      <c r="K21" s="296">
        <v>355.81476554</v>
      </c>
      <c r="L21" s="296">
        <v>384.98397818000001</v>
      </c>
      <c r="M21" s="296">
        <v>393.21447606999999</v>
      </c>
      <c r="N21" s="296">
        <v>508.86779154999999</v>
      </c>
      <c r="O21" s="296">
        <v>337.51708313</v>
      </c>
      <c r="P21" s="296">
        <v>411.60208854000001</v>
      </c>
      <c r="Q21" s="296">
        <v>436.67312730999998</v>
      </c>
      <c r="R21" s="296">
        <v>672.21009259000004</v>
      </c>
      <c r="S21" s="296">
        <v>367.92739833000002</v>
      </c>
      <c r="T21" s="296">
        <v>424.19125259999998</v>
      </c>
      <c r="U21" s="296">
        <v>510.09196809000002</v>
      </c>
      <c r="V21" s="296">
        <v>603.55140886000004</v>
      </c>
      <c r="W21" s="296">
        <v>423.23791067000002</v>
      </c>
      <c r="X21" s="296">
        <v>364.45273137999999</v>
      </c>
      <c r="Y21" s="296">
        <v>341.05548972999998</v>
      </c>
      <c r="Z21" s="296">
        <v>371.17353551999997</v>
      </c>
      <c r="AA21" s="296">
        <v>172.64558056999999</v>
      </c>
      <c r="AB21" s="296">
        <v>173.94289431000001</v>
      </c>
      <c r="AC21" s="296">
        <v>176.79677584999999</v>
      </c>
      <c r="AD21" s="296">
        <v>255.10751995000001</v>
      </c>
      <c r="AE21" s="296">
        <v>216.25973647999999</v>
      </c>
      <c r="AF21" s="296">
        <v>210.95920493</v>
      </c>
      <c r="AG21" s="296">
        <v>234.52421397000001</v>
      </c>
      <c r="AH21" s="296">
        <v>262.23447532</v>
      </c>
      <c r="AI21" s="296">
        <v>220.63226361</v>
      </c>
      <c r="AJ21" s="296">
        <v>235.40534545</v>
      </c>
      <c r="AK21" s="296">
        <v>262.40489260999999</v>
      </c>
      <c r="AL21" s="296">
        <v>306.17143299000003</v>
      </c>
      <c r="AM21" s="296">
        <v>252.24428322</v>
      </c>
      <c r="AN21" s="296">
        <v>263.41908156</v>
      </c>
      <c r="AO21" s="296">
        <v>268.96455816999998</v>
      </c>
      <c r="AP21" s="296">
        <v>313.75508008000003</v>
      </c>
      <c r="AQ21" s="544">
        <v>275.53306035000003</v>
      </c>
      <c r="AR21" s="296">
        <v>289.38152296999999</v>
      </c>
      <c r="AS21" s="296">
        <v>297.07311299000003</v>
      </c>
      <c r="AT21" s="296">
        <v>351.78859354000002</v>
      </c>
      <c r="AU21" s="296">
        <v>350.45056872999999</v>
      </c>
      <c r="AV21" s="296">
        <v>238.13427827000001</v>
      </c>
      <c r="AW21" s="296">
        <v>329.75110203000003</v>
      </c>
      <c r="AX21" s="296">
        <v>467.08321882000001</v>
      </c>
      <c r="AY21" s="296">
        <v>340.70420709000001</v>
      </c>
      <c r="AZ21" s="296">
        <v>399.35882049999998</v>
      </c>
      <c r="BA21" s="296">
        <v>383.40310628999998</v>
      </c>
      <c r="BB21" s="296">
        <v>436.27028780000001</v>
      </c>
      <c r="BC21" s="296">
        <v>323.21829590999999</v>
      </c>
      <c r="BD21" s="296">
        <v>269.09403128999998</v>
      </c>
      <c r="BE21" s="296">
        <v>234.73843306999999</v>
      </c>
      <c r="BF21" s="296">
        <v>280.84588975000003</v>
      </c>
      <c r="BG21" s="296">
        <v>275.57004309000001</v>
      </c>
      <c r="BH21" s="296">
        <v>332.63465754000003</v>
      </c>
      <c r="BI21" s="296">
        <v>296.04910272999996</v>
      </c>
      <c r="BJ21" s="296">
        <v>361.00154069000001</v>
      </c>
      <c r="BK21" s="296">
        <v>364.76388042000002</v>
      </c>
      <c r="BL21" s="296">
        <v>329.77353213000004</v>
      </c>
      <c r="BM21" s="296">
        <v>355.86241369000004</v>
      </c>
      <c r="BN21" s="267">
        <f t="shared" si="6"/>
        <v>904.25380336000001</v>
      </c>
      <c r="BO21" s="267">
        <f t="shared" si="7"/>
        <v>1050.39982624</v>
      </c>
      <c r="BP21" s="267"/>
      <c r="BQ21" s="267">
        <f t="shared" si="0"/>
        <v>778.49277068000004</v>
      </c>
      <c r="BR21" s="267">
        <f t="shared" si="1"/>
        <v>923.97763069999996</v>
      </c>
      <c r="BS21" s="267">
        <f t="shared" si="2"/>
        <v>1024.61393466</v>
      </c>
      <c r="BT21" s="267">
        <f t="shared" si="3"/>
        <v>1098.3830030299998</v>
      </c>
      <c r="BU21" s="255">
        <f t="shared" si="9"/>
        <v>1213.77628985</v>
      </c>
      <c r="BV21" s="255">
        <f t="shared" si="10"/>
        <v>1385.4191678499999</v>
      </c>
      <c r="BW21" s="255">
        <f t="shared" si="4"/>
        <v>1559.7364216800001</v>
      </c>
      <c r="BX21" s="255">
        <f t="shared" si="5"/>
        <v>1107.8966500199999</v>
      </c>
      <c r="BY21" s="255">
        <f t="shared" si="8"/>
        <v>1265.2553440500001</v>
      </c>
      <c r="BZ21" s="463"/>
      <c r="EZ21" s="211"/>
      <c r="FA21" s="211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LR21" s="213"/>
      <c r="LS21" s="467"/>
      <c r="LT21" s="467"/>
      <c r="LU21" s="467"/>
      <c r="LV21" s="467"/>
      <c r="LW21" s="212" t="s">
        <v>154</v>
      </c>
      <c r="LX21" s="212" t="s">
        <v>155</v>
      </c>
      <c r="LY21" s="212"/>
      <c r="LZ21" s="467"/>
      <c r="MA21" s="467"/>
      <c r="MB21" s="467"/>
      <c r="MC21" s="480"/>
      <c r="MD21" s="467"/>
      <c r="ME21" s="467"/>
      <c r="MF21" s="467"/>
      <c r="MG21" s="467"/>
      <c r="MH21" s="467"/>
      <c r="MI21" s="467"/>
      <c r="MJ21" s="467"/>
      <c r="MK21" s="467"/>
      <c r="ML21" s="467"/>
      <c r="MM21" s="467"/>
      <c r="MN21" s="467"/>
      <c r="MO21" s="467"/>
      <c r="MP21" s="467"/>
      <c r="MQ21" s="467"/>
      <c r="MR21" s="467"/>
      <c r="MS21" s="467"/>
      <c r="MT21" s="467"/>
      <c r="MU21" s="467"/>
      <c r="MV21" s="467"/>
      <c r="MW21" s="467"/>
      <c r="MX21" s="213"/>
      <c r="MY21" s="211"/>
      <c r="MZ21" s="211"/>
      <c r="NA21" s="211"/>
      <c r="NB21" s="211"/>
      <c r="NC21" s="211"/>
      <c r="ND21" s="211"/>
      <c r="NE21" s="211"/>
      <c r="NF21" s="211"/>
      <c r="NG21" s="211"/>
      <c r="NH21" s="213"/>
      <c r="NI21" s="213"/>
      <c r="NJ21" s="213"/>
      <c r="NK21" s="212"/>
      <c r="NL21" s="212"/>
      <c r="NM21" s="212"/>
      <c r="NN21" s="212"/>
      <c r="NO21" s="212"/>
      <c r="NP21" s="212"/>
      <c r="NQ21" s="212"/>
      <c r="NR21" s="212"/>
      <c r="NS21" s="212"/>
      <c r="NT21" s="212"/>
      <c r="NU21" s="212"/>
      <c r="NV21" s="212"/>
      <c r="NW21" s="212"/>
      <c r="NX21" s="212"/>
      <c r="NY21" s="212"/>
      <c r="NZ21" s="212"/>
      <c r="OA21" s="212"/>
      <c r="OB21" s="212"/>
      <c r="OC21" s="212"/>
      <c r="OD21" s="212"/>
      <c r="OE21" s="212"/>
      <c r="OF21" s="212"/>
      <c r="OG21" s="212"/>
      <c r="OH21" s="212"/>
      <c r="OI21" s="212"/>
      <c r="OJ21" s="212"/>
      <c r="OK21" s="212"/>
      <c r="OL21" s="212"/>
      <c r="OM21" s="212"/>
      <c r="ON21" s="212"/>
      <c r="OO21" s="212"/>
      <c r="OP21" s="212"/>
      <c r="OQ21" s="212"/>
      <c r="OR21" s="212"/>
      <c r="OS21" s="213"/>
      <c r="OT21" s="213"/>
      <c r="OU21" s="213"/>
      <c r="OV21" s="213"/>
      <c r="OW21" s="213"/>
      <c r="OX21" s="213"/>
      <c r="OY21" s="213"/>
    </row>
    <row r="22" spans="1:415" s="209" customFormat="1" ht="30" customHeight="1">
      <c r="A22" s="501">
        <v>33</v>
      </c>
      <c r="B22" s="176" t="str">
        <f>IF('1'!A1=1,D22,F22)</f>
        <v>ефірні олії та резиноїди, парфумерні, косметичні та туалетні препарати</v>
      </c>
      <c r="C22" s="400">
        <v>33</v>
      </c>
      <c r="D22" s="405" t="s">
        <v>72</v>
      </c>
      <c r="E22" s="400">
        <v>33</v>
      </c>
      <c r="F22" s="407" t="s">
        <v>145</v>
      </c>
      <c r="G22" s="296">
        <v>106.25972019</v>
      </c>
      <c r="H22" s="296">
        <v>101.13427211</v>
      </c>
      <c r="I22" s="296">
        <v>115.87305786</v>
      </c>
      <c r="J22" s="296">
        <v>148.2016094</v>
      </c>
      <c r="K22" s="296">
        <v>107.08665037</v>
      </c>
      <c r="L22" s="296">
        <v>121.70457576</v>
      </c>
      <c r="M22" s="296">
        <v>131.57781004</v>
      </c>
      <c r="N22" s="296">
        <v>151.54253865999999</v>
      </c>
      <c r="O22" s="296">
        <v>119.0788349</v>
      </c>
      <c r="P22" s="296">
        <v>125.84611542</v>
      </c>
      <c r="Q22" s="296">
        <v>125.04530617</v>
      </c>
      <c r="R22" s="296">
        <v>152.59987808</v>
      </c>
      <c r="S22" s="296">
        <v>122.41027379000001</v>
      </c>
      <c r="T22" s="296">
        <v>127.46370191</v>
      </c>
      <c r="U22" s="296">
        <v>133.70970260999999</v>
      </c>
      <c r="V22" s="296">
        <v>168.79662690000001</v>
      </c>
      <c r="W22" s="296">
        <v>114.6904081</v>
      </c>
      <c r="X22" s="296">
        <v>95.261550630000002</v>
      </c>
      <c r="Y22" s="296">
        <v>108.11648313000001</v>
      </c>
      <c r="Z22" s="296">
        <v>109.04684376</v>
      </c>
      <c r="AA22" s="296">
        <v>71.120055030000003</v>
      </c>
      <c r="AB22" s="296">
        <v>72.202100110000003</v>
      </c>
      <c r="AC22" s="296">
        <v>77.705256390000002</v>
      </c>
      <c r="AD22" s="296">
        <v>88.840068340000002</v>
      </c>
      <c r="AE22" s="296">
        <v>75.850215730000002</v>
      </c>
      <c r="AF22" s="296">
        <v>84.085377260000001</v>
      </c>
      <c r="AG22" s="296">
        <v>93.676182659999995</v>
      </c>
      <c r="AH22" s="296">
        <v>99.264156040000003</v>
      </c>
      <c r="AI22" s="296">
        <v>88.784924630000006</v>
      </c>
      <c r="AJ22" s="296">
        <v>96.125405090000001</v>
      </c>
      <c r="AK22" s="296">
        <v>103.1569636</v>
      </c>
      <c r="AL22" s="296">
        <v>126.79504540000001</v>
      </c>
      <c r="AM22" s="296">
        <v>109.86776097000001</v>
      </c>
      <c r="AN22" s="296">
        <v>118.9216411</v>
      </c>
      <c r="AO22" s="296">
        <v>121.22086809</v>
      </c>
      <c r="AP22" s="296">
        <v>142.45973828000001</v>
      </c>
      <c r="AQ22" s="544">
        <v>121.95938667</v>
      </c>
      <c r="AR22" s="296">
        <v>131.74421523999999</v>
      </c>
      <c r="AS22" s="296">
        <v>139.40818433999999</v>
      </c>
      <c r="AT22" s="296">
        <v>152.11062869</v>
      </c>
      <c r="AU22" s="296">
        <v>130.86891707999999</v>
      </c>
      <c r="AV22" s="296">
        <v>82.000741680000004</v>
      </c>
      <c r="AW22" s="296">
        <v>131.78442731999999</v>
      </c>
      <c r="AX22" s="296">
        <v>147.07411920000001</v>
      </c>
      <c r="AY22" s="296">
        <v>122.36486846</v>
      </c>
      <c r="AZ22" s="296">
        <v>136.07236796999999</v>
      </c>
      <c r="BA22" s="296">
        <v>145.76444526</v>
      </c>
      <c r="BB22" s="296">
        <v>161.40262476999999</v>
      </c>
      <c r="BC22" s="296">
        <v>84.78406975</v>
      </c>
      <c r="BD22" s="296">
        <v>56.485587500000001</v>
      </c>
      <c r="BE22" s="296">
        <v>101.34164688999999</v>
      </c>
      <c r="BF22" s="296">
        <v>107.60895131999999</v>
      </c>
      <c r="BG22" s="296">
        <v>118.47947295</v>
      </c>
      <c r="BH22" s="296">
        <v>132.42652343</v>
      </c>
      <c r="BI22" s="296">
        <v>148.23922332000001</v>
      </c>
      <c r="BJ22" s="296">
        <v>160.01964355000001</v>
      </c>
      <c r="BK22" s="296">
        <v>152.82170803</v>
      </c>
      <c r="BL22" s="296">
        <v>147.04310748</v>
      </c>
      <c r="BM22" s="296">
        <v>147.72286642</v>
      </c>
      <c r="BN22" s="267">
        <f t="shared" si="6"/>
        <v>399.14521969999998</v>
      </c>
      <c r="BO22" s="267">
        <f t="shared" si="7"/>
        <v>447.58768192999997</v>
      </c>
      <c r="BP22" s="267"/>
      <c r="BQ22" s="267">
        <f t="shared" si="0"/>
        <v>309.86747987000001</v>
      </c>
      <c r="BR22" s="267">
        <f t="shared" si="1"/>
        <v>352.87593169000002</v>
      </c>
      <c r="BS22" s="267">
        <f t="shared" si="2"/>
        <v>414.86233871999997</v>
      </c>
      <c r="BT22" s="267">
        <f t="shared" si="3"/>
        <v>492.47000844000002</v>
      </c>
      <c r="BU22" s="255">
        <f t="shared" si="9"/>
        <v>545.22241493999991</v>
      </c>
      <c r="BV22" s="255">
        <f t="shared" si="10"/>
        <v>491.72820528</v>
      </c>
      <c r="BW22" s="255">
        <f t="shared" si="4"/>
        <v>565.60430645999998</v>
      </c>
      <c r="BX22" s="255">
        <f t="shared" si="5"/>
        <v>350.22025545999998</v>
      </c>
      <c r="BY22" s="255">
        <f t="shared" si="8"/>
        <v>559.16486325000005</v>
      </c>
      <c r="BZ22" s="463"/>
      <c r="EZ22" s="211"/>
      <c r="FA22" s="211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GY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LR22" s="213"/>
      <c r="LS22" s="467"/>
      <c r="LT22" s="467"/>
      <c r="LU22" s="467"/>
      <c r="LV22" s="467"/>
      <c r="LW22" s="212" t="s">
        <v>229</v>
      </c>
      <c r="LX22" s="212" t="s">
        <v>230</v>
      </c>
      <c r="LY22" s="212"/>
      <c r="LZ22" s="467"/>
      <c r="MA22" s="467"/>
      <c r="MB22" s="467"/>
      <c r="MC22" s="480"/>
      <c r="MD22" s="467"/>
      <c r="ME22" s="467"/>
      <c r="MF22" s="467"/>
      <c r="MG22" s="467"/>
      <c r="MH22" s="467"/>
      <c r="MI22" s="467"/>
      <c r="MJ22" s="467"/>
      <c r="MK22" s="467"/>
      <c r="ML22" s="467"/>
      <c r="MM22" s="467"/>
      <c r="MN22" s="467"/>
      <c r="MO22" s="467"/>
      <c r="MP22" s="467"/>
      <c r="MQ22" s="467"/>
      <c r="MR22" s="467"/>
      <c r="MS22" s="467"/>
      <c r="MT22" s="467"/>
      <c r="MU22" s="467"/>
      <c r="MV22" s="467"/>
      <c r="MW22" s="467"/>
      <c r="MX22" s="213"/>
      <c r="MY22" s="211"/>
      <c r="MZ22" s="211"/>
      <c r="NA22" s="211"/>
      <c r="NB22" s="211"/>
      <c r="NC22" s="211"/>
      <c r="ND22" s="211"/>
      <c r="NE22" s="211"/>
      <c r="NF22" s="211"/>
      <c r="NG22" s="211"/>
      <c r="NH22" s="213"/>
      <c r="NI22" s="213"/>
      <c r="NJ22" s="213"/>
      <c r="NK22" s="212"/>
      <c r="NL22" s="212"/>
      <c r="NM22" s="212"/>
      <c r="NN22" s="212"/>
      <c r="NO22" s="212"/>
      <c r="NP22" s="212"/>
      <c r="NQ22" s="212"/>
      <c r="NR22" s="212"/>
      <c r="NS22" s="212"/>
      <c r="NT22" s="212"/>
      <c r="NU22" s="212"/>
      <c r="NV22" s="212"/>
      <c r="NW22" s="212"/>
      <c r="NX22" s="212"/>
      <c r="NY22" s="212"/>
      <c r="NZ22" s="212"/>
      <c r="OA22" s="212"/>
      <c r="OB22" s="212"/>
      <c r="OC22" s="212"/>
      <c r="OD22" s="212"/>
      <c r="OE22" s="212"/>
      <c r="OF22" s="212"/>
      <c r="OG22" s="212"/>
      <c r="OH22" s="212"/>
      <c r="OI22" s="212"/>
      <c r="OJ22" s="212"/>
      <c r="OK22" s="212"/>
      <c r="OL22" s="212"/>
      <c r="OM22" s="212"/>
      <c r="ON22" s="212"/>
      <c r="OO22" s="212"/>
      <c r="OP22" s="212"/>
      <c r="OQ22" s="212"/>
      <c r="OR22" s="212"/>
      <c r="OS22" s="213"/>
      <c r="OT22" s="213"/>
      <c r="OU22" s="213"/>
      <c r="OV22" s="213"/>
      <c r="OW22" s="213"/>
      <c r="OX22" s="213"/>
      <c r="OY22" s="213"/>
    </row>
    <row r="23" spans="1:415" s="209" customFormat="1" ht="30" customHeight="1">
      <c r="A23" s="501">
        <v>38</v>
      </c>
      <c r="B23" s="176" t="str">
        <f>IF('1'!A1=1,D23,F23)</f>
        <v>інші продукти хімічної промисловості</v>
      </c>
      <c r="C23" s="400">
        <v>38</v>
      </c>
      <c r="D23" s="405" t="s">
        <v>53</v>
      </c>
      <c r="E23" s="400">
        <v>38</v>
      </c>
      <c r="F23" s="405" t="s">
        <v>146</v>
      </c>
      <c r="G23" s="296">
        <v>108.85104136</v>
      </c>
      <c r="H23" s="296">
        <v>206.62545900999999</v>
      </c>
      <c r="I23" s="296">
        <v>134.16675455000001</v>
      </c>
      <c r="J23" s="296">
        <v>142.32700912000001</v>
      </c>
      <c r="K23" s="296">
        <v>223.23850565999999</v>
      </c>
      <c r="L23" s="296">
        <v>241.77605219</v>
      </c>
      <c r="M23" s="296">
        <v>148.40439837</v>
      </c>
      <c r="N23" s="296">
        <v>212.87604518000001</v>
      </c>
      <c r="O23" s="296">
        <v>233.06758852999999</v>
      </c>
      <c r="P23" s="296">
        <v>246.27731609</v>
      </c>
      <c r="Q23" s="296">
        <v>141.83884995</v>
      </c>
      <c r="R23" s="296">
        <v>223.02075108</v>
      </c>
      <c r="S23" s="296">
        <v>240.36142733</v>
      </c>
      <c r="T23" s="296">
        <v>208.88232497000001</v>
      </c>
      <c r="U23" s="296">
        <v>131.71794937999999</v>
      </c>
      <c r="V23" s="296">
        <v>258.10063754999999</v>
      </c>
      <c r="W23" s="296">
        <v>211.46089673</v>
      </c>
      <c r="X23" s="296">
        <v>168.12370663999999</v>
      </c>
      <c r="Y23" s="296">
        <v>98.770554129999994</v>
      </c>
      <c r="Z23" s="296">
        <v>121.8382603</v>
      </c>
      <c r="AA23" s="296">
        <v>239.52921253</v>
      </c>
      <c r="AB23" s="296">
        <v>143.47890570000001</v>
      </c>
      <c r="AC23" s="296">
        <v>84.651019430000005</v>
      </c>
      <c r="AD23" s="296">
        <v>123.38082412</v>
      </c>
      <c r="AE23" s="296">
        <v>290.49575009</v>
      </c>
      <c r="AF23" s="296">
        <v>138.61936385999999</v>
      </c>
      <c r="AG23" s="296">
        <v>88.027021739999995</v>
      </c>
      <c r="AH23" s="296">
        <v>167.61031584</v>
      </c>
      <c r="AI23" s="296">
        <v>335.59487997999997</v>
      </c>
      <c r="AJ23" s="296">
        <v>149.19640754</v>
      </c>
      <c r="AK23" s="296">
        <v>88.518869719999998</v>
      </c>
      <c r="AL23" s="296">
        <v>213.14763397999999</v>
      </c>
      <c r="AM23" s="296">
        <v>368.16744125999998</v>
      </c>
      <c r="AN23" s="296">
        <v>165.31886657000001</v>
      </c>
      <c r="AO23" s="296">
        <v>98.502320909999995</v>
      </c>
      <c r="AP23" s="296">
        <v>192.29824970000001</v>
      </c>
      <c r="AQ23" s="544">
        <v>341.08576896</v>
      </c>
      <c r="AR23" s="296">
        <v>206.14435671999999</v>
      </c>
      <c r="AS23" s="296">
        <v>99.9111233</v>
      </c>
      <c r="AT23" s="296">
        <v>164.39446325</v>
      </c>
      <c r="AU23" s="296">
        <v>298.82968263999999</v>
      </c>
      <c r="AV23" s="296">
        <v>161.81728421</v>
      </c>
      <c r="AW23" s="296">
        <v>95.61661402</v>
      </c>
      <c r="AX23" s="296">
        <v>189.45532101000001</v>
      </c>
      <c r="AY23" s="296">
        <v>296.04995809000002</v>
      </c>
      <c r="AZ23" s="296">
        <v>192.04043741000001</v>
      </c>
      <c r="BA23" s="296">
        <v>110.67822667999999</v>
      </c>
      <c r="BB23" s="296">
        <v>222.12614675</v>
      </c>
      <c r="BC23" s="296">
        <v>261.46577434</v>
      </c>
      <c r="BD23" s="296">
        <v>172.06040926999998</v>
      </c>
      <c r="BE23" s="296">
        <v>99.487336330000005</v>
      </c>
      <c r="BF23" s="296">
        <v>142.14949881000001</v>
      </c>
      <c r="BG23" s="296">
        <v>266.13534993999997</v>
      </c>
      <c r="BH23" s="296">
        <v>162.24063389</v>
      </c>
      <c r="BI23" s="296">
        <v>98.474429490000006</v>
      </c>
      <c r="BJ23" s="296">
        <v>131.56752738</v>
      </c>
      <c r="BK23" s="296">
        <v>252.67959513999998</v>
      </c>
      <c r="BL23" s="296">
        <v>176.48628955999999</v>
      </c>
      <c r="BM23" s="296">
        <v>103.29366408999999</v>
      </c>
      <c r="BN23" s="267">
        <f t="shared" si="6"/>
        <v>526.85041332000003</v>
      </c>
      <c r="BO23" s="267">
        <f t="shared" si="7"/>
        <v>532.45954878999999</v>
      </c>
      <c r="BP23" s="267"/>
      <c r="BQ23" s="267">
        <f t="shared" si="0"/>
        <v>591.03996178000011</v>
      </c>
      <c r="BR23" s="267">
        <f t="shared" si="1"/>
        <v>684.75245153000003</v>
      </c>
      <c r="BS23" s="267">
        <f t="shared" si="2"/>
        <v>786.45779121999999</v>
      </c>
      <c r="BT23" s="267">
        <f t="shared" si="3"/>
        <v>824.28687844000001</v>
      </c>
      <c r="BU23" s="255">
        <f t="shared" si="9"/>
        <v>811.53571222999994</v>
      </c>
      <c r="BV23" s="255">
        <f t="shared" si="10"/>
        <v>745.71890188000009</v>
      </c>
      <c r="BW23" s="255">
        <f t="shared" si="4"/>
        <v>820.89476892999994</v>
      </c>
      <c r="BX23" s="255">
        <f t="shared" si="5"/>
        <v>675.16301874999999</v>
      </c>
      <c r="BY23" s="255">
        <f t="shared" si="8"/>
        <v>658.41794070000003</v>
      </c>
      <c r="BZ23" s="463"/>
      <c r="EZ23" s="211"/>
      <c r="FA23" s="211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LR23" s="213"/>
      <c r="LS23" s="467"/>
      <c r="LT23" s="467"/>
      <c r="LU23" s="467"/>
      <c r="LV23" s="467"/>
      <c r="LW23" s="212" t="s">
        <v>216</v>
      </c>
      <c r="LX23" s="212" t="s">
        <v>219</v>
      </c>
      <c r="LY23" s="212"/>
      <c r="LZ23" s="467"/>
      <c r="MA23" s="467"/>
      <c r="MB23" s="467"/>
      <c r="MC23" s="480"/>
      <c r="MD23" s="467"/>
      <c r="ME23" s="467"/>
      <c r="MF23" s="467"/>
      <c r="MG23" s="467"/>
      <c r="MH23" s="467"/>
      <c r="MI23" s="467"/>
      <c r="MJ23" s="467"/>
      <c r="MK23" s="467"/>
      <c r="ML23" s="467"/>
      <c r="MM23" s="467"/>
      <c r="MN23" s="467"/>
      <c r="MO23" s="467"/>
      <c r="MP23" s="467"/>
      <c r="MQ23" s="467"/>
      <c r="MR23" s="467"/>
      <c r="MS23" s="467"/>
      <c r="MT23" s="467"/>
      <c r="MU23" s="467"/>
      <c r="MV23" s="467"/>
      <c r="MW23" s="467"/>
      <c r="MX23" s="213"/>
      <c r="MY23" s="211"/>
      <c r="MZ23" s="211"/>
      <c r="NA23" s="211"/>
      <c r="NB23" s="211"/>
      <c r="NC23" s="211"/>
      <c r="ND23" s="211"/>
      <c r="NE23" s="211"/>
      <c r="NF23" s="211"/>
      <c r="NG23" s="211"/>
      <c r="NH23" s="213"/>
      <c r="NI23" s="213"/>
      <c r="NJ23" s="213"/>
      <c r="NK23" s="212"/>
      <c r="NL23" s="212" t="s">
        <v>198</v>
      </c>
      <c r="NM23" s="212"/>
      <c r="NN23" s="212" t="s">
        <v>201</v>
      </c>
      <c r="NO23" s="212"/>
      <c r="NP23" s="212"/>
      <c r="NQ23" s="212"/>
      <c r="NR23" s="212"/>
      <c r="NS23" s="212"/>
      <c r="NT23" s="212"/>
      <c r="NU23" s="212"/>
      <c r="NV23" s="212"/>
      <c r="NW23" s="212"/>
      <c r="NX23" s="212"/>
      <c r="NY23" s="212"/>
      <c r="NZ23" s="212"/>
      <c r="OA23" s="212"/>
      <c r="OB23" s="212"/>
      <c r="OC23" s="212"/>
      <c r="OD23" s="212"/>
      <c r="OE23" s="212"/>
      <c r="OF23" s="212"/>
      <c r="OG23" s="212"/>
      <c r="OH23" s="212"/>
      <c r="OI23" s="212"/>
      <c r="OJ23" s="212"/>
      <c r="OK23" s="212"/>
      <c r="OL23" s="212"/>
      <c r="OM23" s="212"/>
      <c r="ON23" s="212"/>
      <c r="OO23" s="212"/>
      <c r="OP23" s="212"/>
      <c r="OQ23" s="212"/>
      <c r="OR23" s="212"/>
      <c r="OS23" s="213"/>
      <c r="OT23" s="213"/>
      <c r="OU23" s="213"/>
      <c r="OV23" s="213"/>
      <c r="OW23" s="213"/>
      <c r="OX23" s="213"/>
      <c r="OY23" s="213"/>
    </row>
    <row r="24" spans="1:415" s="209" customFormat="1" ht="30" customHeight="1">
      <c r="A24" s="501">
        <v>39</v>
      </c>
      <c r="B24" s="176" t="str">
        <f>IF('1'!A1=1,D24,F24)</f>
        <v>пластмаси, полімерні матеріали та вироби з них</v>
      </c>
      <c r="C24" s="400">
        <v>39</v>
      </c>
      <c r="D24" s="405" t="s">
        <v>65</v>
      </c>
      <c r="E24" s="400">
        <v>39</v>
      </c>
      <c r="F24" s="405" t="s">
        <v>147</v>
      </c>
      <c r="G24" s="296">
        <v>214.07751028000001</v>
      </c>
      <c r="H24" s="296">
        <v>336.37050269999997</v>
      </c>
      <c r="I24" s="296">
        <v>421.71253383999999</v>
      </c>
      <c r="J24" s="296">
        <v>392.23939982000002</v>
      </c>
      <c r="K24" s="296">
        <v>298.30695660999999</v>
      </c>
      <c r="L24" s="296">
        <v>412.69335673</v>
      </c>
      <c r="M24" s="296">
        <v>444.81186824999997</v>
      </c>
      <c r="N24" s="296">
        <v>386.80754163</v>
      </c>
      <c r="O24" s="296">
        <v>291.15837814000002</v>
      </c>
      <c r="P24" s="296">
        <v>403.51315142999999</v>
      </c>
      <c r="Q24" s="296">
        <v>428.28558147000001</v>
      </c>
      <c r="R24" s="296">
        <v>428.11321975999999</v>
      </c>
      <c r="S24" s="296">
        <v>302.38343105000001</v>
      </c>
      <c r="T24" s="296">
        <v>412.61651710000001</v>
      </c>
      <c r="U24" s="296">
        <v>447.32141161999999</v>
      </c>
      <c r="V24" s="296">
        <v>382.09650798000001</v>
      </c>
      <c r="W24" s="296">
        <v>256.75227454999998</v>
      </c>
      <c r="X24" s="296">
        <v>323.96168508</v>
      </c>
      <c r="Y24" s="296">
        <v>343.57279585999999</v>
      </c>
      <c r="Z24" s="296">
        <v>306.35554009999998</v>
      </c>
      <c r="AA24" s="296">
        <v>181.08704892</v>
      </c>
      <c r="AB24" s="296">
        <v>218.18759657999999</v>
      </c>
      <c r="AC24" s="296">
        <v>246.65847009999999</v>
      </c>
      <c r="AD24" s="296">
        <v>227.83163536000001</v>
      </c>
      <c r="AE24" s="296">
        <v>177.68629182000001</v>
      </c>
      <c r="AF24" s="296">
        <v>232.70326956</v>
      </c>
      <c r="AG24" s="296">
        <v>247.06984449999999</v>
      </c>
      <c r="AH24" s="296">
        <v>235.83617347000001</v>
      </c>
      <c r="AI24" s="296">
        <v>202.39770945000001</v>
      </c>
      <c r="AJ24" s="296">
        <v>262.96690932000001</v>
      </c>
      <c r="AK24" s="296">
        <v>277.23890759</v>
      </c>
      <c r="AL24" s="296">
        <v>278.54493846000003</v>
      </c>
      <c r="AM24" s="296">
        <v>240.33387134</v>
      </c>
      <c r="AN24" s="296">
        <v>281.19003629000002</v>
      </c>
      <c r="AO24" s="296">
        <v>304.18838212000003</v>
      </c>
      <c r="AP24" s="296">
        <v>279.21744444000001</v>
      </c>
      <c r="AQ24" s="544">
        <v>226.8236862</v>
      </c>
      <c r="AR24" s="296">
        <v>283.99043161999998</v>
      </c>
      <c r="AS24" s="296">
        <v>309.85730561000003</v>
      </c>
      <c r="AT24" s="296">
        <v>279.62292456</v>
      </c>
      <c r="AU24" s="296">
        <v>259.68284993999998</v>
      </c>
      <c r="AV24" s="296">
        <v>250.12300938999999</v>
      </c>
      <c r="AW24" s="296">
        <v>332.91386765999999</v>
      </c>
      <c r="AX24" s="296">
        <v>317.28090775999999</v>
      </c>
      <c r="AY24" s="296">
        <v>309.40562788</v>
      </c>
      <c r="AZ24" s="296">
        <v>395.34364568000001</v>
      </c>
      <c r="BA24" s="296">
        <v>423.60193896999999</v>
      </c>
      <c r="BB24" s="296">
        <v>436.77859182999998</v>
      </c>
      <c r="BC24" s="296">
        <v>229.55148344000003</v>
      </c>
      <c r="BD24" s="296">
        <v>219.45522202000001</v>
      </c>
      <c r="BE24" s="296">
        <v>405.35137669</v>
      </c>
      <c r="BF24" s="296">
        <v>312.89369828999997</v>
      </c>
      <c r="BG24" s="296">
        <v>299.92430573000001</v>
      </c>
      <c r="BH24" s="296">
        <v>349.33363365999998</v>
      </c>
      <c r="BI24" s="296">
        <v>407.10001595999995</v>
      </c>
      <c r="BJ24" s="296">
        <v>345.84160965000001</v>
      </c>
      <c r="BK24" s="296">
        <v>325.7779309</v>
      </c>
      <c r="BL24" s="296">
        <v>375.57786666000004</v>
      </c>
      <c r="BM24" s="296">
        <v>354.69387888</v>
      </c>
      <c r="BN24" s="267">
        <f t="shared" si="6"/>
        <v>1056.3579553499999</v>
      </c>
      <c r="BO24" s="267">
        <f t="shared" si="7"/>
        <v>1056.04967644</v>
      </c>
      <c r="BP24" s="267"/>
      <c r="BQ24" s="267">
        <f t="shared" si="0"/>
        <v>873.76475096000013</v>
      </c>
      <c r="BR24" s="267">
        <f t="shared" si="1"/>
        <v>893.29557935000003</v>
      </c>
      <c r="BS24" s="267">
        <f t="shared" si="2"/>
        <v>1021.14846482</v>
      </c>
      <c r="BT24" s="267">
        <f t="shared" si="3"/>
        <v>1104.9297341900001</v>
      </c>
      <c r="BU24" s="255">
        <f t="shared" si="9"/>
        <v>1100.29434799</v>
      </c>
      <c r="BV24" s="255">
        <f t="shared" si="10"/>
        <v>1160.00063475</v>
      </c>
      <c r="BW24" s="255">
        <f t="shared" si="4"/>
        <v>1565.12980436</v>
      </c>
      <c r="BX24" s="255">
        <f t="shared" si="5"/>
        <v>1167.2517804399999</v>
      </c>
      <c r="BY24" s="255">
        <f t="shared" si="8"/>
        <v>1402.1995649999999</v>
      </c>
      <c r="BZ24" s="463"/>
      <c r="EZ24" s="211"/>
      <c r="FA24" s="211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LR24" s="213"/>
      <c r="LS24" s="467"/>
      <c r="LT24" s="467"/>
      <c r="LU24" s="467"/>
      <c r="LV24" s="467"/>
      <c r="LW24" s="212" t="s">
        <v>165</v>
      </c>
      <c r="LX24" s="212" t="s">
        <v>166</v>
      </c>
      <c r="LY24" s="212"/>
      <c r="LZ24" s="467"/>
      <c r="MA24" s="467"/>
      <c r="MB24" s="467"/>
      <c r="MC24" s="480"/>
      <c r="MD24" s="467"/>
      <c r="ME24" s="467"/>
      <c r="MF24" s="467"/>
      <c r="MG24" s="467"/>
      <c r="MH24" s="467"/>
      <c r="MI24" s="467"/>
      <c r="MJ24" s="467"/>
      <c r="MK24" s="467"/>
      <c r="ML24" s="467"/>
      <c r="MM24" s="467"/>
      <c r="MN24" s="467"/>
      <c r="MO24" s="467"/>
      <c r="MP24" s="467"/>
      <c r="MQ24" s="467"/>
      <c r="MR24" s="467"/>
      <c r="MS24" s="467"/>
      <c r="MT24" s="467"/>
      <c r="MU24" s="467"/>
      <c r="MV24" s="467"/>
      <c r="MW24" s="467"/>
      <c r="MX24" s="213"/>
      <c r="MY24" s="211"/>
      <c r="MZ24" s="211"/>
      <c r="NA24" s="211"/>
      <c r="NB24" s="211"/>
      <c r="NC24" s="211"/>
      <c r="ND24" s="211"/>
      <c r="NE24" s="211"/>
      <c r="NF24" s="211"/>
      <c r="NG24" s="211"/>
      <c r="NH24" s="213"/>
      <c r="NI24" s="213"/>
      <c r="NJ24" s="213"/>
      <c r="NK24" s="212"/>
      <c r="NL24" s="212"/>
      <c r="NM24" s="212"/>
      <c r="NN24" s="212"/>
      <c r="NO24" s="212"/>
      <c r="NP24" s="212"/>
      <c r="NQ24" s="212"/>
      <c r="NR24" s="212"/>
      <c r="NS24" s="212"/>
      <c r="NT24" s="212"/>
      <c r="NU24" s="212"/>
      <c r="NV24" s="212"/>
      <c r="NW24" s="212"/>
      <c r="NX24" s="212"/>
      <c r="NY24" s="212"/>
      <c r="NZ24" s="212"/>
      <c r="OA24" s="212"/>
      <c r="OB24" s="212"/>
      <c r="OC24" s="212"/>
      <c r="OD24" s="212"/>
      <c r="OE24" s="212"/>
      <c r="OF24" s="212"/>
      <c r="OG24" s="212"/>
      <c r="OH24" s="212"/>
      <c r="OI24" s="212"/>
      <c r="OJ24" s="212"/>
      <c r="OK24" s="212"/>
      <c r="OL24" s="212"/>
      <c r="OM24" s="212"/>
      <c r="ON24" s="212"/>
      <c r="OO24" s="212"/>
      <c r="OP24" s="212"/>
      <c r="OQ24" s="212"/>
      <c r="OR24" s="212"/>
      <c r="OS24" s="213"/>
      <c r="OT24" s="213"/>
      <c r="OU24" s="213"/>
      <c r="OV24" s="213"/>
      <c r="OW24" s="213"/>
      <c r="OX24" s="213"/>
      <c r="OY24" s="213"/>
    </row>
    <row r="25" spans="1:415" ht="34.950000000000003" customHeight="1">
      <c r="A25" s="508"/>
      <c r="B25" s="171" t="str">
        <f>IF('1'!A1=1,D25,F25)</f>
        <v>Деревина та вироби з неї</v>
      </c>
      <c r="C25" s="403"/>
      <c r="D25" s="404" t="s">
        <v>4</v>
      </c>
      <c r="E25" s="403"/>
      <c r="F25" s="408" t="s">
        <v>125</v>
      </c>
      <c r="G25" s="297">
        <v>257.39874497</v>
      </c>
      <c r="H25" s="297">
        <v>259.75861756</v>
      </c>
      <c r="I25" s="297">
        <v>324.75816057999998</v>
      </c>
      <c r="J25" s="297">
        <v>355.82521465999997</v>
      </c>
      <c r="K25" s="297">
        <v>296.42172751999999</v>
      </c>
      <c r="L25" s="297">
        <v>323.00887210000002</v>
      </c>
      <c r="M25" s="297">
        <v>349.93524345999998</v>
      </c>
      <c r="N25" s="297">
        <v>341.05258412000001</v>
      </c>
      <c r="O25" s="297">
        <v>261.62682108000001</v>
      </c>
      <c r="P25" s="297">
        <v>326.76049567000001</v>
      </c>
      <c r="Q25" s="297">
        <v>347.18633360000001</v>
      </c>
      <c r="R25" s="297">
        <v>355.54567013000002</v>
      </c>
      <c r="S25" s="297">
        <v>301.45746100000002</v>
      </c>
      <c r="T25" s="297">
        <v>353.28276512999997</v>
      </c>
      <c r="U25" s="297">
        <v>384.66077044999997</v>
      </c>
      <c r="V25" s="297">
        <v>370.78957270000001</v>
      </c>
      <c r="W25" s="297">
        <v>226.568105</v>
      </c>
      <c r="X25" s="297">
        <v>223.20493367</v>
      </c>
      <c r="Y25" s="297">
        <v>243.0491993</v>
      </c>
      <c r="Z25" s="297">
        <v>222.41233091999999</v>
      </c>
      <c r="AA25" s="297">
        <v>133.48750494999999</v>
      </c>
      <c r="AB25" s="297">
        <v>135.79006387999999</v>
      </c>
      <c r="AC25" s="297">
        <v>163.37797477000001</v>
      </c>
      <c r="AD25" s="297">
        <v>160.56830661999999</v>
      </c>
      <c r="AE25" s="297">
        <v>144.90510897999999</v>
      </c>
      <c r="AF25" s="297">
        <v>157.26472715</v>
      </c>
      <c r="AG25" s="297">
        <v>167.93413444000001</v>
      </c>
      <c r="AH25" s="297">
        <v>175.65004164000001</v>
      </c>
      <c r="AI25" s="297">
        <v>146.11234852999999</v>
      </c>
      <c r="AJ25" s="297">
        <v>169.62866835</v>
      </c>
      <c r="AK25" s="297">
        <v>186.55355219</v>
      </c>
      <c r="AL25" s="297">
        <v>191.97966618999999</v>
      </c>
      <c r="AM25" s="297">
        <v>183.70663687000001</v>
      </c>
      <c r="AN25" s="297">
        <v>197.38719700999999</v>
      </c>
      <c r="AO25" s="297">
        <v>205.92893168000001</v>
      </c>
      <c r="AP25" s="297">
        <v>202.86589358000001</v>
      </c>
      <c r="AQ25" s="546">
        <v>174.17665693000001</v>
      </c>
      <c r="AR25" s="297">
        <v>192.10731953000001</v>
      </c>
      <c r="AS25" s="297">
        <v>194.49216501000001</v>
      </c>
      <c r="AT25" s="297">
        <v>200.90282171999999</v>
      </c>
      <c r="AU25" s="297">
        <v>175.22257148</v>
      </c>
      <c r="AV25" s="297">
        <v>156.756473</v>
      </c>
      <c r="AW25" s="297">
        <v>202.32707514000001</v>
      </c>
      <c r="AX25" s="297">
        <v>225.05939595000001</v>
      </c>
      <c r="AY25" s="297">
        <v>188.41710040000001</v>
      </c>
      <c r="AZ25" s="297">
        <v>246.47855242</v>
      </c>
      <c r="BA25" s="297">
        <v>249.07289366000001</v>
      </c>
      <c r="BB25" s="297">
        <v>280.11165337</v>
      </c>
      <c r="BC25" s="297">
        <v>173.98391422</v>
      </c>
      <c r="BD25" s="297">
        <v>102.51794341999999</v>
      </c>
      <c r="BE25" s="297">
        <v>202.02926274000001</v>
      </c>
      <c r="BF25" s="297">
        <v>188.21702071000001</v>
      </c>
      <c r="BG25" s="297">
        <v>181.33536142</v>
      </c>
      <c r="BH25" s="297">
        <v>181.83228953999998</v>
      </c>
      <c r="BI25" s="297">
        <v>196.61261243999996</v>
      </c>
      <c r="BJ25" s="297">
        <v>180.41262239</v>
      </c>
      <c r="BK25" s="297">
        <v>195.07231309999997</v>
      </c>
      <c r="BL25" s="297">
        <v>214.67830261999998</v>
      </c>
      <c r="BM25" s="297">
        <v>195.26301489999997</v>
      </c>
      <c r="BN25" s="264">
        <f t="shared" si="6"/>
        <v>559.78026339999997</v>
      </c>
      <c r="BO25" s="264">
        <f t="shared" si="7"/>
        <v>605.01363061999996</v>
      </c>
      <c r="BP25" s="264"/>
      <c r="BQ25" s="264">
        <f t="shared" si="0"/>
        <v>593.22385022000003</v>
      </c>
      <c r="BR25" s="264">
        <f t="shared" si="1"/>
        <v>645.75401221000004</v>
      </c>
      <c r="BS25" s="264">
        <f t="shared" si="2"/>
        <v>694.27423525999995</v>
      </c>
      <c r="BT25" s="264">
        <f t="shared" si="3"/>
        <v>789.88865914000007</v>
      </c>
      <c r="BU25" s="256">
        <f t="shared" si="9"/>
        <v>761.6789631900001</v>
      </c>
      <c r="BV25" s="256">
        <f t="shared" si="10"/>
        <v>759.36551557000007</v>
      </c>
      <c r="BW25" s="256">
        <f t="shared" si="4"/>
        <v>964.08019984999999</v>
      </c>
      <c r="BX25" s="256">
        <f t="shared" si="5"/>
        <v>666.7481410900001</v>
      </c>
      <c r="BY25" s="256">
        <f t="shared" si="8"/>
        <v>740.19288578999999</v>
      </c>
      <c r="NL25" s="197" t="s">
        <v>199</v>
      </c>
      <c r="NN25" s="197" t="s">
        <v>202</v>
      </c>
    </row>
    <row r="26" spans="1:415" ht="34.950000000000003" customHeight="1">
      <c r="A26" s="508"/>
      <c r="B26" s="171" t="str">
        <f>IF('1'!A1=1,D26,F26)</f>
        <v>Промислові вироби</v>
      </c>
      <c r="C26" s="403"/>
      <c r="D26" s="404" t="s">
        <v>5</v>
      </c>
      <c r="E26" s="403"/>
      <c r="F26" s="408" t="s">
        <v>126</v>
      </c>
      <c r="G26" s="297">
        <v>89.272218330000001</v>
      </c>
      <c r="H26" s="297">
        <v>134.42695022999999</v>
      </c>
      <c r="I26" s="297">
        <v>186.12542477</v>
      </c>
      <c r="J26" s="297">
        <v>197.88513845</v>
      </c>
      <c r="K26" s="297">
        <v>137.06805297</v>
      </c>
      <c r="L26" s="297">
        <v>185.02751717000001</v>
      </c>
      <c r="M26" s="297">
        <v>208.23843123</v>
      </c>
      <c r="N26" s="297">
        <v>205.68736294000001</v>
      </c>
      <c r="O26" s="297">
        <v>136.71761928000001</v>
      </c>
      <c r="P26" s="297">
        <v>186.77272823999999</v>
      </c>
      <c r="Q26" s="297">
        <v>197.51726065</v>
      </c>
      <c r="R26" s="297">
        <v>198.16686831000001</v>
      </c>
      <c r="S26" s="297">
        <v>147.49444038999999</v>
      </c>
      <c r="T26" s="297">
        <v>205.24284610000001</v>
      </c>
      <c r="U26" s="297">
        <v>241.75836057999999</v>
      </c>
      <c r="V26" s="297">
        <v>202.61751543</v>
      </c>
      <c r="W26" s="297">
        <v>125.95079575</v>
      </c>
      <c r="X26" s="297">
        <v>134.52251448999999</v>
      </c>
      <c r="Y26" s="297">
        <v>162.03512674999999</v>
      </c>
      <c r="Z26" s="297">
        <v>133.74177589000001</v>
      </c>
      <c r="AA26" s="297">
        <v>80.041389850000002</v>
      </c>
      <c r="AB26" s="297">
        <v>93.449956159999999</v>
      </c>
      <c r="AC26" s="297">
        <v>113.23518545</v>
      </c>
      <c r="AD26" s="297">
        <v>115.51711347</v>
      </c>
      <c r="AE26" s="297">
        <v>102.36339975</v>
      </c>
      <c r="AF26" s="297">
        <v>119.19199991000001</v>
      </c>
      <c r="AG26" s="297">
        <v>145.99256095999999</v>
      </c>
      <c r="AH26" s="297">
        <v>154.77534385000001</v>
      </c>
      <c r="AI26" s="297">
        <v>117.82411764</v>
      </c>
      <c r="AJ26" s="297">
        <v>138.02849259000001</v>
      </c>
      <c r="AK26" s="297">
        <v>166.81144542999999</v>
      </c>
      <c r="AL26" s="297">
        <v>157.78536854000001</v>
      </c>
      <c r="AM26" s="297">
        <v>144.66038387</v>
      </c>
      <c r="AN26" s="297">
        <v>158.76077918999999</v>
      </c>
      <c r="AO26" s="297">
        <v>173.36810266000001</v>
      </c>
      <c r="AP26" s="297">
        <v>168.40218032999999</v>
      </c>
      <c r="AQ26" s="546">
        <v>139.25432574999999</v>
      </c>
      <c r="AR26" s="297">
        <v>179.19248869</v>
      </c>
      <c r="AS26" s="297">
        <v>204.38679646</v>
      </c>
      <c r="AT26" s="297">
        <v>193.42990967</v>
      </c>
      <c r="AU26" s="297">
        <v>165.53847983</v>
      </c>
      <c r="AV26" s="297">
        <v>130.36452761000001</v>
      </c>
      <c r="AW26" s="297">
        <v>205.71572663000001</v>
      </c>
      <c r="AX26" s="297">
        <v>197.42124673999999</v>
      </c>
      <c r="AY26" s="297">
        <v>149.19761889</v>
      </c>
      <c r="AZ26" s="297">
        <v>195.41963755</v>
      </c>
      <c r="BA26" s="297">
        <v>215.78298097999999</v>
      </c>
      <c r="BB26" s="297">
        <v>218.20694356999999</v>
      </c>
      <c r="BC26" s="297">
        <v>119.29635984999999</v>
      </c>
      <c r="BD26" s="297">
        <v>111.82505746000001</v>
      </c>
      <c r="BE26" s="297">
        <v>227.79695344999999</v>
      </c>
      <c r="BF26" s="297">
        <v>236.08836636000001</v>
      </c>
      <c r="BG26" s="297">
        <v>169.64504841999999</v>
      </c>
      <c r="BH26" s="297">
        <v>200.78463177999998</v>
      </c>
      <c r="BI26" s="297">
        <v>222.39604717999998</v>
      </c>
      <c r="BJ26" s="297">
        <v>189.67021375000002</v>
      </c>
      <c r="BK26" s="297">
        <v>167.50073673000003</v>
      </c>
      <c r="BL26" s="297">
        <v>206.63363232</v>
      </c>
      <c r="BM26" s="297">
        <v>190.31120098</v>
      </c>
      <c r="BN26" s="264">
        <f t="shared" si="6"/>
        <v>592.82572737999999</v>
      </c>
      <c r="BO26" s="264">
        <f t="shared" si="7"/>
        <v>564.44557003</v>
      </c>
      <c r="BP26" s="264"/>
      <c r="BQ26" s="264">
        <f t="shared" si="0"/>
        <v>402.24364492999996</v>
      </c>
      <c r="BR26" s="264">
        <f t="shared" si="1"/>
        <v>522.32330447000004</v>
      </c>
      <c r="BS26" s="264">
        <f t="shared" si="2"/>
        <v>580.44942420000007</v>
      </c>
      <c r="BT26" s="264">
        <f t="shared" si="3"/>
        <v>645.19144604999997</v>
      </c>
      <c r="BU26" s="256">
        <f t="shared" si="9"/>
        <v>716.26352057000008</v>
      </c>
      <c r="BV26" s="256">
        <f t="shared" si="10"/>
        <v>699.03998080999997</v>
      </c>
      <c r="BW26" s="256">
        <f t="shared" si="4"/>
        <v>778.60718098999996</v>
      </c>
      <c r="BX26" s="256">
        <f t="shared" si="5"/>
        <v>695.00673712000003</v>
      </c>
      <c r="BY26" s="256">
        <f t="shared" si="8"/>
        <v>782.49594113000001</v>
      </c>
    </row>
    <row r="27" spans="1:415" ht="34.950000000000003" customHeight="1">
      <c r="A27" s="508"/>
      <c r="B27" s="171" t="str">
        <f>IF('1'!A1=1,D27,F27)</f>
        <v>Чорні й кольорові метали та вироби з них</v>
      </c>
      <c r="C27" s="403"/>
      <c r="D27" s="404" t="s">
        <v>6</v>
      </c>
      <c r="E27" s="403"/>
      <c r="F27" s="404" t="s">
        <v>127</v>
      </c>
      <c r="G27" s="297">
        <v>179.29977844999999</v>
      </c>
      <c r="H27" s="297">
        <v>292.78565963</v>
      </c>
      <c r="I27" s="297">
        <v>377.27564192</v>
      </c>
      <c r="J27" s="297">
        <v>379.41311793</v>
      </c>
      <c r="K27" s="297">
        <v>299.57734936000003</v>
      </c>
      <c r="L27" s="297">
        <v>402.56123824000002</v>
      </c>
      <c r="M27" s="297">
        <v>518.76069655000003</v>
      </c>
      <c r="N27" s="297">
        <v>439.89673931999999</v>
      </c>
      <c r="O27" s="297">
        <v>280.15148104000002</v>
      </c>
      <c r="P27" s="297">
        <v>404.64340292999998</v>
      </c>
      <c r="Q27" s="297">
        <v>406.90919280000003</v>
      </c>
      <c r="R27" s="297">
        <v>388.68054748999998</v>
      </c>
      <c r="S27" s="297">
        <v>283.03751016000001</v>
      </c>
      <c r="T27" s="297">
        <v>382.68700555999999</v>
      </c>
      <c r="U27" s="297">
        <v>413.09618016000002</v>
      </c>
      <c r="V27" s="297">
        <v>389.09706549999999</v>
      </c>
      <c r="W27" s="297">
        <v>247.37136047999999</v>
      </c>
      <c r="X27" s="297">
        <v>261.77646055999998</v>
      </c>
      <c r="Y27" s="297">
        <v>296.29772566999998</v>
      </c>
      <c r="Z27" s="297">
        <v>253.512586</v>
      </c>
      <c r="AA27" s="297">
        <v>126.36209287</v>
      </c>
      <c r="AB27" s="297">
        <v>167.15072731000001</v>
      </c>
      <c r="AC27" s="297">
        <v>213.34832213999999</v>
      </c>
      <c r="AD27" s="297">
        <v>184.28275488</v>
      </c>
      <c r="AE27" s="297">
        <v>141.14587811000001</v>
      </c>
      <c r="AF27" s="297">
        <v>200.34145021</v>
      </c>
      <c r="AG27" s="297">
        <v>222.36165111</v>
      </c>
      <c r="AH27" s="297">
        <v>230.85812594999999</v>
      </c>
      <c r="AI27" s="297">
        <v>173.14193748</v>
      </c>
      <c r="AJ27" s="297">
        <v>233.08863815999999</v>
      </c>
      <c r="AK27" s="297">
        <v>264.61410833999997</v>
      </c>
      <c r="AL27" s="297">
        <v>265.70569654000002</v>
      </c>
      <c r="AM27" s="297">
        <v>234.69659061999999</v>
      </c>
      <c r="AN27" s="297">
        <v>283.11125337999999</v>
      </c>
      <c r="AO27" s="297">
        <v>307.33385412000001</v>
      </c>
      <c r="AP27" s="297">
        <v>293.97114102</v>
      </c>
      <c r="AQ27" s="546">
        <v>240.42215505999999</v>
      </c>
      <c r="AR27" s="297">
        <v>313.88874615999998</v>
      </c>
      <c r="AS27" s="297">
        <v>360.39023766000003</v>
      </c>
      <c r="AT27" s="297">
        <v>310.30066726000001</v>
      </c>
      <c r="AU27" s="297">
        <v>246.25096646</v>
      </c>
      <c r="AV27" s="297">
        <v>247.71699247000001</v>
      </c>
      <c r="AW27" s="297">
        <v>320.00915100999998</v>
      </c>
      <c r="AX27" s="297">
        <v>314.96341701</v>
      </c>
      <c r="AY27" s="297">
        <v>277.27086315999998</v>
      </c>
      <c r="AZ27" s="297">
        <v>359.84489765000001</v>
      </c>
      <c r="BA27" s="297">
        <v>377.12423594000001</v>
      </c>
      <c r="BB27" s="297">
        <v>417.49765119</v>
      </c>
      <c r="BC27" s="297">
        <v>218.02414098</v>
      </c>
      <c r="BD27" s="297">
        <v>192.48670584000001</v>
      </c>
      <c r="BE27" s="297">
        <v>331.85007723000001</v>
      </c>
      <c r="BF27" s="297">
        <v>322.29492124000001</v>
      </c>
      <c r="BG27" s="297">
        <v>292.89527186000004</v>
      </c>
      <c r="BH27" s="297">
        <v>359.74088172</v>
      </c>
      <c r="BI27" s="297">
        <v>400.65690403999997</v>
      </c>
      <c r="BJ27" s="297">
        <v>385.56714090000003</v>
      </c>
      <c r="BK27" s="297">
        <v>385.61804767000001</v>
      </c>
      <c r="BL27" s="297">
        <v>408.64480336000003</v>
      </c>
      <c r="BM27" s="297">
        <v>373.99891990000003</v>
      </c>
      <c r="BN27" s="264">
        <f t="shared" si="6"/>
        <v>1053.2930576200001</v>
      </c>
      <c r="BO27" s="264">
        <f t="shared" si="7"/>
        <v>1168.2617709300002</v>
      </c>
      <c r="BP27" s="264"/>
      <c r="BQ27" s="264">
        <f t="shared" si="0"/>
        <v>691.14389719999997</v>
      </c>
      <c r="BR27" s="264">
        <f t="shared" si="1"/>
        <v>794.70710538000003</v>
      </c>
      <c r="BS27" s="264">
        <f t="shared" si="2"/>
        <v>936.55038051999986</v>
      </c>
      <c r="BT27" s="264">
        <f t="shared" si="3"/>
        <v>1119.11283914</v>
      </c>
      <c r="BU27" s="256">
        <f t="shared" si="9"/>
        <v>1225.0018061400001</v>
      </c>
      <c r="BV27" s="256">
        <f t="shared" si="10"/>
        <v>1128.94052695</v>
      </c>
      <c r="BW27" s="256">
        <f t="shared" si="4"/>
        <v>1431.73764794</v>
      </c>
      <c r="BX27" s="256">
        <f t="shared" si="5"/>
        <v>1064.6558452899999</v>
      </c>
      <c r="BY27" s="256">
        <f t="shared" si="8"/>
        <v>1438.8601985200003</v>
      </c>
      <c r="NL27" s="197" t="s">
        <v>200</v>
      </c>
      <c r="NN27" s="197" t="s">
        <v>203</v>
      </c>
    </row>
    <row r="28" spans="1:415" s="191" customFormat="1" ht="30" customHeight="1">
      <c r="A28" s="510">
        <v>7210</v>
      </c>
      <c r="B28" s="176" t="str">
        <f>IF('1'!A1=1,D28,F28)</f>
        <v>прокат плоский з вуглецевої сталі</v>
      </c>
      <c r="C28" s="400">
        <v>7210</v>
      </c>
      <c r="D28" s="405" t="s">
        <v>54</v>
      </c>
      <c r="E28" s="400">
        <v>7210</v>
      </c>
      <c r="F28" s="405" t="s">
        <v>130</v>
      </c>
      <c r="G28" s="296">
        <v>22.048994189999998</v>
      </c>
      <c r="H28" s="296">
        <v>52.495622670000003</v>
      </c>
      <c r="I28" s="296">
        <v>78.87332164</v>
      </c>
      <c r="J28" s="296">
        <v>61.741891039999999</v>
      </c>
      <c r="K28" s="296">
        <v>43.525294299999999</v>
      </c>
      <c r="L28" s="296">
        <v>48.547948069999997</v>
      </c>
      <c r="M28" s="296">
        <v>82.360919749999994</v>
      </c>
      <c r="N28" s="296">
        <v>69.439986250000004</v>
      </c>
      <c r="O28" s="296">
        <v>33.905839139999998</v>
      </c>
      <c r="P28" s="296">
        <v>63.761615550000002</v>
      </c>
      <c r="Q28" s="296">
        <v>71.672039429999998</v>
      </c>
      <c r="R28" s="296">
        <v>54.799359520000003</v>
      </c>
      <c r="S28" s="296">
        <v>37.777306299999999</v>
      </c>
      <c r="T28" s="296">
        <v>64.714275139999998</v>
      </c>
      <c r="U28" s="296">
        <v>81.837283009999993</v>
      </c>
      <c r="V28" s="296">
        <v>71.89459119</v>
      </c>
      <c r="W28" s="296">
        <v>37.044746199999999</v>
      </c>
      <c r="X28" s="296">
        <v>51.945456100000001</v>
      </c>
      <c r="Y28" s="296">
        <v>63.76178522</v>
      </c>
      <c r="Z28" s="296">
        <v>47.129529900000001</v>
      </c>
      <c r="AA28" s="296">
        <v>23.292487479999998</v>
      </c>
      <c r="AB28" s="296">
        <v>28.871855020000002</v>
      </c>
      <c r="AC28" s="296">
        <v>49.015567769999997</v>
      </c>
      <c r="AD28" s="296">
        <v>32.736653660000002</v>
      </c>
      <c r="AE28" s="296">
        <v>25.895191050000001</v>
      </c>
      <c r="AF28" s="296">
        <v>42.817246019999999</v>
      </c>
      <c r="AG28" s="296">
        <v>43.726693529999999</v>
      </c>
      <c r="AH28" s="296">
        <v>33.405394970000003</v>
      </c>
      <c r="AI28" s="296">
        <v>22.584967979999998</v>
      </c>
      <c r="AJ28" s="296">
        <v>35.713651800000001</v>
      </c>
      <c r="AK28" s="296">
        <v>45.330183480000002</v>
      </c>
      <c r="AL28" s="296">
        <v>35.127766309999998</v>
      </c>
      <c r="AM28" s="296">
        <v>26.437836350000001</v>
      </c>
      <c r="AN28" s="296">
        <v>38.279154509999998</v>
      </c>
      <c r="AO28" s="296">
        <v>47.902819839999999</v>
      </c>
      <c r="AP28" s="296">
        <v>37.156659169999998</v>
      </c>
      <c r="AQ28" s="544">
        <v>32.773829460000002</v>
      </c>
      <c r="AR28" s="296">
        <v>47.194624359999999</v>
      </c>
      <c r="AS28" s="296">
        <v>59.1483603</v>
      </c>
      <c r="AT28" s="296">
        <v>43.811516810000001</v>
      </c>
      <c r="AU28" s="296">
        <v>40.695031399999998</v>
      </c>
      <c r="AV28" s="296">
        <v>45.268448980000002</v>
      </c>
      <c r="AW28" s="296">
        <v>64.146780379999996</v>
      </c>
      <c r="AX28" s="296">
        <v>48.671081739999998</v>
      </c>
      <c r="AY28" s="296">
        <v>33.51312575</v>
      </c>
      <c r="AZ28" s="296">
        <v>45.211517049999998</v>
      </c>
      <c r="BA28" s="296">
        <v>58.424639300000003</v>
      </c>
      <c r="BB28" s="296">
        <v>60.755290080000002</v>
      </c>
      <c r="BC28" s="296">
        <v>36.70424878</v>
      </c>
      <c r="BD28" s="296">
        <v>33.433930180000004</v>
      </c>
      <c r="BE28" s="296">
        <v>58.05102892</v>
      </c>
      <c r="BF28" s="296">
        <v>45.878978029999999</v>
      </c>
      <c r="BG28" s="296">
        <v>48.882000070000004</v>
      </c>
      <c r="BH28" s="296">
        <v>51.994523409999999</v>
      </c>
      <c r="BI28" s="296">
        <v>59.936778930000003</v>
      </c>
      <c r="BJ28" s="296">
        <v>44.110096730000002</v>
      </c>
      <c r="BK28" s="296">
        <v>41.644751620000001</v>
      </c>
      <c r="BL28" s="296">
        <v>57.574966700000004</v>
      </c>
      <c r="BM28" s="296">
        <v>59.192945960000003</v>
      </c>
      <c r="BN28" s="267">
        <f t="shared" si="6"/>
        <v>160.81330241000001</v>
      </c>
      <c r="BO28" s="267">
        <f t="shared" si="7"/>
        <v>158.41266428</v>
      </c>
      <c r="BP28" s="267"/>
      <c r="BQ28" s="267">
        <f t="shared" si="0"/>
        <v>133.91656393</v>
      </c>
      <c r="BR28" s="267">
        <f t="shared" si="1"/>
        <v>145.84452557</v>
      </c>
      <c r="BS28" s="267">
        <f t="shared" si="2"/>
        <v>138.75656957000001</v>
      </c>
      <c r="BT28" s="267">
        <f t="shared" si="3"/>
        <v>149.77646986999997</v>
      </c>
      <c r="BU28" s="255">
        <f t="shared" si="9"/>
        <v>182.92833093000002</v>
      </c>
      <c r="BV28" s="255">
        <f t="shared" si="10"/>
        <v>198.78134249999999</v>
      </c>
      <c r="BW28" s="255">
        <f t="shared" si="4"/>
        <v>197.90457218</v>
      </c>
      <c r="BX28" s="255">
        <f t="shared" si="5"/>
        <v>174.06818591000001</v>
      </c>
      <c r="BY28" s="255">
        <f t="shared" si="8"/>
        <v>204.92339914000001</v>
      </c>
      <c r="BZ28" s="464"/>
      <c r="EZ28" s="214"/>
      <c r="FA28" s="214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GY28" s="216"/>
      <c r="GZ28" s="216"/>
      <c r="HA28" s="216"/>
      <c r="HB28" s="216"/>
      <c r="HC28" s="216"/>
      <c r="HD28" s="216"/>
      <c r="HE28" s="216"/>
      <c r="HF28" s="216"/>
      <c r="HG28" s="216"/>
      <c r="HH28" s="216"/>
      <c r="HI28" s="216"/>
      <c r="HJ28" s="216"/>
      <c r="HK28" s="216"/>
      <c r="HL28" s="216"/>
      <c r="HM28" s="216"/>
      <c r="HN28" s="216"/>
      <c r="HO28" s="216"/>
      <c r="HP28" s="216"/>
      <c r="HQ28" s="216"/>
      <c r="HR28" s="216"/>
      <c r="HS28" s="216"/>
      <c r="LR28" s="216"/>
      <c r="LS28" s="472"/>
      <c r="LT28" s="472"/>
      <c r="LU28" s="472"/>
      <c r="LV28" s="472"/>
      <c r="LW28" s="215"/>
      <c r="LX28" s="215"/>
      <c r="LY28" s="215"/>
      <c r="LZ28" s="472"/>
      <c r="MA28" s="472"/>
      <c r="MB28" s="472"/>
      <c r="MC28" s="481"/>
      <c r="MD28" s="472"/>
      <c r="ME28" s="472"/>
      <c r="MF28" s="472"/>
      <c r="MG28" s="472"/>
      <c r="MH28" s="472"/>
      <c r="MI28" s="472"/>
      <c r="MJ28" s="472"/>
      <c r="MK28" s="472"/>
      <c r="ML28" s="472"/>
      <c r="MM28" s="472"/>
      <c r="MN28" s="472"/>
      <c r="MO28" s="472"/>
      <c r="MP28" s="472"/>
      <c r="MQ28" s="472"/>
      <c r="MR28" s="472"/>
      <c r="MS28" s="472"/>
      <c r="MT28" s="472"/>
      <c r="MU28" s="472"/>
      <c r="MV28" s="472"/>
      <c r="MW28" s="472"/>
      <c r="MX28" s="216"/>
      <c r="MY28" s="214"/>
      <c r="MZ28" s="214"/>
      <c r="NA28" s="214"/>
      <c r="NB28" s="214"/>
      <c r="NC28" s="214"/>
      <c r="ND28" s="214"/>
      <c r="NE28" s="214"/>
      <c r="NF28" s="214"/>
      <c r="NG28" s="214"/>
      <c r="NH28" s="216"/>
      <c r="NI28" s="216"/>
      <c r="NJ28" s="216"/>
      <c r="NK28" s="215"/>
      <c r="NL28" s="215"/>
      <c r="NM28" s="215"/>
      <c r="NN28" s="215"/>
      <c r="NO28" s="215"/>
      <c r="NP28" s="215"/>
      <c r="NQ28" s="215"/>
      <c r="NR28" s="215"/>
      <c r="NS28" s="215"/>
      <c r="NT28" s="215"/>
      <c r="NU28" s="215"/>
      <c r="NV28" s="215"/>
      <c r="NW28" s="215"/>
      <c r="NX28" s="215"/>
      <c r="NY28" s="215"/>
      <c r="NZ28" s="215"/>
      <c r="OA28" s="215"/>
      <c r="OB28" s="215"/>
      <c r="OC28" s="215"/>
      <c r="OD28" s="215"/>
      <c r="OE28" s="215"/>
      <c r="OF28" s="215"/>
      <c r="OG28" s="215"/>
      <c r="OH28" s="215"/>
      <c r="OI28" s="215"/>
      <c r="OJ28" s="215"/>
      <c r="OK28" s="215"/>
      <c r="OL28" s="215"/>
      <c r="OM28" s="215"/>
      <c r="ON28" s="215"/>
      <c r="OO28" s="215"/>
      <c r="OP28" s="215"/>
      <c r="OQ28" s="215"/>
      <c r="OR28" s="215"/>
      <c r="OS28" s="216"/>
      <c r="OT28" s="216"/>
      <c r="OU28" s="216"/>
      <c r="OV28" s="216"/>
      <c r="OW28" s="216"/>
      <c r="OX28" s="216"/>
      <c r="OY28" s="216"/>
    </row>
    <row r="29" spans="1:415" s="191" customFormat="1" ht="30" customHeight="1">
      <c r="A29" s="510">
        <v>7308</v>
      </c>
      <c r="B29" s="176" t="str">
        <f>IF('1'!A1=1,D29,F29)</f>
        <v>металоконструкції</v>
      </c>
      <c r="C29" s="400">
        <v>7308</v>
      </c>
      <c r="D29" s="405" t="s">
        <v>55</v>
      </c>
      <c r="E29" s="400">
        <v>7308</v>
      </c>
      <c r="F29" s="405" t="s">
        <v>148</v>
      </c>
      <c r="G29" s="296">
        <v>13.60818995</v>
      </c>
      <c r="H29" s="296">
        <v>19.747813109999999</v>
      </c>
      <c r="I29" s="296">
        <v>21.509100549999999</v>
      </c>
      <c r="J29" s="296">
        <v>38.875848959999999</v>
      </c>
      <c r="K29" s="296">
        <v>18.69037041</v>
      </c>
      <c r="L29" s="296">
        <v>30.903874210000001</v>
      </c>
      <c r="M29" s="296">
        <v>66.164882919999997</v>
      </c>
      <c r="N29" s="296">
        <v>45.61023411</v>
      </c>
      <c r="O29" s="296">
        <v>26.309868430000002</v>
      </c>
      <c r="P29" s="296">
        <v>44.376400439999998</v>
      </c>
      <c r="Q29" s="296">
        <v>44.366030170000002</v>
      </c>
      <c r="R29" s="296">
        <v>36.699412410000001</v>
      </c>
      <c r="S29" s="296">
        <v>20.80413094</v>
      </c>
      <c r="T29" s="296">
        <v>34.442706180000002</v>
      </c>
      <c r="U29" s="296">
        <v>36.5969865</v>
      </c>
      <c r="V29" s="296">
        <v>40.579151449999998</v>
      </c>
      <c r="W29" s="296">
        <v>27.517039749999999</v>
      </c>
      <c r="X29" s="296">
        <v>21.816610069999999</v>
      </c>
      <c r="Y29" s="296">
        <v>26.440638939999999</v>
      </c>
      <c r="Z29" s="296">
        <v>14.928053670000001</v>
      </c>
      <c r="AA29" s="296">
        <v>5.2575993800000003</v>
      </c>
      <c r="AB29" s="296">
        <v>10.97469774</v>
      </c>
      <c r="AC29" s="296">
        <v>11.453568260000001</v>
      </c>
      <c r="AD29" s="296">
        <v>12.309913720000001</v>
      </c>
      <c r="AE29" s="296">
        <v>5.3041745300000001</v>
      </c>
      <c r="AF29" s="296">
        <v>9.7519505899999999</v>
      </c>
      <c r="AG29" s="296">
        <v>18.995937479999998</v>
      </c>
      <c r="AH29" s="296">
        <v>15.877705799999999</v>
      </c>
      <c r="AI29" s="296">
        <v>11.14197474</v>
      </c>
      <c r="AJ29" s="296">
        <v>16.032794549999998</v>
      </c>
      <c r="AK29" s="296">
        <v>18.245361339999999</v>
      </c>
      <c r="AL29" s="296">
        <v>14.67346586</v>
      </c>
      <c r="AM29" s="296">
        <v>13.13426237</v>
      </c>
      <c r="AN29" s="296">
        <v>14.366929600000001</v>
      </c>
      <c r="AO29" s="296">
        <v>15.480937020000001</v>
      </c>
      <c r="AP29" s="296">
        <v>13.75441105</v>
      </c>
      <c r="AQ29" s="544">
        <v>10.727872270000001</v>
      </c>
      <c r="AR29" s="296">
        <v>23.526226479999998</v>
      </c>
      <c r="AS29" s="296">
        <v>28.156638659999999</v>
      </c>
      <c r="AT29" s="296">
        <v>24.781046910000001</v>
      </c>
      <c r="AU29" s="296">
        <v>13</v>
      </c>
      <c r="AV29" s="296">
        <v>14.983418459999999</v>
      </c>
      <c r="AW29" s="296">
        <v>23.122598079999999</v>
      </c>
      <c r="AX29" s="296">
        <v>19.666790420000002</v>
      </c>
      <c r="AY29" s="296">
        <v>13.03935278</v>
      </c>
      <c r="AZ29" s="296">
        <v>24.448594759999999</v>
      </c>
      <c r="BA29" s="296">
        <v>26.60248953</v>
      </c>
      <c r="BB29" s="296">
        <v>27.11593139</v>
      </c>
      <c r="BC29" s="296">
        <v>13.507169659999999</v>
      </c>
      <c r="BD29" s="296">
        <v>13.57000476</v>
      </c>
      <c r="BE29" s="296">
        <v>14.726280239999998</v>
      </c>
      <c r="BF29" s="296">
        <v>12.561709190000002</v>
      </c>
      <c r="BG29" s="296">
        <v>12.17247893</v>
      </c>
      <c r="BH29" s="296">
        <v>10.502416660000002</v>
      </c>
      <c r="BI29" s="296">
        <v>15.03242174</v>
      </c>
      <c r="BJ29" s="296">
        <v>15.8866561</v>
      </c>
      <c r="BK29" s="296">
        <v>15.13050323</v>
      </c>
      <c r="BL29" s="296">
        <v>16.680929550000002</v>
      </c>
      <c r="BM29" s="296">
        <v>16.380683149999999</v>
      </c>
      <c r="BN29" s="267">
        <f t="shared" si="6"/>
        <v>37.707317330000002</v>
      </c>
      <c r="BO29" s="267">
        <f t="shared" si="7"/>
        <v>48.19211593</v>
      </c>
      <c r="BP29" s="267"/>
      <c r="BQ29" s="267">
        <f t="shared" si="0"/>
        <v>39.9957791</v>
      </c>
      <c r="BR29" s="267">
        <f t="shared" si="1"/>
        <v>49.9297684</v>
      </c>
      <c r="BS29" s="267">
        <f t="shared" si="2"/>
        <v>60.093596490000003</v>
      </c>
      <c r="BT29" s="267">
        <f t="shared" si="3"/>
        <v>56.736540040000001</v>
      </c>
      <c r="BU29" s="255">
        <f t="shared" si="9"/>
        <v>87.191784319999996</v>
      </c>
      <c r="BV29" s="255">
        <f t="shared" si="10"/>
        <v>70.772806959999997</v>
      </c>
      <c r="BW29" s="255">
        <f t="shared" si="4"/>
        <v>91.206368460000007</v>
      </c>
      <c r="BX29" s="255">
        <f t="shared" si="5"/>
        <v>54.365163850000002</v>
      </c>
      <c r="BY29" s="255">
        <f t="shared" si="8"/>
        <v>53.593973430000005</v>
      </c>
      <c r="BZ29" s="464"/>
      <c r="EZ29" s="214"/>
      <c r="FA29" s="214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GY29" s="216"/>
      <c r="GZ29" s="216"/>
      <c r="HA29" s="216"/>
      <c r="HB29" s="216"/>
      <c r="HC29" s="216"/>
      <c r="HD29" s="216"/>
      <c r="HE29" s="216"/>
      <c r="HF29" s="216"/>
      <c r="HG29" s="216"/>
      <c r="HH29" s="216"/>
      <c r="HI29" s="216"/>
      <c r="HJ29" s="216"/>
      <c r="HK29" s="216"/>
      <c r="HL29" s="216"/>
      <c r="HM29" s="216"/>
      <c r="HN29" s="216"/>
      <c r="HO29" s="216"/>
      <c r="HP29" s="216"/>
      <c r="HQ29" s="216"/>
      <c r="HR29" s="216"/>
      <c r="HS29" s="216"/>
      <c r="LR29" s="216"/>
      <c r="LS29" s="472"/>
      <c r="LT29" s="472"/>
      <c r="LU29" s="472"/>
      <c r="LV29" s="472"/>
      <c r="LW29" s="215"/>
      <c r="LX29" s="215"/>
      <c r="LY29" s="215"/>
      <c r="LZ29" s="472"/>
      <c r="MA29" s="472"/>
      <c r="MB29" s="472"/>
      <c r="MC29" s="481"/>
      <c r="MD29" s="472"/>
      <c r="ME29" s="472"/>
      <c r="MF29" s="472"/>
      <c r="MG29" s="472"/>
      <c r="MH29" s="472"/>
      <c r="MI29" s="472"/>
      <c r="MJ29" s="472"/>
      <c r="MK29" s="472"/>
      <c r="ML29" s="472"/>
      <c r="MM29" s="472"/>
      <c r="MN29" s="472"/>
      <c r="MO29" s="472"/>
      <c r="MP29" s="472"/>
      <c r="MQ29" s="472"/>
      <c r="MR29" s="472"/>
      <c r="MS29" s="472"/>
      <c r="MT29" s="472"/>
      <c r="MU29" s="472"/>
      <c r="MV29" s="472"/>
      <c r="MW29" s="472"/>
      <c r="MX29" s="216"/>
      <c r="MY29" s="214"/>
      <c r="MZ29" s="214"/>
      <c r="NA29" s="214"/>
      <c r="NB29" s="214"/>
      <c r="NC29" s="214"/>
      <c r="ND29" s="214"/>
      <c r="NE29" s="214"/>
      <c r="NF29" s="214"/>
      <c r="NG29" s="214"/>
      <c r="NH29" s="216"/>
      <c r="NI29" s="216"/>
      <c r="NJ29" s="216"/>
      <c r="NK29" s="215"/>
      <c r="NL29" s="215" t="s">
        <v>215</v>
      </c>
      <c r="NM29" s="215"/>
      <c r="NN29" s="215" t="s">
        <v>218</v>
      </c>
      <c r="NO29" s="215"/>
      <c r="NP29" s="215"/>
      <c r="NQ29" s="215"/>
      <c r="NR29" s="215"/>
      <c r="NS29" s="215"/>
      <c r="NT29" s="215"/>
      <c r="NU29" s="215"/>
      <c r="NV29" s="215"/>
      <c r="NW29" s="215"/>
      <c r="NX29" s="215"/>
      <c r="NY29" s="215"/>
      <c r="NZ29" s="215"/>
      <c r="OA29" s="215"/>
      <c r="OB29" s="215"/>
      <c r="OC29" s="215"/>
      <c r="OD29" s="215"/>
      <c r="OE29" s="215"/>
      <c r="OF29" s="215"/>
      <c r="OG29" s="215"/>
      <c r="OH29" s="215"/>
      <c r="OI29" s="215"/>
      <c r="OJ29" s="215"/>
      <c r="OK29" s="215"/>
      <c r="OL29" s="215"/>
      <c r="OM29" s="215"/>
      <c r="ON29" s="215"/>
      <c r="OO29" s="215"/>
      <c r="OP29" s="215"/>
      <c r="OQ29" s="215"/>
      <c r="OR29" s="215"/>
      <c r="OS29" s="216"/>
      <c r="OT29" s="216"/>
      <c r="OU29" s="216"/>
      <c r="OV29" s="216"/>
      <c r="OW29" s="216"/>
      <c r="OX29" s="216"/>
      <c r="OY29" s="216"/>
    </row>
    <row r="30" spans="1:415" ht="34.950000000000003" customHeight="1">
      <c r="A30" s="508"/>
      <c r="B30" s="171" t="str">
        <f>IF('1'!A1=1,D30,F30)</f>
        <v xml:space="preserve">Машини та устаткування, транспортні засоби, прилади </v>
      </c>
      <c r="C30" s="403"/>
      <c r="D30" s="404" t="s">
        <v>45</v>
      </c>
      <c r="E30" s="403"/>
      <c r="F30" s="404" t="s">
        <v>131</v>
      </c>
      <c r="G30" s="297">
        <v>898.25916827000003</v>
      </c>
      <c r="H30" s="297">
        <v>1090.20558134</v>
      </c>
      <c r="I30" s="297">
        <v>1472.7685918499999</v>
      </c>
      <c r="J30" s="297">
        <v>1686.4198556900001</v>
      </c>
      <c r="K30" s="297">
        <v>1589.76335292</v>
      </c>
      <c r="L30" s="297">
        <v>1803.4892705300001</v>
      </c>
      <c r="M30" s="297">
        <v>2143.1900753899999</v>
      </c>
      <c r="N30" s="297">
        <v>2677.8613106900002</v>
      </c>
      <c r="O30" s="297">
        <v>1694.6679038</v>
      </c>
      <c r="P30" s="297">
        <v>2324.49772837</v>
      </c>
      <c r="Q30" s="297">
        <v>1923.21647437</v>
      </c>
      <c r="R30" s="297">
        <v>2232.4896375799999</v>
      </c>
      <c r="S30" s="297">
        <v>1571.8041588000001</v>
      </c>
      <c r="T30" s="297">
        <v>1925.6759952</v>
      </c>
      <c r="U30" s="297">
        <v>1971.2088884699999</v>
      </c>
      <c r="V30" s="297">
        <v>1945.9858479500001</v>
      </c>
      <c r="W30" s="297">
        <v>1019.10073773</v>
      </c>
      <c r="X30" s="297">
        <v>1106.2437117500001</v>
      </c>
      <c r="Y30" s="297">
        <v>1054.6433398900001</v>
      </c>
      <c r="Z30" s="297">
        <v>1014.6345214200001</v>
      </c>
      <c r="AA30" s="297">
        <v>583.31342296000003</v>
      </c>
      <c r="AB30" s="297">
        <v>627.55934795999997</v>
      </c>
      <c r="AC30" s="297">
        <v>836.62704035000002</v>
      </c>
      <c r="AD30" s="297">
        <v>844.14222462999999</v>
      </c>
      <c r="AE30" s="256">
        <v>834.50117232000002</v>
      </c>
      <c r="AF30" s="256">
        <v>1092.46205422</v>
      </c>
      <c r="AG30" s="256">
        <v>1198.2152664800001</v>
      </c>
      <c r="AH30" s="256">
        <v>1299.92999811</v>
      </c>
      <c r="AI30" s="256">
        <v>1168.5293661200001</v>
      </c>
      <c r="AJ30" s="256">
        <v>1474.81637434</v>
      </c>
      <c r="AK30" s="256">
        <v>1608.0344706200001</v>
      </c>
      <c r="AL30" s="256">
        <v>1691.0713020400001</v>
      </c>
      <c r="AM30" s="256">
        <v>1360.82306481</v>
      </c>
      <c r="AN30" s="256">
        <v>1622.2268259099999</v>
      </c>
      <c r="AO30" s="256">
        <v>1756.30952901</v>
      </c>
      <c r="AP30" s="256">
        <v>1902.18498774</v>
      </c>
      <c r="AQ30" s="543">
        <v>1872.7492595599999</v>
      </c>
      <c r="AR30" s="256">
        <v>1894.52797928</v>
      </c>
      <c r="AS30" s="256">
        <v>2220.63303683</v>
      </c>
      <c r="AT30" s="256">
        <v>2231.1756375499999</v>
      </c>
      <c r="AU30" s="256">
        <v>1616.9903525100001</v>
      </c>
      <c r="AV30" s="256">
        <v>1378.18720289</v>
      </c>
      <c r="AW30" s="256">
        <v>2091.53872598</v>
      </c>
      <c r="AX30" s="256">
        <v>2304.9778700299998</v>
      </c>
      <c r="AY30" s="256">
        <v>1840.59453315</v>
      </c>
      <c r="AZ30" s="256">
        <v>2301.6207655600001</v>
      </c>
      <c r="BA30" s="256">
        <v>2349.0704568299998</v>
      </c>
      <c r="BB30" s="256">
        <v>2656.4037780899998</v>
      </c>
      <c r="BC30" s="256">
        <v>1267.5366918599998</v>
      </c>
      <c r="BD30" s="256">
        <v>1633.4678264099998</v>
      </c>
      <c r="BE30" s="256">
        <v>1468.41100592</v>
      </c>
      <c r="BF30" s="256">
        <v>1909.39834707</v>
      </c>
      <c r="BG30" s="256">
        <v>1665.2046496599999</v>
      </c>
      <c r="BH30" s="256">
        <v>1926.5268710800001</v>
      </c>
      <c r="BI30" s="256">
        <v>2193.52090976</v>
      </c>
      <c r="BJ30" s="256">
        <v>2439.56465708</v>
      </c>
      <c r="BK30" s="256">
        <v>1990.6202121000001</v>
      </c>
      <c r="BL30" s="256">
        <v>2287.4110103600001</v>
      </c>
      <c r="BM30" s="256">
        <v>2085.5007618899999</v>
      </c>
      <c r="BN30" s="264">
        <f t="shared" si="6"/>
        <v>5785.2524304999997</v>
      </c>
      <c r="BO30" s="264">
        <f t="shared" si="7"/>
        <v>6363.5319843500001</v>
      </c>
      <c r="BP30" s="264"/>
      <c r="BQ30" s="264">
        <f t="shared" si="0"/>
        <v>2891.6420358999999</v>
      </c>
      <c r="BR30" s="264">
        <f t="shared" si="1"/>
        <v>4425.1084911300004</v>
      </c>
      <c r="BS30" s="264">
        <f t="shared" si="2"/>
        <v>5942.4515131200005</v>
      </c>
      <c r="BT30" s="264">
        <f t="shared" si="3"/>
        <v>6641.5444074699999</v>
      </c>
      <c r="BU30" s="256">
        <f t="shared" si="9"/>
        <v>8219.0859132199985</v>
      </c>
      <c r="BV30" s="256">
        <f t="shared" si="10"/>
        <v>7391.6941514099999</v>
      </c>
      <c r="BW30" s="256">
        <f t="shared" si="4"/>
        <v>9147.6895336300004</v>
      </c>
      <c r="BX30" s="256">
        <f t="shared" si="5"/>
        <v>6278.8138712599994</v>
      </c>
      <c r="BY30" s="256">
        <f t="shared" si="8"/>
        <v>8224.8170875799988</v>
      </c>
    </row>
    <row r="31" spans="1:415" s="209" customFormat="1" ht="30" customHeight="1">
      <c r="A31" s="501">
        <v>84</v>
      </c>
      <c r="B31" s="176" t="str">
        <f>IF('1'!A1=1,D31,F31)</f>
        <v>механічні машини, апарати</v>
      </c>
      <c r="C31" s="400">
        <v>84</v>
      </c>
      <c r="D31" s="405" t="s">
        <v>60</v>
      </c>
      <c r="E31" s="400">
        <v>84</v>
      </c>
      <c r="F31" s="401" t="s">
        <v>132</v>
      </c>
      <c r="G31" s="296">
        <v>355.12171501</v>
      </c>
      <c r="H31" s="296">
        <v>433.5269667</v>
      </c>
      <c r="I31" s="296">
        <v>598.87980800000003</v>
      </c>
      <c r="J31" s="296">
        <v>658.17245245000004</v>
      </c>
      <c r="K31" s="296">
        <v>707.69211792999999</v>
      </c>
      <c r="L31" s="296">
        <v>889.97973736999995</v>
      </c>
      <c r="M31" s="296">
        <v>968.65281920999996</v>
      </c>
      <c r="N31" s="296">
        <v>1130.07049375</v>
      </c>
      <c r="O31" s="296">
        <v>699.69038155999999</v>
      </c>
      <c r="P31" s="296">
        <v>1096.46624496</v>
      </c>
      <c r="Q31" s="296">
        <v>857.62412901000005</v>
      </c>
      <c r="R31" s="296">
        <v>806.54381372</v>
      </c>
      <c r="S31" s="296">
        <v>590.03481848000001</v>
      </c>
      <c r="T31" s="296">
        <v>881.54989391000004</v>
      </c>
      <c r="U31" s="296">
        <v>884.97384805000002</v>
      </c>
      <c r="V31" s="296">
        <v>909.46784209999998</v>
      </c>
      <c r="W31" s="296">
        <v>465.95678721000002</v>
      </c>
      <c r="X31" s="296">
        <v>635.27014409000003</v>
      </c>
      <c r="Y31" s="296">
        <v>560.75978994000002</v>
      </c>
      <c r="Z31" s="296">
        <v>496.60180967999997</v>
      </c>
      <c r="AA31" s="296">
        <v>306.31232863999998</v>
      </c>
      <c r="AB31" s="296">
        <v>321.86987819000001</v>
      </c>
      <c r="AC31" s="296">
        <v>444.03792148000002</v>
      </c>
      <c r="AD31" s="296">
        <v>398.29523461000002</v>
      </c>
      <c r="AE31" s="296">
        <v>419.9489805</v>
      </c>
      <c r="AF31" s="296">
        <v>616.36344269000006</v>
      </c>
      <c r="AG31" s="296">
        <v>655.34125715000005</v>
      </c>
      <c r="AH31" s="296">
        <v>589.66883186999996</v>
      </c>
      <c r="AI31" s="255">
        <v>536.17841281999995</v>
      </c>
      <c r="AJ31" s="255">
        <v>728.19728249000002</v>
      </c>
      <c r="AK31" s="255">
        <v>779.96771612999999</v>
      </c>
      <c r="AL31" s="255">
        <v>773.72040374999995</v>
      </c>
      <c r="AM31" s="255">
        <v>655.64502717000005</v>
      </c>
      <c r="AN31" s="255">
        <v>819.91524675999995</v>
      </c>
      <c r="AO31" s="255">
        <v>836.09167163999996</v>
      </c>
      <c r="AP31" s="255">
        <v>744.98104380999996</v>
      </c>
      <c r="AQ31" s="545">
        <v>650.03782737999995</v>
      </c>
      <c r="AR31" s="255">
        <v>826.75415450000003</v>
      </c>
      <c r="AS31" s="255">
        <v>894.76605253000002</v>
      </c>
      <c r="AT31" s="255">
        <v>804.36598848999995</v>
      </c>
      <c r="AU31" s="255">
        <v>570.08127086000002</v>
      </c>
      <c r="AV31" s="255">
        <v>678.58821970999998</v>
      </c>
      <c r="AW31" s="255">
        <v>854.74277996000001</v>
      </c>
      <c r="AX31" s="255">
        <v>877.40273204000005</v>
      </c>
      <c r="AY31" s="255">
        <v>751.51221950000001</v>
      </c>
      <c r="AZ31" s="255">
        <v>970.06854307000003</v>
      </c>
      <c r="BA31" s="255">
        <v>1037.8181451099999</v>
      </c>
      <c r="BB31" s="255">
        <v>1061.0142973100001</v>
      </c>
      <c r="BC31" s="255">
        <v>487.61362070000001</v>
      </c>
      <c r="BD31" s="255">
        <v>307.51047113000004</v>
      </c>
      <c r="BE31" s="255">
        <v>521.28009622000002</v>
      </c>
      <c r="BF31" s="255">
        <v>579.78979778999997</v>
      </c>
      <c r="BG31" s="255">
        <v>479.29462986000004</v>
      </c>
      <c r="BH31" s="255">
        <v>597.41108484999995</v>
      </c>
      <c r="BI31" s="255">
        <v>819.12704930999996</v>
      </c>
      <c r="BJ31" s="255">
        <v>740.35155262000001</v>
      </c>
      <c r="BK31" s="255">
        <v>591.14523759999997</v>
      </c>
      <c r="BL31" s="255">
        <v>860.31707578999999</v>
      </c>
      <c r="BM31" s="255">
        <v>731.96500703999993</v>
      </c>
      <c r="BN31" s="267">
        <f t="shared" si="6"/>
        <v>1895.83276402</v>
      </c>
      <c r="BO31" s="267">
        <f t="shared" si="7"/>
        <v>2183.4273204299998</v>
      </c>
      <c r="BP31" s="267"/>
      <c r="BQ31" s="267">
        <f t="shared" si="0"/>
        <v>1470.5153629200001</v>
      </c>
      <c r="BR31" s="267">
        <f t="shared" si="1"/>
        <v>2281.3225122100002</v>
      </c>
      <c r="BS31" s="267">
        <f t="shared" si="2"/>
        <v>2818.0638151900002</v>
      </c>
      <c r="BT31" s="267">
        <f t="shared" si="3"/>
        <v>3056.6329893799998</v>
      </c>
      <c r="BU31" s="255">
        <f t="shared" si="9"/>
        <v>3175.9240228999997</v>
      </c>
      <c r="BV31" s="255">
        <f t="shared" si="10"/>
        <v>2980.8150025700002</v>
      </c>
      <c r="BW31" s="255">
        <f t="shared" si="4"/>
        <v>3820.4132049899999</v>
      </c>
      <c r="BX31" s="255">
        <f t="shared" si="5"/>
        <v>1896.1939858399999</v>
      </c>
      <c r="BY31" s="255">
        <f t="shared" si="8"/>
        <v>2636.1843166399999</v>
      </c>
      <c r="BZ31" s="463"/>
      <c r="EZ31" s="211"/>
      <c r="FA31" s="211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GY31" s="213"/>
      <c r="GZ31" s="213"/>
      <c r="HA31" s="213"/>
      <c r="HB31" s="213"/>
      <c r="HC31" s="213"/>
      <c r="HD31" s="213"/>
      <c r="HE31" s="213"/>
      <c r="HF31" s="213"/>
      <c r="HG31" s="213"/>
      <c r="HH31" s="213"/>
      <c r="HI31" s="213"/>
      <c r="HJ31" s="213"/>
      <c r="HK31" s="213"/>
      <c r="HL31" s="213"/>
      <c r="HM31" s="213"/>
      <c r="HN31" s="213"/>
      <c r="HO31" s="213"/>
      <c r="HP31" s="213"/>
      <c r="HQ31" s="213"/>
      <c r="HR31" s="213"/>
      <c r="HS31" s="213"/>
      <c r="LR31" s="213"/>
      <c r="LS31" s="467"/>
      <c r="LT31" s="467"/>
      <c r="LU31" s="467"/>
      <c r="LV31" s="467"/>
      <c r="LW31" s="212"/>
      <c r="LX31" s="212"/>
      <c r="LY31" s="212"/>
      <c r="LZ31" s="467"/>
      <c r="MA31" s="467"/>
      <c r="MB31" s="467"/>
      <c r="MC31" s="480"/>
      <c r="MD31" s="467"/>
      <c r="ME31" s="467"/>
      <c r="MF31" s="467"/>
      <c r="MG31" s="467"/>
      <c r="MH31" s="467"/>
      <c r="MI31" s="467"/>
      <c r="MJ31" s="467"/>
      <c r="MK31" s="467"/>
      <c r="ML31" s="467"/>
      <c r="MM31" s="467"/>
      <c r="MN31" s="467"/>
      <c r="MO31" s="467"/>
      <c r="MP31" s="467"/>
      <c r="MQ31" s="467"/>
      <c r="MR31" s="467"/>
      <c r="MS31" s="467"/>
      <c r="MT31" s="467"/>
      <c r="MU31" s="467"/>
      <c r="MV31" s="467"/>
      <c r="MW31" s="467"/>
      <c r="MX31" s="213"/>
      <c r="MY31" s="211"/>
      <c r="MZ31" s="211"/>
      <c r="NA31" s="211"/>
      <c r="NB31" s="211"/>
      <c r="NC31" s="211"/>
      <c r="ND31" s="211"/>
      <c r="NE31" s="211"/>
      <c r="NF31" s="211"/>
      <c r="NG31" s="211"/>
      <c r="NH31" s="213"/>
      <c r="NI31" s="213"/>
      <c r="NJ31" s="213"/>
      <c r="NK31" s="212"/>
      <c r="NL31" s="212" t="s">
        <v>216</v>
      </c>
      <c r="NM31" s="212"/>
      <c r="NN31" s="212" t="s">
        <v>219</v>
      </c>
      <c r="NO31" s="212"/>
      <c r="NP31" s="212"/>
      <c r="NQ31" s="212"/>
      <c r="NR31" s="212"/>
      <c r="NS31" s="212"/>
      <c r="NT31" s="212"/>
      <c r="NU31" s="212"/>
      <c r="NV31" s="212"/>
      <c r="NW31" s="212"/>
      <c r="NX31" s="212"/>
      <c r="NY31" s="212"/>
      <c r="NZ31" s="212"/>
      <c r="OA31" s="212"/>
      <c r="OB31" s="212"/>
      <c r="OC31" s="212"/>
      <c r="OD31" s="212"/>
      <c r="OE31" s="212"/>
      <c r="OF31" s="212"/>
      <c r="OG31" s="212"/>
      <c r="OH31" s="212"/>
      <c r="OI31" s="212"/>
      <c r="OJ31" s="212"/>
      <c r="OK31" s="212"/>
      <c r="OL31" s="212"/>
      <c r="OM31" s="212"/>
      <c r="ON31" s="212"/>
      <c r="OO31" s="212"/>
      <c r="OP31" s="212"/>
      <c r="OQ31" s="212"/>
      <c r="OR31" s="212"/>
      <c r="OS31" s="213"/>
      <c r="OT31" s="213"/>
      <c r="OU31" s="213"/>
      <c r="OV31" s="213"/>
      <c r="OW31" s="213"/>
      <c r="OX31" s="213"/>
      <c r="OY31" s="213"/>
    </row>
    <row r="32" spans="1:415" s="209" customFormat="1" ht="45.6" customHeight="1">
      <c r="A32" s="511">
        <v>8421</v>
      </c>
      <c r="B32" s="254" t="str">
        <f>IF('1'!$A$1=1,D32,F32)</f>
        <v>центрифуги,сушарки та обладнання для очищення рідин та газів</v>
      </c>
      <c r="C32" s="410">
        <v>8421</v>
      </c>
      <c r="D32" s="406" t="s">
        <v>191</v>
      </c>
      <c r="E32" s="410">
        <v>8421</v>
      </c>
      <c r="F32" s="401" t="s">
        <v>208</v>
      </c>
      <c r="G32" s="296">
        <v>19.910317689999999</v>
      </c>
      <c r="H32" s="296">
        <v>20.02807078</v>
      </c>
      <c r="I32" s="296">
        <v>28.946665209999999</v>
      </c>
      <c r="J32" s="296">
        <v>34.542089109999999</v>
      </c>
      <c r="K32" s="296">
        <v>30.768751519999999</v>
      </c>
      <c r="L32" s="296">
        <v>36.798171709999998</v>
      </c>
      <c r="M32" s="296">
        <v>41.206459410000001</v>
      </c>
      <c r="N32" s="255">
        <v>42.970606879999998</v>
      </c>
      <c r="O32" s="296">
        <v>35.30509816</v>
      </c>
      <c r="P32" s="296">
        <v>43.57579819</v>
      </c>
      <c r="Q32" s="296">
        <v>40.645701780000003</v>
      </c>
      <c r="R32" s="296">
        <v>36.23483444</v>
      </c>
      <c r="S32" s="296">
        <v>24.718921600000002</v>
      </c>
      <c r="T32" s="296">
        <v>39.68628777</v>
      </c>
      <c r="U32" s="296">
        <v>46.45103297</v>
      </c>
      <c r="V32" s="296">
        <v>44.453710049999998</v>
      </c>
      <c r="W32" s="296">
        <v>26.74381472</v>
      </c>
      <c r="X32" s="296">
        <v>24.736642880000002</v>
      </c>
      <c r="Y32" s="296">
        <v>24.953267690000001</v>
      </c>
      <c r="Z32" s="296">
        <v>38.047411099999998</v>
      </c>
      <c r="AA32" s="296">
        <v>19.688031800000001</v>
      </c>
      <c r="AB32" s="296">
        <v>18.585093839999999</v>
      </c>
      <c r="AC32" s="296">
        <v>25.33983018</v>
      </c>
      <c r="AD32" s="296">
        <v>20.31691983</v>
      </c>
      <c r="AE32" s="296">
        <v>16.27339332</v>
      </c>
      <c r="AF32" s="296">
        <v>20.818671349999999</v>
      </c>
      <c r="AG32" s="296">
        <v>25.671839899999998</v>
      </c>
      <c r="AH32" s="296">
        <v>24.978339859999998</v>
      </c>
      <c r="AI32" s="255">
        <v>18.004786289999998</v>
      </c>
      <c r="AJ32" s="255">
        <v>30.896569190000001</v>
      </c>
      <c r="AK32" s="255">
        <v>45.355223770000002</v>
      </c>
      <c r="AL32" s="255">
        <v>46.461049729999999</v>
      </c>
      <c r="AM32" s="255">
        <v>35.040589580000002</v>
      </c>
      <c r="AN32" s="255">
        <v>45.598740720000002</v>
      </c>
      <c r="AO32" s="255">
        <v>38.247247389999998</v>
      </c>
      <c r="AP32" s="255">
        <v>37.200857460000002</v>
      </c>
      <c r="AQ32" s="545">
        <v>41.35787011</v>
      </c>
      <c r="AR32" s="255">
        <v>36.900421530000003</v>
      </c>
      <c r="AS32" s="255">
        <v>35.022648670000002</v>
      </c>
      <c r="AT32" s="255">
        <v>44.885351999999997</v>
      </c>
      <c r="AU32" s="255">
        <v>28.78503607</v>
      </c>
      <c r="AV32" s="255">
        <v>34.858952129999999</v>
      </c>
      <c r="AW32" s="255">
        <v>47.114325549999997</v>
      </c>
      <c r="AX32" s="255">
        <v>42.736796339999998</v>
      </c>
      <c r="AY32" s="255">
        <v>38.588532549999996</v>
      </c>
      <c r="AZ32" s="255">
        <v>44.934836760000003</v>
      </c>
      <c r="BA32" s="255">
        <v>45.680347679999997</v>
      </c>
      <c r="BB32" s="255">
        <v>54.409853140000003</v>
      </c>
      <c r="BC32" s="255">
        <v>28.256561689999998</v>
      </c>
      <c r="BD32" s="255">
        <v>19.759152710000002</v>
      </c>
      <c r="BE32" s="255">
        <v>29.144555969999999</v>
      </c>
      <c r="BF32" s="255">
        <v>31.688475820000001</v>
      </c>
      <c r="BG32" s="255">
        <v>29.221944430000001</v>
      </c>
      <c r="BH32" s="255">
        <v>30.129902100000002</v>
      </c>
      <c r="BI32" s="255">
        <v>39.744706559999997</v>
      </c>
      <c r="BJ32" s="255">
        <v>42.593033509999998</v>
      </c>
      <c r="BK32" s="255">
        <v>35.139619609999997</v>
      </c>
      <c r="BL32" s="255">
        <v>41.922821630000001</v>
      </c>
      <c r="BM32" s="255">
        <v>43.62575047</v>
      </c>
      <c r="BN32" s="267">
        <f t="shared" si="6"/>
        <v>99.09655309</v>
      </c>
      <c r="BO32" s="267">
        <f t="shared" si="7"/>
        <v>120.68819171</v>
      </c>
      <c r="BP32" s="267"/>
      <c r="BQ32" s="267">
        <f t="shared" si="0"/>
        <v>83.92987565</v>
      </c>
      <c r="BR32" s="267">
        <f t="shared" si="1"/>
        <v>87.74224443</v>
      </c>
      <c r="BS32" s="267">
        <f t="shared" si="2"/>
        <v>140.71762898</v>
      </c>
      <c r="BT32" s="267">
        <f t="shared" si="3"/>
        <v>156.08743515</v>
      </c>
      <c r="BU32" s="255">
        <f t="shared" si="9"/>
        <v>158.16629231000002</v>
      </c>
      <c r="BV32" s="255">
        <f t="shared" si="10"/>
        <v>153.49511008999997</v>
      </c>
      <c r="BW32" s="255">
        <f t="shared" si="4"/>
        <v>183.61357012999997</v>
      </c>
      <c r="BX32" s="255">
        <f t="shared" si="5"/>
        <v>108.84874619000001</v>
      </c>
      <c r="BY32" s="255">
        <f t="shared" si="8"/>
        <v>141.68958659999998</v>
      </c>
      <c r="BZ32" s="463"/>
      <c r="EZ32" s="211"/>
      <c r="FA32" s="211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GY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LR32" s="213"/>
      <c r="LS32" s="467"/>
      <c r="LT32" s="467"/>
      <c r="LU32" s="467"/>
      <c r="LV32" s="467"/>
      <c r="LW32" s="212"/>
      <c r="LX32" s="212"/>
      <c r="LY32" s="212"/>
      <c r="LZ32" s="467"/>
      <c r="MA32" s="467"/>
      <c r="MB32" s="467"/>
      <c r="MC32" s="480"/>
      <c r="MD32" s="467"/>
      <c r="ME32" s="467"/>
      <c r="MF32" s="467"/>
      <c r="MG32" s="467"/>
      <c r="MH32" s="467"/>
      <c r="MI32" s="467"/>
      <c r="MJ32" s="467"/>
      <c r="MK32" s="467"/>
      <c r="ML32" s="467"/>
      <c r="MM32" s="467"/>
      <c r="MN32" s="467"/>
      <c r="MO32" s="467"/>
      <c r="MP32" s="467"/>
      <c r="MQ32" s="467"/>
      <c r="MR32" s="467"/>
      <c r="MS32" s="467"/>
      <c r="MT32" s="467"/>
      <c r="MU32" s="467"/>
      <c r="MV32" s="467"/>
      <c r="MW32" s="467"/>
      <c r="MX32" s="213"/>
      <c r="MY32" s="211"/>
      <c r="MZ32" s="211"/>
      <c r="NA32" s="211"/>
      <c r="NB32" s="211"/>
      <c r="NC32" s="211"/>
      <c r="ND32" s="211"/>
      <c r="NE32" s="211"/>
      <c r="NF32" s="211"/>
      <c r="NG32" s="211"/>
      <c r="NH32" s="213"/>
      <c r="NI32" s="213"/>
      <c r="NJ32" s="213"/>
      <c r="NK32" s="212"/>
      <c r="NL32" s="212"/>
      <c r="NM32" s="212"/>
      <c r="NN32" s="212"/>
      <c r="NO32" s="212"/>
      <c r="NP32" s="212"/>
      <c r="NQ32" s="212"/>
      <c r="NR32" s="212"/>
      <c r="NS32" s="212"/>
      <c r="NT32" s="212"/>
      <c r="NU32" s="212"/>
      <c r="NV32" s="212"/>
      <c r="NW32" s="212"/>
      <c r="NX32" s="212"/>
      <c r="NY32" s="212"/>
      <c r="NZ32" s="212"/>
      <c r="OA32" s="212"/>
      <c r="OB32" s="212"/>
      <c r="OC32" s="212"/>
      <c r="OD32" s="212"/>
      <c r="OE32" s="212"/>
      <c r="OF32" s="212"/>
      <c r="OG32" s="212"/>
      <c r="OH32" s="212"/>
      <c r="OI32" s="212"/>
      <c r="OJ32" s="212"/>
      <c r="OK32" s="212"/>
      <c r="OL32" s="212"/>
      <c r="OM32" s="212"/>
      <c r="ON32" s="212"/>
      <c r="OO32" s="212"/>
      <c r="OP32" s="212"/>
      <c r="OQ32" s="212"/>
      <c r="OR32" s="212"/>
      <c r="OS32" s="213"/>
      <c r="OT32" s="213"/>
      <c r="OU32" s="213"/>
      <c r="OV32" s="213"/>
      <c r="OW32" s="213"/>
      <c r="OX32" s="213"/>
      <c r="OY32" s="213"/>
    </row>
    <row r="33" spans="1:415" s="209" customFormat="1" ht="31.8" customHeight="1">
      <c r="A33" s="511">
        <v>8433</v>
      </c>
      <c r="B33" s="254" t="str">
        <f>IF('1'!$A$1=1,D33,F33)</f>
        <v>машини та механізми для збирання сільськогосподарських культур</v>
      </c>
      <c r="C33" s="410">
        <v>8433</v>
      </c>
      <c r="D33" s="405" t="s">
        <v>192</v>
      </c>
      <c r="E33" s="410">
        <v>8433</v>
      </c>
      <c r="F33" s="401" t="s">
        <v>209</v>
      </c>
      <c r="G33" s="296">
        <v>11.89177379</v>
      </c>
      <c r="H33" s="296">
        <v>53.964092350000001</v>
      </c>
      <c r="I33" s="296">
        <v>63.925379409999998</v>
      </c>
      <c r="J33" s="296">
        <v>33.19525531</v>
      </c>
      <c r="K33" s="296">
        <v>29.678005089999999</v>
      </c>
      <c r="L33" s="296">
        <v>127.23064054</v>
      </c>
      <c r="M33" s="296">
        <v>133.07778096999999</v>
      </c>
      <c r="N33" s="255">
        <v>27.868458319999998</v>
      </c>
      <c r="O33" s="296">
        <v>30.030001890000001</v>
      </c>
      <c r="P33" s="296">
        <v>114.20172579</v>
      </c>
      <c r="Q33" s="296">
        <v>89.964233100000001</v>
      </c>
      <c r="R33" s="296">
        <v>33.714327410000003</v>
      </c>
      <c r="S33" s="296">
        <v>24.96793503</v>
      </c>
      <c r="T33" s="296">
        <v>108.61131561000001</v>
      </c>
      <c r="U33" s="296">
        <v>95.617193040000004</v>
      </c>
      <c r="V33" s="296">
        <v>27.106480250000001</v>
      </c>
      <c r="W33" s="296">
        <v>16.559871489999999</v>
      </c>
      <c r="X33" s="296">
        <v>53.199752740000001</v>
      </c>
      <c r="Y33" s="296">
        <v>65.424603610000005</v>
      </c>
      <c r="Z33" s="296">
        <v>14.78581838</v>
      </c>
      <c r="AA33" s="296">
        <v>10.627749830000001</v>
      </c>
      <c r="AB33" s="296">
        <v>45.409026089999998</v>
      </c>
      <c r="AC33" s="296">
        <v>62.789458510000003</v>
      </c>
      <c r="AD33" s="296">
        <v>16.849128449999998</v>
      </c>
      <c r="AE33" s="296">
        <v>31.01073396</v>
      </c>
      <c r="AF33" s="296">
        <v>136.30859624999999</v>
      </c>
      <c r="AG33" s="296">
        <v>95.376099980000006</v>
      </c>
      <c r="AH33" s="296">
        <v>41.784326849999999</v>
      </c>
      <c r="AI33" s="255">
        <v>48.51471686</v>
      </c>
      <c r="AJ33" s="255">
        <v>179.26691281000001</v>
      </c>
      <c r="AK33" s="255">
        <v>114.67814543999999</v>
      </c>
      <c r="AL33" s="255">
        <v>33.276329339999997</v>
      </c>
      <c r="AM33" s="255">
        <v>28.476504980000001</v>
      </c>
      <c r="AN33" s="255">
        <v>119.46719374</v>
      </c>
      <c r="AO33" s="255">
        <v>85.725708100000006</v>
      </c>
      <c r="AP33" s="255">
        <v>25.525830630000002</v>
      </c>
      <c r="AQ33" s="545">
        <v>23.383866390000001</v>
      </c>
      <c r="AR33" s="255">
        <v>106.07260156</v>
      </c>
      <c r="AS33" s="255">
        <v>77.086118299999995</v>
      </c>
      <c r="AT33" s="255">
        <v>21.85496431</v>
      </c>
      <c r="AU33" s="255">
        <v>28.49358119</v>
      </c>
      <c r="AV33" s="255">
        <v>80.356208140000007</v>
      </c>
      <c r="AW33" s="255">
        <v>70.593655859999998</v>
      </c>
      <c r="AX33" s="255">
        <v>40.122485429999998</v>
      </c>
      <c r="AY33" s="255">
        <v>37.91362857</v>
      </c>
      <c r="AZ33" s="255">
        <v>134.76213791999999</v>
      </c>
      <c r="BA33" s="255">
        <v>137.91385819999999</v>
      </c>
      <c r="BB33" s="255">
        <v>55.953124930000001</v>
      </c>
      <c r="BC33" s="255">
        <v>66.49517053000001</v>
      </c>
      <c r="BD33" s="255">
        <v>57.577330279999998</v>
      </c>
      <c r="BE33" s="255">
        <v>58.68671406</v>
      </c>
      <c r="BF33" s="255">
        <v>25.317872359999999</v>
      </c>
      <c r="BG33" s="255">
        <v>31.10903939</v>
      </c>
      <c r="BH33" s="255">
        <v>79.352351409999997</v>
      </c>
      <c r="BI33" s="255">
        <v>61.264656649999992</v>
      </c>
      <c r="BJ33" s="255">
        <v>19.17911694</v>
      </c>
      <c r="BK33" s="255">
        <v>20.172212609999999</v>
      </c>
      <c r="BL33" s="255">
        <v>89.462936990000003</v>
      </c>
      <c r="BM33" s="255">
        <v>74.580053759999998</v>
      </c>
      <c r="BN33" s="267">
        <f t="shared" si="6"/>
        <v>171.72604745000001</v>
      </c>
      <c r="BO33" s="267">
        <f t="shared" si="7"/>
        <v>184.21520336</v>
      </c>
      <c r="BP33" s="267"/>
      <c r="BQ33" s="267">
        <f t="shared" si="0"/>
        <v>135.67536287999999</v>
      </c>
      <c r="BR33" s="267">
        <f t="shared" si="1"/>
        <v>304.47975704000004</v>
      </c>
      <c r="BS33" s="267">
        <f t="shared" si="2"/>
        <v>375.73610445000003</v>
      </c>
      <c r="BT33" s="267">
        <f t="shared" si="3"/>
        <v>259.19523745000004</v>
      </c>
      <c r="BU33" s="255">
        <f t="shared" si="9"/>
        <v>228.39755056000001</v>
      </c>
      <c r="BV33" s="255">
        <f t="shared" si="10"/>
        <v>219.56593062000002</v>
      </c>
      <c r="BW33" s="255">
        <f t="shared" si="4"/>
        <v>366.54274962</v>
      </c>
      <c r="BX33" s="255">
        <f t="shared" si="5"/>
        <v>208.07708722999999</v>
      </c>
      <c r="BY33" s="255">
        <f t="shared" si="8"/>
        <v>190.90516439000001</v>
      </c>
      <c r="BZ33" s="463"/>
      <c r="EZ33" s="211"/>
      <c r="FA33" s="211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LR33" s="213"/>
      <c r="LS33" s="467"/>
      <c r="LT33" s="467"/>
      <c r="LU33" s="467"/>
      <c r="LV33" s="467"/>
      <c r="LW33" s="212"/>
      <c r="LX33" s="212"/>
      <c r="LY33" s="212"/>
      <c r="LZ33" s="467"/>
      <c r="MA33" s="467"/>
      <c r="MB33" s="467"/>
      <c r="MC33" s="480"/>
      <c r="MD33" s="467"/>
      <c r="ME33" s="467"/>
      <c r="MF33" s="467"/>
      <c r="MG33" s="467"/>
      <c r="MH33" s="467"/>
      <c r="MI33" s="467"/>
      <c r="MJ33" s="467"/>
      <c r="MK33" s="467"/>
      <c r="ML33" s="467"/>
      <c r="MM33" s="467"/>
      <c r="MN33" s="467"/>
      <c r="MO33" s="467"/>
      <c r="MP33" s="467"/>
      <c r="MQ33" s="467"/>
      <c r="MR33" s="467"/>
      <c r="MS33" s="467"/>
      <c r="MT33" s="467"/>
      <c r="MU33" s="467"/>
      <c r="MV33" s="467"/>
      <c r="MW33" s="467"/>
      <c r="MX33" s="213"/>
      <c r="MY33" s="211"/>
      <c r="MZ33" s="211"/>
      <c r="NA33" s="211"/>
      <c r="NB33" s="211"/>
      <c r="NC33" s="211"/>
      <c r="ND33" s="211"/>
      <c r="NE33" s="211"/>
      <c r="NF33" s="211"/>
      <c r="NG33" s="211"/>
      <c r="NH33" s="213"/>
      <c r="NI33" s="213"/>
      <c r="NJ33" s="213"/>
      <c r="NK33" s="212"/>
      <c r="NL33" s="212" t="s">
        <v>69</v>
      </c>
      <c r="NM33" s="212"/>
      <c r="NN33" s="212" t="s">
        <v>151</v>
      </c>
      <c r="NO33" s="212"/>
      <c r="NP33" s="212"/>
      <c r="NQ33" s="212"/>
      <c r="NR33" s="212"/>
      <c r="NS33" s="212"/>
      <c r="NT33" s="212"/>
      <c r="NU33" s="212"/>
      <c r="NV33" s="212"/>
      <c r="NW33" s="212"/>
      <c r="NX33" s="212"/>
      <c r="NY33" s="212"/>
      <c r="NZ33" s="212"/>
      <c r="OA33" s="212"/>
      <c r="OB33" s="212"/>
      <c r="OC33" s="212"/>
      <c r="OD33" s="212"/>
      <c r="OE33" s="212"/>
      <c r="OF33" s="212"/>
      <c r="OG33" s="212"/>
      <c r="OH33" s="212"/>
      <c r="OI33" s="212"/>
      <c r="OJ33" s="212"/>
      <c r="OK33" s="212"/>
      <c r="OL33" s="212"/>
      <c r="OM33" s="212"/>
      <c r="ON33" s="212"/>
      <c r="OO33" s="212"/>
      <c r="OP33" s="212"/>
      <c r="OQ33" s="212"/>
      <c r="OR33" s="212"/>
      <c r="OS33" s="213"/>
      <c r="OT33" s="213"/>
      <c r="OU33" s="213"/>
      <c r="OV33" s="213"/>
      <c r="OW33" s="213"/>
      <c r="OX33" s="213"/>
      <c r="OY33" s="213"/>
    </row>
    <row r="34" spans="1:415" s="209" customFormat="1" ht="30" customHeight="1">
      <c r="A34" s="501">
        <v>85</v>
      </c>
      <c r="B34" s="176" t="str">
        <f>IF('1'!A1=1,D34,F34)</f>
        <v>електричні машини та устаткування</v>
      </c>
      <c r="C34" s="400">
        <v>85</v>
      </c>
      <c r="D34" s="405" t="s">
        <v>61</v>
      </c>
      <c r="E34" s="400">
        <v>85</v>
      </c>
      <c r="F34" s="401" t="s">
        <v>149</v>
      </c>
      <c r="G34" s="296">
        <v>246.0816973</v>
      </c>
      <c r="H34" s="296">
        <v>275.43243030000002</v>
      </c>
      <c r="I34" s="296">
        <v>363.98228671999999</v>
      </c>
      <c r="J34" s="296">
        <v>430.40561244000003</v>
      </c>
      <c r="K34" s="296">
        <v>369.98760215999999</v>
      </c>
      <c r="L34" s="296">
        <v>277.42041171</v>
      </c>
      <c r="M34" s="296">
        <v>421.15942078</v>
      </c>
      <c r="N34" s="296">
        <v>629.93009945999995</v>
      </c>
      <c r="O34" s="296">
        <v>227.82829405000001</v>
      </c>
      <c r="P34" s="296">
        <v>358.38142424</v>
      </c>
      <c r="Q34" s="296">
        <v>296.63122483000001</v>
      </c>
      <c r="R34" s="296">
        <v>386.99109520000002</v>
      </c>
      <c r="S34" s="296">
        <v>298.13630936999999</v>
      </c>
      <c r="T34" s="296">
        <v>251.42172894999999</v>
      </c>
      <c r="U34" s="296">
        <v>264.94572118000002</v>
      </c>
      <c r="V34" s="296">
        <v>324.89331930999998</v>
      </c>
      <c r="W34" s="296">
        <v>146.11577260999999</v>
      </c>
      <c r="X34" s="296">
        <v>138.37746623000001</v>
      </c>
      <c r="Y34" s="296">
        <v>169.07710123000001</v>
      </c>
      <c r="Z34" s="296">
        <v>184.85985339999999</v>
      </c>
      <c r="AA34" s="296">
        <v>97.583019210000003</v>
      </c>
      <c r="AB34" s="296">
        <v>91.119860540000005</v>
      </c>
      <c r="AC34" s="296">
        <v>118.08662926</v>
      </c>
      <c r="AD34" s="296">
        <v>129.07454351000001</v>
      </c>
      <c r="AE34" s="296">
        <v>93.078324280000004</v>
      </c>
      <c r="AF34" s="296">
        <v>109.5005065</v>
      </c>
      <c r="AG34" s="296">
        <v>134.67404919000001</v>
      </c>
      <c r="AH34" s="296">
        <v>163.45459629000001</v>
      </c>
      <c r="AI34" s="296">
        <v>117.68944338</v>
      </c>
      <c r="AJ34" s="296">
        <v>151.53578886</v>
      </c>
      <c r="AK34" s="296">
        <v>216.09114976000001</v>
      </c>
      <c r="AL34" s="296">
        <v>222.48595932999999</v>
      </c>
      <c r="AM34" s="296">
        <v>162.93691842000001</v>
      </c>
      <c r="AN34" s="296">
        <v>183.73651849999999</v>
      </c>
      <c r="AO34" s="296">
        <v>276.37825571000002</v>
      </c>
      <c r="AP34" s="296">
        <v>351.17313765</v>
      </c>
      <c r="AQ34" s="545">
        <v>231.53125353999999</v>
      </c>
      <c r="AR34" s="255">
        <v>274.44148767000001</v>
      </c>
      <c r="AS34" s="255">
        <v>417.59968419</v>
      </c>
      <c r="AT34" s="255">
        <v>419.53296848000002</v>
      </c>
      <c r="AU34" s="255">
        <v>318.12056519999999</v>
      </c>
      <c r="AV34" s="255">
        <v>210.78238942999999</v>
      </c>
      <c r="AW34" s="255">
        <v>337.64614791000002</v>
      </c>
      <c r="AX34" s="255">
        <v>398.37605932999998</v>
      </c>
      <c r="AY34" s="255">
        <v>259.79777001000002</v>
      </c>
      <c r="AZ34" s="255">
        <v>279.50440682999999</v>
      </c>
      <c r="BA34" s="255">
        <v>306.29692941000002</v>
      </c>
      <c r="BB34" s="255">
        <v>420.98211642000001</v>
      </c>
      <c r="BC34" s="255">
        <v>247.3937665</v>
      </c>
      <c r="BD34" s="255">
        <v>120.3789467</v>
      </c>
      <c r="BE34" s="255">
        <v>187.13477726000002</v>
      </c>
      <c r="BF34" s="255">
        <v>356.36826637000001</v>
      </c>
      <c r="BG34" s="255">
        <v>298.94203580999999</v>
      </c>
      <c r="BH34" s="255">
        <v>247.48826369</v>
      </c>
      <c r="BI34" s="255">
        <v>240.42415904000001</v>
      </c>
      <c r="BJ34" s="255">
        <v>336.51954040999999</v>
      </c>
      <c r="BK34" s="255">
        <v>301.06375650000001</v>
      </c>
      <c r="BL34" s="255">
        <v>291.06635372000005</v>
      </c>
      <c r="BM34" s="255">
        <v>369.74823035999998</v>
      </c>
      <c r="BN34" s="267">
        <f t="shared" si="6"/>
        <v>786.85445854</v>
      </c>
      <c r="BO34" s="267">
        <f t="shared" si="7"/>
        <v>961.87834057999999</v>
      </c>
      <c r="BP34" s="267"/>
      <c r="BQ34" s="267">
        <f t="shared" si="0"/>
        <v>435.86405252000003</v>
      </c>
      <c r="BR34" s="267">
        <f t="shared" si="1"/>
        <v>500.70747626000002</v>
      </c>
      <c r="BS34" s="267">
        <f t="shared" si="2"/>
        <v>707.80234132999999</v>
      </c>
      <c r="BT34" s="267">
        <f t="shared" si="3"/>
        <v>974.22483027999988</v>
      </c>
      <c r="BU34" s="255">
        <f t="shared" si="9"/>
        <v>1343.1053938800001</v>
      </c>
      <c r="BV34" s="255">
        <f t="shared" si="10"/>
        <v>1264.92516187</v>
      </c>
      <c r="BW34" s="255">
        <f t="shared" si="4"/>
        <v>1266.58122267</v>
      </c>
      <c r="BX34" s="255">
        <f t="shared" si="5"/>
        <v>911.27575682999998</v>
      </c>
      <c r="BY34" s="255">
        <f t="shared" si="8"/>
        <v>1123.37399895</v>
      </c>
      <c r="BZ34" s="463"/>
      <c r="EZ34" s="211"/>
      <c r="FA34" s="211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LR34" s="213"/>
      <c r="LS34" s="467"/>
      <c r="LT34" s="467"/>
      <c r="LU34" s="467"/>
      <c r="LV34" s="467"/>
      <c r="LW34" s="212"/>
      <c r="LX34" s="212"/>
      <c r="LY34" s="212"/>
      <c r="LZ34" s="467"/>
      <c r="MA34" s="467"/>
      <c r="MB34" s="467"/>
      <c r="MC34" s="480"/>
      <c r="MD34" s="467"/>
      <c r="ME34" s="467"/>
      <c r="MF34" s="467"/>
      <c r="MG34" s="467"/>
      <c r="MH34" s="467"/>
      <c r="MI34" s="467"/>
      <c r="MJ34" s="467"/>
      <c r="MK34" s="467"/>
      <c r="ML34" s="467"/>
      <c r="MM34" s="467"/>
      <c r="MN34" s="467"/>
      <c r="MO34" s="467"/>
      <c r="MP34" s="467"/>
      <c r="MQ34" s="467"/>
      <c r="MR34" s="467"/>
      <c r="MS34" s="467"/>
      <c r="MT34" s="467"/>
      <c r="MU34" s="467"/>
      <c r="MV34" s="467"/>
      <c r="MW34" s="467"/>
      <c r="MX34" s="213"/>
      <c r="MY34" s="211"/>
      <c r="MZ34" s="211"/>
      <c r="NA34" s="211"/>
      <c r="NB34" s="211"/>
      <c r="NC34" s="211"/>
      <c r="ND34" s="211"/>
      <c r="NE34" s="211"/>
      <c r="NF34" s="211"/>
      <c r="NG34" s="211"/>
      <c r="NH34" s="213"/>
      <c r="NI34" s="213"/>
      <c r="NJ34" s="213"/>
      <c r="NK34" s="212"/>
      <c r="NL34" s="212"/>
      <c r="NM34" s="212"/>
      <c r="NN34" s="212"/>
      <c r="NO34" s="212"/>
      <c r="NP34" s="212"/>
      <c r="NQ34" s="212"/>
      <c r="NR34" s="212"/>
      <c r="NS34" s="212"/>
      <c r="NT34" s="212"/>
      <c r="NU34" s="212"/>
      <c r="NV34" s="212"/>
      <c r="NW34" s="212"/>
      <c r="NX34" s="212"/>
      <c r="NY34" s="212"/>
      <c r="NZ34" s="212"/>
      <c r="OA34" s="212"/>
      <c r="OB34" s="212"/>
      <c r="OC34" s="212"/>
      <c r="OD34" s="212"/>
      <c r="OE34" s="212"/>
      <c r="OF34" s="212"/>
      <c r="OG34" s="212"/>
      <c r="OH34" s="212"/>
      <c r="OI34" s="212"/>
      <c r="OJ34" s="212"/>
      <c r="OK34" s="212"/>
      <c r="OL34" s="212"/>
      <c r="OM34" s="212"/>
      <c r="ON34" s="212"/>
      <c r="OO34" s="212"/>
      <c r="OP34" s="212"/>
      <c r="OQ34" s="212"/>
      <c r="OR34" s="212"/>
      <c r="OS34" s="213"/>
      <c r="OT34" s="213"/>
      <c r="OU34" s="213"/>
      <c r="OV34" s="213"/>
      <c r="OW34" s="213"/>
      <c r="OX34" s="213"/>
      <c r="OY34" s="213"/>
    </row>
    <row r="35" spans="1:415" s="209" customFormat="1" ht="30" customHeight="1">
      <c r="A35" s="511">
        <v>8502</v>
      </c>
      <c r="B35" s="254" t="str">
        <f>IF('1'!$A$1=1,D35,F35)</f>
        <v>електрогенераторні установки</v>
      </c>
      <c r="C35" s="410">
        <v>8502</v>
      </c>
      <c r="D35" s="406" t="s">
        <v>193</v>
      </c>
      <c r="E35" s="410">
        <v>8502</v>
      </c>
      <c r="F35" s="401" t="s">
        <v>210</v>
      </c>
      <c r="G35" s="296">
        <v>1.56522118</v>
      </c>
      <c r="H35" s="296">
        <v>1.7918803800000001</v>
      </c>
      <c r="I35" s="296">
        <v>2.7580000500000001</v>
      </c>
      <c r="J35" s="296">
        <v>15.27484205</v>
      </c>
      <c r="K35" s="296">
        <v>49.261298930000002</v>
      </c>
      <c r="L35" s="296">
        <v>1.88494973</v>
      </c>
      <c r="M35" s="296">
        <v>4.8863740199999999</v>
      </c>
      <c r="N35" s="296">
        <v>86.311290979999995</v>
      </c>
      <c r="O35" s="296">
        <v>3.30048568</v>
      </c>
      <c r="P35" s="296">
        <v>23.73141425</v>
      </c>
      <c r="Q35" s="296">
        <v>29.70694847</v>
      </c>
      <c r="R35" s="296">
        <v>29.41924332</v>
      </c>
      <c r="S35" s="296">
        <v>23.452011479999999</v>
      </c>
      <c r="T35" s="296">
        <v>3.61736506</v>
      </c>
      <c r="U35" s="296">
        <v>13.5292824</v>
      </c>
      <c r="V35" s="296">
        <v>18.78393097</v>
      </c>
      <c r="W35" s="296">
        <v>4.3648202300000003</v>
      </c>
      <c r="X35" s="296">
        <v>1.8798573599999999</v>
      </c>
      <c r="Y35" s="296">
        <v>9.7045589900000007</v>
      </c>
      <c r="Z35" s="296">
        <v>10.90630979</v>
      </c>
      <c r="AA35" s="296">
        <v>2.3600958400000001</v>
      </c>
      <c r="AB35" s="296">
        <v>1.02612981</v>
      </c>
      <c r="AC35" s="296">
        <v>1.2770686600000001</v>
      </c>
      <c r="AD35" s="296">
        <v>3.0897697599999998</v>
      </c>
      <c r="AE35" s="296">
        <v>2.4878126100000002</v>
      </c>
      <c r="AF35" s="296">
        <v>1.82375917</v>
      </c>
      <c r="AG35" s="296">
        <v>8.6102766000000006</v>
      </c>
      <c r="AH35" s="296">
        <v>2.84229047</v>
      </c>
      <c r="AI35" s="296">
        <v>1.52776446</v>
      </c>
      <c r="AJ35" s="296">
        <v>27.10034027</v>
      </c>
      <c r="AK35" s="296">
        <v>42.114326920000003</v>
      </c>
      <c r="AL35" s="296">
        <v>8</v>
      </c>
      <c r="AM35" s="296">
        <v>2</v>
      </c>
      <c r="AN35" s="296">
        <v>7</v>
      </c>
      <c r="AO35" s="296">
        <v>51.351382790000002</v>
      </c>
      <c r="AP35" s="296">
        <v>99</v>
      </c>
      <c r="AQ35" s="545">
        <v>20</v>
      </c>
      <c r="AR35" s="255">
        <v>49</v>
      </c>
      <c r="AS35" s="255">
        <v>110.18460399999999</v>
      </c>
      <c r="AT35" s="255">
        <v>87.550275720000002</v>
      </c>
      <c r="AU35" s="255">
        <v>105.72356881</v>
      </c>
      <c r="AV35" s="255">
        <v>17.45768919</v>
      </c>
      <c r="AW35" s="255">
        <v>64.014512179999997</v>
      </c>
      <c r="AX35" s="255">
        <v>37.15692086</v>
      </c>
      <c r="AY35" s="255">
        <v>18.094728100000001</v>
      </c>
      <c r="AZ35" s="255">
        <v>8.1195925500000001</v>
      </c>
      <c r="BA35" s="255">
        <v>7.2005375300000001</v>
      </c>
      <c r="BB35" s="255">
        <v>59.408521020000002</v>
      </c>
      <c r="BC35" s="255">
        <v>68.615748920000001</v>
      </c>
      <c r="BD35" s="255">
        <v>3</v>
      </c>
      <c r="BE35" s="255">
        <v>5.7065376600000004</v>
      </c>
      <c r="BF35" s="255">
        <v>106.80608998</v>
      </c>
      <c r="BG35" s="255">
        <v>84.822249050000011</v>
      </c>
      <c r="BH35" s="255">
        <v>22.253292420000001</v>
      </c>
      <c r="BI35" s="255">
        <v>8.0763065300000001</v>
      </c>
      <c r="BJ35" s="255">
        <v>25.525130099999998</v>
      </c>
      <c r="BK35" s="255">
        <v>30.992672509999998</v>
      </c>
      <c r="BL35" s="255">
        <v>20.853395969999998</v>
      </c>
      <c r="BM35" s="255">
        <v>70.070757600000007</v>
      </c>
      <c r="BN35" s="267">
        <f t="shared" si="6"/>
        <v>115.15184800000002</v>
      </c>
      <c r="BO35" s="267">
        <f t="shared" si="7"/>
        <v>121.91682608000001</v>
      </c>
      <c r="BP35" s="267"/>
      <c r="BQ35" s="267">
        <f t="shared" si="0"/>
        <v>7.7530640700000006</v>
      </c>
      <c r="BR35" s="267">
        <f t="shared" si="1"/>
        <v>15.76413885</v>
      </c>
      <c r="BS35" s="267">
        <f t="shared" si="2"/>
        <v>78.74243165</v>
      </c>
      <c r="BT35" s="267">
        <f t="shared" si="3"/>
        <v>159.35138279</v>
      </c>
      <c r="BU35" s="255">
        <f t="shared" si="9"/>
        <v>266.73487971999998</v>
      </c>
      <c r="BV35" s="255">
        <f t="shared" si="10"/>
        <v>224.35269104000002</v>
      </c>
      <c r="BW35" s="255">
        <f t="shared" si="4"/>
        <v>92.823379200000005</v>
      </c>
      <c r="BX35" s="255">
        <f t="shared" si="5"/>
        <v>184.12837655999999</v>
      </c>
      <c r="BY35" s="255">
        <f t="shared" si="8"/>
        <v>140.67697810000001</v>
      </c>
      <c r="BZ35" s="463"/>
      <c r="EZ35" s="211"/>
      <c r="FA35" s="211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LR35" s="213"/>
      <c r="LS35" s="467"/>
      <c r="LT35" s="467"/>
      <c r="LU35" s="467"/>
      <c r="LV35" s="467"/>
      <c r="LW35" s="212"/>
      <c r="LX35" s="212"/>
      <c r="LY35" s="212"/>
      <c r="LZ35" s="467"/>
      <c r="MA35" s="467"/>
      <c r="MB35" s="467"/>
      <c r="MC35" s="480"/>
      <c r="MD35" s="467"/>
      <c r="ME35" s="467"/>
      <c r="MF35" s="467"/>
      <c r="MG35" s="467"/>
      <c r="MH35" s="467"/>
      <c r="MI35" s="467"/>
      <c r="MJ35" s="467"/>
      <c r="MK35" s="467"/>
      <c r="ML35" s="467"/>
      <c r="MM35" s="467"/>
      <c r="MN35" s="467"/>
      <c r="MO35" s="467"/>
      <c r="MP35" s="467"/>
      <c r="MQ35" s="467"/>
      <c r="MR35" s="467"/>
      <c r="MS35" s="467"/>
      <c r="MT35" s="467"/>
      <c r="MU35" s="467"/>
      <c r="MV35" s="467"/>
      <c r="MW35" s="467"/>
      <c r="MX35" s="213"/>
      <c r="MY35" s="211"/>
      <c r="MZ35" s="211"/>
      <c r="NA35" s="211"/>
      <c r="NB35" s="211"/>
      <c r="NC35" s="211"/>
      <c r="ND35" s="211"/>
      <c r="NE35" s="211"/>
      <c r="NF35" s="211"/>
      <c r="NG35" s="211"/>
      <c r="NH35" s="213"/>
      <c r="NI35" s="213"/>
      <c r="NJ35" s="213"/>
      <c r="NK35" s="212"/>
      <c r="NL35" s="212" t="s">
        <v>217</v>
      </c>
      <c r="NM35" s="212"/>
      <c r="NN35" s="212" t="s">
        <v>220</v>
      </c>
      <c r="NO35" s="212"/>
      <c r="NP35" s="212"/>
      <c r="NQ35" s="212"/>
      <c r="NR35" s="212"/>
      <c r="NS35" s="212"/>
      <c r="NT35" s="212"/>
      <c r="NU35" s="212"/>
      <c r="NV35" s="212"/>
      <c r="NW35" s="212"/>
      <c r="NX35" s="212"/>
      <c r="NY35" s="212"/>
      <c r="NZ35" s="212"/>
      <c r="OA35" s="212"/>
      <c r="OB35" s="212"/>
      <c r="OC35" s="212"/>
      <c r="OD35" s="212"/>
      <c r="OE35" s="212"/>
      <c r="OF35" s="212"/>
      <c r="OG35" s="212"/>
      <c r="OH35" s="212"/>
      <c r="OI35" s="212"/>
      <c r="OJ35" s="212"/>
      <c r="OK35" s="212"/>
      <c r="OL35" s="212"/>
      <c r="OM35" s="212"/>
      <c r="ON35" s="212"/>
      <c r="OO35" s="212"/>
      <c r="OP35" s="212"/>
      <c r="OQ35" s="212"/>
      <c r="OR35" s="212"/>
      <c r="OS35" s="213"/>
      <c r="OT35" s="213"/>
      <c r="OU35" s="213"/>
      <c r="OV35" s="213"/>
      <c r="OW35" s="213"/>
      <c r="OX35" s="213"/>
      <c r="OY35" s="213"/>
    </row>
    <row r="36" spans="1:415" s="209" customFormat="1" ht="30" customHeight="1">
      <c r="A36" s="511">
        <v>8528</v>
      </c>
      <c r="B36" s="254" t="str">
        <f>IF('1'!$A$1=1,D36,F36)</f>
        <v>монітори та проектори</v>
      </c>
      <c r="C36" s="410">
        <v>8528</v>
      </c>
      <c r="D36" s="406" t="s">
        <v>194</v>
      </c>
      <c r="E36" s="410">
        <v>8528</v>
      </c>
      <c r="F36" s="401" t="s">
        <v>212</v>
      </c>
      <c r="G36" s="296">
        <v>4.6557403600000002</v>
      </c>
      <c r="H36" s="296">
        <v>7.98433423</v>
      </c>
      <c r="I36" s="296">
        <v>11.37447059</v>
      </c>
      <c r="J36" s="296">
        <v>23.49290873</v>
      </c>
      <c r="K36" s="296">
        <v>14.25067941</v>
      </c>
      <c r="L36" s="296">
        <v>13.19441935</v>
      </c>
      <c r="M36" s="296">
        <v>29.533361840000001</v>
      </c>
      <c r="N36" s="296">
        <v>30.593400849999998</v>
      </c>
      <c r="O36" s="296">
        <v>13.93368976</v>
      </c>
      <c r="P36" s="296">
        <v>11.82339571</v>
      </c>
      <c r="Q36" s="296">
        <v>21.72864903</v>
      </c>
      <c r="R36" s="296">
        <v>25.408443720000001</v>
      </c>
      <c r="S36" s="296">
        <v>10.273169060000001</v>
      </c>
      <c r="T36" s="296">
        <v>15.58760764</v>
      </c>
      <c r="U36" s="296">
        <v>16.424475600000001</v>
      </c>
      <c r="V36" s="296">
        <v>26.074302970000002</v>
      </c>
      <c r="W36" s="296">
        <v>6.0991414099999997</v>
      </c>
      <c r="X36" s="296">
        <v>7.6273762200000004</v>
      </c>
      <c r="Y36" s="296">
        <v>4.97436451</v>
      </c>
      <c r="Z36" s="296">
        <v>6.7822159900000001</v>
      </c>
      <c r="AA36" s="296">
        <v>1.8021873799999999</v>
      </c>
      <c r="AB36" s="296">
        <v>0.98097500000000004</v>
      </c>
      <c r="AC36" s="296">
        <v>1.5019155799999999</v>
      </c>
      <c r="AD36" s="296">
        <v>5.7331387700000001</v>
      </c>
      <c r="AE36" s="296">
        <v>1.7007413499999999</v>
      </c>
      <c r="AF36" s="296">
        <v>1.3574870299999999</v>
      </c>
      <c r="AG36" s="296">
        <v>2.6246718000000002</v>
      </c>
      <c r="AH36" s="296">
        <v>3.9689476799999999</v>
      </c>
      <c r="AI36" s="296">
        <v>1.2043734800000001</v>
      </c>
      <c r="AJ36" s="296">
        <v>1.4646316800000001</v>
      </c>
      <c r="AK36" s="296">
        <v>2.45788026</v>
      </c>
      <c r="AL36" s="296">
        <v>6.7613440300000001</v>
      </c>
      <c r="AM36" s="296">
        <v>1.80408572</v>
      </c>
      <c r="AN36" s="296">
        <v>2</v>
      </c>
      <c r="AO36" s="296">
        <v>2</v>
      </c>
      <c r="AP36" s="296">
        <v>4</v>
      </c>
      <c r="AQ36" s="545">
        <v>1</v>
      </c>
      <c r="AR36" s="255">
        <v>1</v>
      </c>
      <c r="AS36" s="255">
        <v>16</v>
      </c>
      <c r="AT36" s="255">
        <v>41</v>
      </c>
      <c r="AU36" s="255">
        <v>18.387213880000001</v>
      </c>
      <c r="AV36" s="255">
        <v>27.781011060000001</v>
      </c>
      <c r="AW36" s="255">
        <v>34.493122419999999</v>
      </c>
      <c r="AX36" s="255">
        <v>62.750552689999999</v>
      </c>
      <c r="AY36" s="255">
        <v>31.321022289999998</v>
      </c>
      <c r="AZ36" s="255">
        <v>22.767817139999998</v>
      </c>
      <c r="BA36" s="255">
        <v>26.93847796</v>
      </c>
      <c r="BB36" s="255">
        <v>56.346031449999998</v>
      </c>
      <c r="BC36" s="255">
        <v>20.011704550000001</v>
      </c>
      <c r="BD36" s="255">
        <v>3</v>
      </c>
      <c r="BE36" s="255">
        <v>13.30904434</v>
      </c>
      <c r="BF36" s="255">
        <v>21.092272449999999</v>
      </c>
      <c r="BG36" s="255">
        <v>10.98547903</v>
      </c>
      <c r="BH36" s="255">
        <v>14.297009299999999</v>
      </c>
      <c r="BI36" s="255">
        <v>15.70219685</v>
      </c>
      <c r="BJ36" s="255">
        <v>31.606080769999998</v>
      </c>
      <c r="BK36" s="255">
        <v>12.322028170000001</v>
      </c>
      <c r="BL36" s="255">
        <v>13.169060620000002</v>
      </c>
      <c r="BM36" s="255">
        <v>16.731520539999998</v>
      </c>
      <c r="BN36" s="267">
        <f t="shared" si="6"/>
        <v>40.98468518</v>
      </c>
      <c r="BO36" s="267">
        <f t="shared" si="7"/>
        <v>42.222609329999997</v>
      </c>
      <c r="BP36" s="267"/>
      <c r="BQ36" s="267">
        <f t="shared" si="0"/>
        <v>10.018216729999999</v>
      </c>
      <c r="BR36" s="267">
        <f t="shared" si="1"/>
        <v>9.6518478600000002</v>
      </c>
      <c r="BS36" s="267">
        <f t="shared" si="2"/>
        <v>11.888229450000001</v>
      </c>
      <c r="BT36" s="267">
        <f t="shared" si="3"/>
        <v>9.8040857199999998</v>
      </c>
      <c r="BU36" s="255">
        <f t="shared" si="9"/>
        <v>59</v>
      </c>
      <c r="BV36" s="255">
        <f t="shared" si="10"/>
        <v>143.41190005000001</v>
      </c>
      <c r="BW36" s="255">
        <f t="shared" si="4"/>
        <v>137.37334884000001</v>
      </c>
      <c r="BX36" s="255">
        <f t="shared" si="5"/>
        <v>57.41302134</v>
      </c>
      <c r="BY36" s="255">
        <f t="shared" si="8"/>
        <v>72.590765949999991</v>
      </c>
      <c r="BZ36" s="463"/>
      <c r="EZ36" s="211"/>
      <c r="FA36" s="211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LR36" s="213"/>
      <c r="LS36" s="467"/>
      <c r="LT36" s="467"/>
      <c r="LU36" s="467"/>
      <c r="LV36" s="467"/>
      <c r="LW36" s="212"/>
      <c r="LX36" s="212"/>
      <c r="LY36" s="212"/>
      <c r="LZ36" s="467"/>
      <c r="MA36" s="467"/>
      <c r="MB36" s="467"/>
      <c r="MC36" s="480"/>
      <c r="MD36" s="467"/>
      <c r="ME36" s="467"/>
      <c r="MF36" s="467"/>
      <c r="MG36" s="467"/>
      <c r="MH36" s="467"/>
      <c r="MI36" s="467"/>
      <c r="MJ36" s="467"/>
      <c r="MK36" s="467"/>
      <c r="ML36" s="467"/>
      <c r="MM36" s="467"/>
      <c r="MN36" s="467"/>
      <c r="MO36" s="467"/>
      <c r="MP36" s="467"/>
      <c r="MQ36" s="467"/>
      <c r="MR36" s="467"/>
      <c r="MS36" s="467"/>
      <c r="MT36" s="467"/>
      <c r="MU36" s="467"/>
      <c r="MV36" s="467"/>
      <c r="MW36" s="467"/>
      <c r="MX36" s="213"/>
      <c r="MY36" s="211"/>
      <c r="MZ36" s="211"/>
      <c r="NA36" s="211"/>
      <c r="NB36" s="211"/>
      <c r="NC36" s="211"/>
      <c r="ND36" s="211"/>
      <c r="NE36" s="211"/>
      <c r="NF36" s="211"/>
      <c r="NG36" s="211"/>
      <c r="NH36" s="213"/>
      <c r="NI36" s="213"/>
      <c r="NJ36" s="213"/>
      <c r="NK36" s="212"/>
      <c r="NL36" s="212"/>
      <c r="NM36" s="212"/>
      <c r="NN36" s="212"/>
      <c r="NO36" s="212"/>
      <c r="NP36" s="212"/>
      <c r="NQ36" s="212"/>
      <c r="NR36" s="212"/>
      <c r="NS36" s="212"/>
      <c r="NT36" s="212"/>
      <c r="NU36" s="212"/>
      <c r="NV36" s="212"/>
      <c r="NW36" s="212"/>
      <c r="NX36" s="212"/>
      <c r="NY36" s="212"/>
      <c r="NZ36" s="212"/>
      <c r="OA36" s="212"/>
      <c r="OB36" s="212"/>
      <c r="OC36" s="212"/>
      <c r="OD36" s="212"/>
      <c r="OE36" s="212"/>
      <c r="OF36" s="212"/>
      <c r="OG36" s="212"/>
      <c r="OH36" s="212"/>
      <c r="OI36" s="212"/>
      <c r="OJ36" s="212"/>
      <c r="OK36" s="212"/>
      <c r="OL36" s="212"/>
      <c r="OM36" s="212"/>
      <c r="ON36" s="212"/>
      <c r="OO36" s="212"/>
      <c r="OP36" s="212"/>
      <c r="OQ36" s="212"/>
      <c r="OR36" s="212"/>
      <c r="OS36" s="213"/>
      <c r="OT36" s="213"/>
      <c r="OU36" s="213"/>
      <c r="OV36" s="213"/>
      <c r="OW36" s="213"/>
      <c r="OX36" s="213"/>
      <c r="OY36" s="213"/>
    </row>
    <row r="37" spans="1:415" s="209" customFormat="1" ht="30" customHeight="1">
      <c r="A37" s="501">
        <v>87</v>
      </c>
      <c r="B37" s="176" t="str">
        <f>IF('1'!A1=1,D37,F37)</f>
        <v>наземні транспортні засоби</v>
      </c>
      <c r="C37" s="400">
        <v>87</v>
      </c>
      <c r="D37" s="405" t="s">
        <v>56</v>
      </c>
      <c r="E37" s="400">
        <v>87</v>
      </c>
      <c r="F37" s="401" t="s">
        <v>150</v>
      </c>
      <c r="G37" s="296">
        <v>204.50765609000001</v>
      </c>
      <c r="H37" s="296">
        <v>305.36160360999997</v>
      </c>
      <c r="I37" s="296">
        <v>372.50117935999998</v>
      </c>
      <c r="J37" s="296">
        <v>458.59734047000001</v>
      </c>
      <c r="K37" s="296">
        <v>399.29441635000001</v>
      </c>
      <c r="L37" s="296">
        <v>515.93461583999999</v>
      </c>
      <c r="M37" s="296">
        <v>629.66384341000003</v>
      </c>
      <c r="N37" s="296">
        <v>704.18153715999995</v>
      </c>
      <c r="O37" s="296">
        <v>613.88698338999995</v>
      </c>
      <c r="P37" s="296">
        <v>709.88407754000002</v>
      </c>
      <c r="Q37" s="296">
        <v>603.55791797999996</v>
      </c>
      <c r="R37" s="296">
        <v>742.69743445999995</v>
      </c>
      <c r="S37" s="296">
        <v>565.10030709</v>
      </c>
      <c r="T37" s="296">
        <v>671.48080370000002</v>
      </c>
      <c r="U37" s="296">
        <v>673.96804178000002</v>
      </c>
      <c r="V37" s="296">
        <v>563.14971532000004</v>
      </c>
      <c r="W37" s="296">
        <v>314.88409159000003</v>
      </c>
      <c r="X37" s="296">
        <v>256.92179893999997</v>
      </c>
      <c r="Y37" s="296">
        <v>257.12617415</v>
      </c>
      <c r="Z37" s="296">
        <v>257.38723001</v>
      </c>
      <c r="AA37" s="296">
        <v>133.19126112000001</v>
      </c>
      <c r="AB37" s="296">
        <v>164.61197412999999</v>
      </c>
      <c r="AC37" s="296">
        <v>217.60806170999999</v>
      </c>
      <c r="AD37" s="296">
        <v>246.04399086999999</v>
      </c>
      <c r="AE37" s="296">
        <v>275.16964541999999</v>
      </c>
      <c r="AF37" s="296">
        <v>303.00461531000002</v>
      </c>
      <c r="AG37" s="296">
        <v>326.95575843</v>
      </c>
      <c r="AH37" s="296">
        <v>431.82084191000001</v>
      </c>
      <c r="AI37" s="296">
        <v>452.06448331000001</v>
      </c>
      <c r="AJ37" s="296">
        <v>517.85998144999996</v>
      </c>
      <c r="AK37" s="296">
        <v>530.35030093</v>
      </c>
      <c r="AL37" s="296">
        <v>511.80227306</v>
      </c>
      <c r="AM37" s="296">
        <v>457.87494048000002</v>
      </c>
      <c r="AN37" s="296">
        <v>510.59784151999997</v>
      </c>
      <c r="AO37" s="296">
        <v>519.83096936000004</v>
      </c>
      <c r="AP37" s="296">
        <v>626.36479825000004</v>
      </c>
      <c r="AQ37" s="545">
        <v>895.39543144000004</v>
      </c>
      <c r="AR37" s="255">
        <v>650.08690842999999</v>
      </c>
      <c r="AS37" s="255">
        <v>765.25359297</v>
      </c>
      <c r="AT37" s="255">
        <v>822.85009515000002</v>
      </c>
      <c r="AU37" s="255">
        <v>607.53271970000003</v>
      </c>
      <c r="AV37" s="255">
        <v>385.78810733</v>
      </c>
      <c r="AW37" s="255">
        <v>768.26690244999998</v>
      </c>
      <c r="AX37" s="255">
        <v>783.79299892999995</v>
      </c>
      <c r="AY37" s="255">
        <v>707.22707788000002</v>
      </c>
      <c r="AZ37" s="255">
        <v>864.39273203000005</v>
      </c>
      <c r="BA37" s="255">
        <v>815.70415498</v>
      </c>
      <c r="BB37" s="255">
        <v>876.02931473000001</v>
      </c>
      <c r="BC37" s="255">
        <v>434.32772224999997</v>
      </c>
      <c r="BD37" s="255">
        <v>1109.26570687</v>
      </c>
      <c r="BE37" s="255">
        <v>663.90690382000003</v>
      </c>
      <c r="BF37" s="255">
        <v>719.83245250000004</v>
      </c>
      <c r="BG37" s="255">
        <v>739.35369218999995</v>
      </c>
      <c r="BH37" s="255">
        <v>903.96953772000006</v>
      </c>
      <c r="BI37" s="255">
        <v>952.19774104999999</v>
      </c>
      <c r="BJ37" s="255">
        <v>1070.23351011</v>
      </c>
      <c r="BK37" s="255">
        <v>933.57557384999996</v>
      </c>
      <c r="BL37" s="255">
        <v>962.03425115999994</v>
      </c>
      <c r="BM37" s="255">
        <v>804.62631221000004</v>
      </c>
      <c r="BN37" s="267">
        <f t="shared" si="6"/>
        <v>2595.5209709599999</v>
      </c>
      <c r="BO37" s="267">
        <f t="shared" si="7"/>
        <v>2700.2361372199998</v>
      </c>
      <c r="BP37" s="267"/>
      <c r="BQ37" s="267">
        <f t="shared" si="0"/>
        <v>761.45528782999997</v>
      </c>
      <c r="BR37" s="267">
        <f t="shared" si="1"/>
        <v>1336.95086107</v>
      </c>
      <c r="BS37" s="267">
        <f t="shared" si="2"/>
        <v>2012.0770387500002</v>
      </c>
      <c r="BT37" s="267">
        <f t="shared" si="3"/>
        <v>2114.6685496100004</v>
      </c>
      <c r="BU37" s="255">
        <f>AQ37+AR37+AS37+AT37</f>
        <v>3133.5860279899998</v>
      </c>
      <c r="BV37" s="255">
        <f t="shared" si="10"/>
        <v>2545.3807284099998</v>
      </c>
      <c r="BW37" s="255">
        <f t="shared" si="4"/>
        <v>3263.3532796200002</v>
      </c>
      <c r="BX37" s="255">
        <f t="shared" si="5"/>
        <v>2927.3327854400004</v>
      </c>
      <c r="BY37" s="255">
        <f t="shared" si="8"/>
        <v>3665.7544810700001</v>
      </c>
      <c r="BZ37" s="463"/>
      <c r="EZ37" s="211"/>
      <c r="FA37" s="211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LR37" s="213"/>
      <c r="LS37" s="467"/>
      <c r="LT37" s="467"/>
      <c r="LU37" s="467"/>
      <c r="LV37" s="467"/>
      <c r="LW37" s="212"/>
      <c r="LX37" s="212"/>
      <c r="LY37" s="212"/>
      <c r="LZ37" s="467"/>
      <c r="MA37" s="467"/>
      <c r="MB37" s="467"/>
      <c r="MC37" s="480"/>
      <c r="MD37" s="467"/>
      <c r="ME37" s="467"/>
      <c r="MF37" s="467"/>
      <c r="MG37" s="467"/>
      <c r="MH37" s="467"/>
      <c r="MI37" s="467"/>
      <c r="MJ37" s="467"/>
      <c r="MK37" s="467"/>
      <c r="ML37" s="467"/>
      <c r="MM37" s="467"/>
      <c r="MN37" s="467"/>
      <c r="MO37" s="467"/>
      <c r="MP37" s="467"/>
      <c r="MQ37" s="467"/>
      <c r="MR37" s="467"/>
      <c r="MS37" s="467"/>
      <c r="MT37" s="467"/>
      <c r="MU37" s="467"/>
      <c r="MV37" s="467"/>
      <c r="MW37" s="467"/>
      <c r="MX37" s="213"/>
      <c r="MY37" s="211"/>
      <c r="MZ37" s="211"/>
      <c r="NA37" s="211"/>
      <c r="NB37" s="211"/>
      <c r="NC37" s="211"/>
      <c r="ND37" s="211"/>
      <c r="NE37" s="211"/>
      <c r="NF37" s="211"/>
      <c r="NG37" s="211"/>
      <c r="NH37" s="213"/>
      <c r="NI37" s="213"/>
      <c r="NJ37" s="213"/>
      <c r="NK37" s="212"/>
      <c r="NL37" s="212"/>
      <c r="NM37" s="212"/>
      <c r="NN37" s="212"/>
      <c r="NO37" s="212"/>
      <c r="NP37" s="212"/>
      <c r="NQ37" s="212"/>
      <c r="NR37" s="212"/>
      <c r="NS37" s="212"/>
      <c r="NT37" s="212"/>
      <c r="NU37" s="212"/>
      <c r="NV37" s="212"/>
      <c r="NW37" s="212"/>
      <c r="NX37" s="212"/>
      <c r="NY37" s="212"/>
      <c r="NZ37" s="212"/>
      <c r="OA37" s="212"/>
      <c r="OB37" s="212"/>
      <c r="OC37" s="212"/>
      <c r="OD37" s="212"/>
      <c r="OE37" s="212"/>
      <c r="OF37" s="212"/>
      <c r="OG37" s="212"/>
      <c r="OH37" s="212"/>
      <c r="OI37" s="212"/>
      <c r="OJ37" s="212"/>
      <c r="OK37" s="212"/>
      <c r="OL37" s="212"/>
      <c r="OM37" s="212"/>
      <c r="ON37" s="212"/>
      <c r="OO37" s="212"/>
      <c r="OP37" s="212"/>
      <c r="OQ37" s="212"/>
      <c r="OR37" s="212"/>
      <c r="OS37" s="213"/>
      <c r="OT37" s="213"/>
      <c r="OU37" s="213"/>
      <c r="OV37" s="213"/>
      <c r="OW37" s="213"/>
      <c r="OX37" s="213"/>
      <c r="OY37" s="213"/>
    </row>
    <row r="38" spans="1:415" s="209" customFormat="1" ht="30" customHeight="1">
      <c r="A38" s="512">
        <v>8703</v>
      </c>
      <c r="B38" s="323" t="str">
        <f>IF('1'!$A$1=1,D38,F38)</f>
        <v>легкові автомобілі</v>
      </c>
      <c r="C38" s="411">
        <v>8703</v>
      </c>
      <c r="D38" s="518" t="s">
        <v>195</v>
      </c>
      <c r="E38" s="411">
        <v>8703</v>
      </c>
      <c r="F38" s="412" t="s">
        <v>211</v>
      </c>
      <c r="G38" s="299">
        <v>70.464134729999998</v>
      </c>
      <c r="H38" s="299">
        <v>141.38976052999999</v>
      </c>
      <c r="I38" s="299">
        <v>175.99348581000001</v>
      </c>
      <c r="J38" s="299">
        <v>204.09629136999999</v>
      </c>
      <c r="K38" s="299">
        <v>183.59197688</v>
      </c>
      <c r="L38" s="299">
        <v>242.54368002000001</v>
      </c>
      <c r="M38" s="299">
        <v>305.32662544999999</v>
      </c>
      <c r="N38" s="299">
        <v>310.08473917999999</v>
      </c>
      <c r="O38" s="299">
        <v>307.52875519000003</v>
      </c>
      <c r="P38" s="299">
        <v>316.23354898000002</v>
      </c>
      <c r="Q38" s="299">
        <v>267.50428747000001</v>
      </c>
      <c r="R38" s="299">
        <v>334.96394879000002</v>
      </c>
      <c r="S38" s="299">
        <v>274.17860350000001</v>
      </c>
      <c r="T38" s="299">
        <v>307.27043909999998</v>
      </c>
      <c r="U38" s="299">
        <v>303.99527720999998</v>
      </c>
      <c r="V38" s="299">
        <v>272.00361014999999</v>
      </c>
      <c r="W38" s="299">
        <v>164.48866884</v>
      </c>
      <c r="X38" s="299">
        <v>100.88162941</v>
      </c>
      <c r="Y38" s="299">
        <v>86.373543589999997</v>
      </c>
      <c r="Z38" s="299">
        <v>88.088884559999997</v>
      </c>
      <c r="AA38" s="299">
        <v>68.994350789999999</v>
      </c>
      <c r="AB38" s="299">
        <v>81.800127939999996</v>
      </c>
      <c r="AC38" s="299">
        <v>99.934728370000002</v>
      </c>
      <c r="AD38" s="299">
        <v>115.98654467999999</v>
      </c>
      <c r="AE38" s="299">
        <v>135.34979686</v>
      </c>
      <c r="AF38" s="299">
        <v>151.50721562999999</v>
      </c>
      <c r="AG38" s="299">
        <v>158.74148639000001</v>
      </c>
      <c r="AH38" s="299">
        <v>245.17248956</v>
      </c>
      <c r="AI38" s="299">
        <v>233.56188304</v>
      </c>
      <c r="AJ38" s="299">
        <v>275.52755015999998</v>
      </c>
      <c r="AK38" s="299">
        <v>285.38976208000003</v>
      </c>
      <c r="AL38" s="299">
        <v>279.03532657</v>
      </c>
      <c r="AM38" s="299">
        <v>220.61753693</v>
      </c>
      <c r="AN38" s="299">
        <v>250.57853370000001</v>
      </c>
      <c r="AO38" s="299">
        <v>281.78221588999997</v>
      </c>
      <c r="AP38" s="299">
        <v>387.71103311000002</v>
      </c>
      <c r="AQ38" s="547">
        <v>654.92942044999995</v>
      </c>
      <c r="AR38" s="257">
        <v>367.44185066</v>
      </c>
      <c r="AS38" s="257">
        <v>467.08101361000001</v>
      </c>
      <c r="AT38" s="257">
        <v>507.36513630000002</v>
      </c>
      <c r="AU38" s="257">
        <v>399.43627810999999</v>
      </c>
      <c r="AV38" s="257">
        <v>228.16485157</v>
      </c>
      <c r="AW38" s="257">
        <v>467.89890789999998</v>
      </c>
      <c r="AX38" s="257">
        <v>498.30947937000002</v>
      </c>
      <c r="AY38" s="257">
        <v>432.45660593000002</v>
      </c>
      <c r="AZ38" s="257">
        <v>512.32536829000003</v>
      </c>
      <c r="BA38" s="257">
        <v>508.73734165000002</v>
      </c>
      <c r="BB38" s="257">
        <v>534.81947079999998</v>
      </c>
      <c r="BC38" s="257">
        <v>239.09501677</v>
      </c>
      <c r="BD38" s="257">
        <v>777.31502238999997</v>
      </c>
      <c r="BE38" s="257">
        <v>225.78904779000001</v>
      </c>
      <c r="BF38" s="257">
        <v>237.53136488999999</v>
      </c>
      <c r="BG38" s="257">
        <v>307.69352789000004</v>
      </c>
      <c r="BH38" s="257">
        <v>456.26956658999995</v>
      </c>
      <c r="BI38" s="257">
        <v>513.18619177000005</v>
      </c>
      <c r="BJ38" s="257">
        <v>543.36328465999998</v>
      </c>
      <c r="BK38" s="257">
        <v>474.71301512000002</v>
      </c>
      <c r="BL38" s="257">
        <v>468.27289341000005</v>
      </c>
      <c r="BM38" s="257">
        <v>432.66537043</v>
      </c>
      <c r="BN38" s="327">
        <f t="shared" si="6"/>
        <v>1277.1492862499999</v>
      </c>
      <c r="BO38" s="327">
        <f t="shared" si="7"/>
        <v>1375.6512789600001</v>
      </c>
      <c r="BP38" s="267"/>
      <c r="BQ38" s="327">
        <f t="shared" si="0"/>
        <v>366.71575178000001</v>
      </c>
      <c r="BR38" s="327">
        <f t="shared" si="1"/>
        <v>690.77098844</v>
      </c>
      <c r="BS38" s="327">
        <f t="shared" si="2"/>
        <v>1073.5145218499999</v>
      </c>
      <c r="BT38" s="327">
        <f t="shared" si="3"/>
        <v>1140.68931963</v>
      </c>
      <c r="BU38" s="257">
        <f t="shared" si="9"/>
        <v>1996.81742102</v>
      </c>
      <c r="BV38" s="257">
        <f t="shared" si="10"/>
        <v>1593.80951695</v>
      </c>
      <c r="BW38" s="257">
        <f t="shared" si="4"/>
        <v>1988.33878667</v>
      </c>
      <c r="BX38" s="257">
        <f t="shared" si="5"/>
        <v>1479.7304518400001</v>
      </c>
      <c r="BY38" s="257">
        <f t="shared" si="8"/>
        <v>1820.5125709099998</v>
      </c>
      <c r="BZ38" s="463"/>
      <c r="EZ38" s="211"/>
      <c r="FA38" s="211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LR38" s="213"/>
      <c r="LS38" s="467"/>
      <c r="LT38" s="467"/>
      <c r="LU38" s="467"/>
      <c r="LV38" s="467"/>
      <c r="LW38" s="212"/>
      <c r="LX38" s="212"/>
      <c r="LY38" s="212"/>
      <c r="LZ38" s="467"/>
      <c r="MA38" s="467"/>
      <c r="MB38" s="467"/>
      <c r="MC38" s="480"/>
      <c r="MD38" s="467"/>
      <c r="ME38" s="467"/>
      <c r="MF38" s="467"/>
      <c r="MG38" s="467"/>
      <c r="MH38" s="467"/>
      <c r="MI38" s="467"/>
      <c r="MJ38" s="467"/>
      <c r="MK38" s="467"/>
      <c r="ML38" s="467"/>
      <c r="MM38" s="467"/>
      <c r="MN38" s="467"/>
      <c r="MO38" s="467"/>
      <c r="MP38" s="467"/>
      <c r="MQ38" s="467"/>
      <c r="MR38" s="467"/>
      <c r="MS38" s="467"/>
      <c r="MT38" s="467"/>
      <c r="MU38" s="467"/>
      <c r="MV38" s="467"/>
      <c r="MW38" s="467"/>
      <c r="MX38" s="213"/>
      <c r="MY38" s="211"/>
      <c r="MZ38" s="211"/>
      <c r="NA38" s="211"/>
      <c r="NB38" s="211"/>
      <c r="NC38" s="211"/>
      <c r="ND38" s="211"/>
      <c r="NE38" s="211"/>
      <c r="NF38" s="211"/>
      <c r="NG38" s="211"/>
      <c r="NH38" s="213"/>
      <c r="NI38" s="213"/>
      <c r="NJ38" s="213"/>
      <c r="NK38" s="212"/>
      <c r="NL38" s="212"/>
      <c r="NM38" s="212"/>
      <c r="NN38" s="212"/>
      <c r="NO38" s="212"/>
      <c r="NP38" s="212"/>
      <c r="NQ38" s="212"/>
      <c r="NR38" s="212"/>
      <c r="NS38" s="212"/>
      <c r="NT38" s="212"/>
      <c r="NU38" s="212"/>
      <c r="NV38" s="212"/>
      <c r="NW38" s="212"/>
      <c r="NX38" s="212"/>
      <c r="NY38" s="212"/>
      <c r="NZ38" s="212"/>
      <c r="OA38" s="212"/>
      <c r="OB38" s="212"/>
      <c r="OC38" s="212"/>
      <c r="OD38" s="212"/>
      <c r="OE38" s="212"/>
      <c r="OF38" s="212"/>
      <c r="OG38" s="212"/>
      <c r="OH38" s="212"/>
      <c r="OI38" s="212"/>
      <c r="OJ38" s="212"/>
      <c r="OK38" s="212"/>
      <c r="OL38" s="212"/>
      <c r="OM38" s="212"/>
      <c r="ON38" s="212"/>
      <c r="OO38" s="212"/>
      <c r="OP38" s="212"/>
      <c r="OQ38" s="212"/>
      <c r="OR38" s="212"/>
      <c r="OS38" s="213"/>
      <c r="OT38" s="213"/>
      <c r="OU38" s="213"/>
      <c r="OV38" s="213"/>
      <c r="OW38" s="213"/>
      <c r="OX38" s="213"/>
      <c r="OY38" s="213"/>
    </row>
    <row r="39" spans="1:415" ht="16.95" customHeight="1">
      <c r="A39" s="105" t="str">
        <f>IF('1'!A1=1,C39,E39)</f>
        <v xml:space="preserve"> *За даними Державної служби статистики України</v>
      </c>
      <c r="C39" s="365" t="s">
        <v>173</v>
      </c>
      <c r="D39" s="350"/>
      <c r="E39" s="377" t="s">
        <v>174</v>
      </c>
      <c r="F39" s="350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184"/>
      <c r="BQ39" s="208"/>
      <c r="BR39" s="208"/>
      <c r="BS39" s="208"/>
      <c r="BT39" s="208"/>
      <c r="BU39" s="208"/>
      <c r="BV39" s="208"/>
      <c r="BW39" s="208"/>
      <c r="BX39" s="208"/>
      <c r="BY39" s="208"/>
    </row>
    <row r="40" spans="1:415">
      <c r="A40" s="102" t="str">
        <f>IF('1'!A1=1,C40,E40)</f>
        <v>Примітки:</v>
      </c>
      <c r="B40" s="207"/>
      <c r="C40" s="378" t="s">
        <v>180</v>
      </c>
      <c r="D40" s="413"/>
      <c r="E40" s="380" t="s">
        <v>181</v>
      </c>
      <c r="F40" s="413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184"/>
      <c r="BQ40" s="208"/>
      <c r="BR40" s="208"/>
      <c r="BS40" s="208"/>
      <c r="BT40" s="208"/>
      <c r="BU40" s="208"/>
      <c r="BV40" s="208"/>
      <c r="BW40" s="208"/>
      <c r="BX40" s="208"/>
      <c r="BY40" s="208"/>
    </row>
    <row r="41" spans="1:415" ht="16.2" customHeight="1">
      <c r="A41" s="154" t="str">
        <f>IF('1'!A1=1,C41,E41)</f>
        <v xml:space="preserve">  З 2014 року дані подаються без урахування тимчасово окупованої російською федерацією території України.</v>
      </c>
      <c r="B41" s="139"/>
      <c r="C41" s="415" t="s">
        <v>299</v>
      </c>
      <c r="D41" s="416"/>
      <c r="E41" s="415" t="s">
        <v>298</v>
      </c>
      <c r="F41" s="381"/>
      <c r="G41" s="139"/>
      <c r="H41" s="139"/>
      <c r="I41" s="139"/>
      <c r="J41" s="139"/>
      <c r="K41" s="139"/>
      <c r="L41" s="139"/>
      <c r="M41" s="139"/>
      <c r="N41" s="139"/>
      <c r="O41" s="139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56"/>
      <c r="BQ41" s="144"/>
      <c r="BR41" s="144"/>
      <c r="BS41" s="144"/>
      <c r="BT41" s="144"/>
      <c r="BU41" s="144"/>
      <c r="BV41" s="144"/>
      <c r="BW41" s="144"/>
      <c r="BX41" s="144"/>
      <c r="BY41" s="144"/>
    </row>
    <row r="42" spans="1:415" ht="19.5" customHeight="1">
      <c r="A42" s="251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251" t="s">
        <v>223</v>
      </c>
      <c r="D42" s="235"/>
      <c r="E42" s="251"/>
      <c r="F42" s="367" t="s">
        <v>224</v>
      </c>
      <c r="G42" s="191"/>
      <c r="H42" s="191"/>
      <c r="I42" s="191"/>
    </row>
    <row r="43" spans="1:415">
      <c r="A43" s="105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91" t="s">
        <v>273</v>
      </c>
      <c r="D43" s="196"/>
      <c r="E43" s="196"/>
      <c r="F43" s="365" t="s">
        <v>243</v>
      </c>
    </row>
  </sheetData>
  <mergeCells count="21">
    <mergeCell ref="BY5:BY6"/>
    <mergeCell ref="AU5:AX5"/>
    <mergeCell ref="F5:F6"/>
    <mergeCell ref="AM5:AP5"/>
    <mergeCell ref="AQ5:AT5"/>
    <mergeCell ref="BG5:BJ5"/>
    <mergeCell ref="BC5:BF5"/>
    <mergeCell ref="A5:A6"/>
    <mergeCell ref="B5:B6"/>
    <mergeCell ref="C5:C6"/>
    <mergeCell ref="D5:D6"/>
    <mergeCell ref="E5:E6"/>
    <mergeCell ref="BK5:BM5"/>
    <mergeCell ref="BU5:BU6"/>
    <mergeCell ref="BV5:BV6"/>
    <mergeCell ref="BW5:BW6"/>
    <mergeCell ref="BX5:BX6"/>
    <mergeCell ref="BQ5:BQ6"/>
    <mergeCell ref="BR5:BR6"/>
    <mergeCell ref="BS5:BS6"/>
    <mergeCell ref="BT5:BT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2024-12-30T10:04:12Z</cp:lastPrinted>
  <dcterms:created xsi:type="dcterms:W3CDTF">2015-06-23T07:50:05Z</dcterms:created>
  <dcterms:modified xsi:type="dcterms:W3CDTF">2024-12-30T10:07:30Z</dcterms:modified>
</cp:coreProperties>
</file>