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ЦяКнига" defaultThemeVersion="124226"/>
  <mc:AlternateContent xmlns:mc="http://schemas.openxmlformats.org/markup-compatibility/2006">
    <mc:Choice Requires="x15">
      <x15ac:absPath xmlns:x15ac="http://schemas.microsoft.com/office/spreadsheetml/2010/11/ac" url="M:\DSZ\EX_SEC_STATISTICS\PB\REMITTANCES\САЙТ\2024\листопад\"/>
    </mc:Choice>
  </mc:AlternateContent>
  <bookViews>
    <workbookView xWindow="0" yWindow="0" windowWidth="23040" windowHeight="9192" tabRatio="611" activeTab="1"/>
  </bookViews>
  <sheets>
    <sheet name="1" sheetId="1" r:id="rId1"/>
    <sheet name="1.1 " sheetId="2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 localSheetId="1">#REF!</definedName>
    <definedName name="\C">#REF!</definedName>
    <definedName name="\D" localSheetId="1">#REF!</definedName>
    <definedName name="\D">#REF!</definedName>
    <definedName name="\E" localSheetId="1">#REF!</definedName>
    <definedName name="\E">#REF!</definedName>
    <definedName name="\H" localSheetId="1">#REF!</definedName>
    <definedName name="\H">#REF!</definedName>
    <definedName name="\K" localSheetId="1">#REF!</definedName>
    <definedName name="\K">#REF!</definedName>
    <definedName name="\L" localSheetId="1">#REF!</definedName>
    <definedName name="\L">#REF!</definedName>
    <definedName name="\P" localSheetId="1">#REF!</definedName>
    <definedName name="\P">#REF!</definedName>
    <definedName name="\Q" localSheetId="1">#REF!</definedName>
    <definedName name="\Q">#REF!</definedName>
    <definedName name="\S" localSheetId="1">#REF!</definedName>
    <definedName name="\S">#REF!</definedName>
    <definedName name="\T" localSheetId="1">#REF!</definedName>
    <definedName name="\T">#REF!</definedName>
    <definedName name="\V" localSheetId="1">#REF!</definedName>
    <definedName name="\V">#REF!</definedName>
    <definedName name="\W" localSheetId="1">#REF!</definedName>
    <definedName name="\W">#REF!</definedName>
    <definedName name="\X" localSheetId="1">#REF!</definedName>
    <definedName name="\X">#REF!</definedName>
    <definedName name="_______tab06" localSheetId="1">#REF!</definedName>
    <definedName name="_______tab06">#REF!</definedName>
    <definedName name="_______tab07" localSheetId="1">#REF!</definedName>
    <definedName name="_______tab07">#REF!</definedName>
    <definedName name="_______Tab1" localSheetId="1">#REF!</definedName>
    <definedName name="_______Tab1">#REF!</definedName>
    <definedName name="_______UKR1" localSheetId="1">#REF!</definedName>
    <definedName name="_______UKR1">#REF!</definedName>
    <definedName name="_______UKR2" localSheetId="1">#REF!</definedName>
    <definedName name="_______UKR2">#REF!</definedName>
    <definedName name="_______UKR3" localSheetId="1">#REF!</definedName>
    <definedName name="_______UKR3">#REF!</definedName>
    <definedName name="_tab06" localSheetId="1">#REF!</definedName>
    <definedName name="_tab06">#REF!</definedName>
    <definedName name="_tab07" localSheetId="1">#REF!</definedName>
    <definedName name="_tab07">#REF!</definedName>
    <definedName name="_Tab1" localSheetId="1">#REF!</definedName>
    <definedName name="_Tab1">#REF!</definedName>
    <definedName name="_UKR1" localSheetId="1">#REF!</definedName>
    <definedName name="_UKR1">#REF!</definedName>
    <definedName name="_UKR2" localSheetId="1">#REF!</definedName>
    <definedName name="_UKR2">#REF!</definedName>
    <definedName name="_UKR3" localSheetId="1">#REF!</definedName>
    <definedName name="_UKR3">#REF!</definedName>
    <definedName name="a" localSheetId="1">#REF!</definedName>
    <definedName name="a">#REF!</definedName>
    <definedName name="aaa" localSheetId="1">#REF!</definedName>
    <definedName name="aaa">#REF!</definedName>
    <definedName name="Agency_List">[1]Control!$H$17:$H$19</definedName>
    <definedName name="All_Data" localSheetId="1">#REF!</definedName>
    <definedName name="All_Data">#REF!</definedName>
    <definedName name="Balance_of_payments" localSheetId="1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>#REF!</definedName>
    <definedName name="budfin" localSheetId="1">#REF!</definedName>
    <definedName name="budfin">#REF!</definedName>
    <definedName name="Budget" localSheetId="1">#REF!</definedName>
    <definedName name="Budget">#REF!</definedName>
    <definedName name="budget_financing" localSheetId="1">#REF!</definedName>
    <definedName name="budget_financing">#REF!</definedName>
    <definedName name="Central" localSheetId="1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>#REF!</definedName>
    <definedName name="Currency_Def">[1]Control!$BA$330:$BA$487</definedName>
    <definedName name="Current_account" localSheetId="1">#REF!</definedName>
    <definedName name="Current_account">#REF!</definedName>
    <definedName name="DATES" localSheetId="1">#REF!</definedName>
    <definedName name="DATES">#REF!</definedName>
    <definedName name="DATESA" localSheetId="1">#REF!</definedName>
    <definedName name="DATESA">#REF!</definedName>
    <definedName name="DATESM" localSheetId="1">#REF!</definedName>
    <definedName name="DATESM">#REF!</definedName>
    <definedName name="DATESQ" localSheetId="1">#REF!</definedName>
    <definedName name="DATESQ">#REF!</definedName>
    <definedName name="EdssBatchRange" localSheetId="1">#REF!</definedName>
    <definedName name="EdssBatchRange">#REF!</definedName>
    <definedName name="Exp_GDP" localSheetId="1">#REF!</definedName>
    <definedName name="Exp_GDP">#REF!</definedName>
    <definedName name="Exp_nom" localSheetId="1">#REF!</definedName>
    <definedName name="Exp_nom">#REF!</definedName>
    <definedName name="f" localSheetId="1">#REF!</definedName>
    <definedName name="f">#REF!</definedName>
    <definedName name="Foreign_liabilities" localSheetId="1">#REF!</definedName>
    <definedName name="Foreign_liabilities">#REF!</definedName>
    <definedName name="GDPgrowth" localSheetId="1">#REF!</definedName>
    <definedName name="GDPgrowth">#REF!</definedName>
    <definedName name="Gross_reserves" localSheetId="1">#REF!</definedName>
    <definedName name="Gross_reserves">#REF!</definedName>
    <definedName name="HERE" localSheetId="1">#REF!</definedName>
    <definedName name="HERE">#REF!</definedName>
    <definedName name="In_millions_of_lei" localSheetId="1">#REF!</definedName>
    <definedName name="In_millions_of_lei">#REF!</definedName>
    <definedName name="In_millions_of_U.S._dollars" localSheetId="1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>#REF!</definedName>
    <definedName name="KMENU" localSheetId="1">#REF!</definedName>
    <definedName name="KMENU">#REF!</definedName>
    <definedName name="liquidity_reserve" localSheetId="1">#REF!</definedName>
    <definedName name="liquidity_reserve">#REF!</definedName>
    <definedName name="Local" localSheetId="1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>#REF!</definedName>
    <definedName name="Medium_term_BOP_scenario" localSheetId="1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>#REF!</definedName>
    <definedName name="Monetary_Program_Parameters" localSheetId="1">#REF!</definedName>
    <definedName name="Monetary_Program_Parameters">#REF!</definedName>
    <definedName name="moneyprogram" localSheetId="1">#REF!</definedName>
    <definedName name="moneyprogram">#REF!</definedName>
    <definedName name="monprogparameters" localSheetId="1">#REF!</definedName>
    <definedName name="monprogparameters">#REF!</definedName>
    <definedName name="monsurvey" localSheetId="1">#REF!</definedName>
    <definedName name="monsurvey">#REF!</definedName>
    <definedName name="mt_moneyprog" localSheetId="1">#REF!</definedName>
    <definedName name="mt_moneyprog">#REF!</definedName>
    <definedName name="NAMES" localSheetId="1">#REF!</definedName>
    <definedName name="NAMES">#REF!</definedName>
    <definedName name="NAMESA" localSheetId="1">#REF!</definedName>
    <definedName name="NAMESA">#REF!</definedName>
    <definedName name="NAMESM" localSheetId="1">#REF!</definedName>
    <definedName name="NAMESM">#REF!</definedName>
    <definedName name="NAMESQ" localSheetId="1">#REF!</definedName>
    <definedName name="NAMESQ">#REF!</definedName>
    <definedName name="NFA_assumptions" localSheetId="1">#REF!</definedName>
    <definedName name="NFA_assumptions">#REF!</definedName>
    <definedName name="Non_BRO" localSheetId="1">#REF!</definedName>
    <definedName name="Non_BRO">#REF!</definedName>
    <definedName name="Notes" localSheetId="1">#REF!</definedName>
    <definedName name="Notes">#REF!</definedName>
    <definedName name="p" localSheetId="1">[4]labels!#REF!</definedName>
    <definedName name="p">[4]labels!#REF!</definedName>
    <definedName name="PEND" localSheetId="1">#REF!</definedName>
    <definedName name="PEND">#REF!</definedName>
    <definedName name="Pilot2" localSheetId="1">#REF!</definedName>
    <definedName name="Pilot2">#REF!</definedName>
    <definedName name="PMENU" localSheetId="1">#REF!</definedName>
    <definedName name="PMENU">#REF!</definedName>
    <definedName name="PRINT_AREA_MI" localSheetId="1">#REF!</definedName>
    <definedName name="PRINT_AREA_MI">#REF!</definedName>
    <definedName name="Range_Country" localSheetId="1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>#REF!</definedName>
    <definedName name="Range_InValidResultsStart" localSheetId="1">#REF!</definedName>
    <definedName name="Range_InValidResultsStart">#REF!</definedName>
    <definedName name="Range_NumberofFailuresStart" localSheetId="1">#REF!</definedName>
    <definedName name="Range_NumberofFailuresStart">#REF!</definedName>
    <definedName name="Range_ReportFormName" localSheetId="1">#REF!</definedName>
    <definedName name="Range_ReportFormName">#REF!</definedName>
    <definedName name="Range_ValidationResultsStart" localSheetId="1">#REF!</definedName>
    <definedName name="Range_ValidationResultsStart">#REF!</definedName>
    <definedName name="Range_ValidationRulesStart" localSheetId="1">#REF!</definedName>
    <definedName name="Range_ValidationRulesStart">#REF!</definedName>
    <definedName name="REAL" localSheetId="1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>#REF!</definedName>
    <definedName name="RevB" localSheetId="1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>#REF!</definedName>
    <definedName name="SUMMARY2" localSheetId="1">#REF!</definedName>
    <definedName name="SUMMARY2">#REF!</definedName>
    <definedName name="Taballgastables" localSheetId="1">#REF!</definedName>
    <definedName name="Taballgastables">#REF!</definedName>
    <definedName name="TabAmort2004" localSheetId="1">#REF!</definedName>
    <definedName name="TabAmort2004">#REF!</definedName>
    <definedName name="TabAssumptionsImports" localSheetId="1">#REF!</definedName>
    <definedName name="TabAssumptionsImports">#REF!</definedName>
    <definedName name="TabCapAccount" localSheetId="1">#REF!</definedName>
    <definedName name="TabCapAccount">#REF!</definedName>
    <definedName name="Tabdebt_historic" localSheetId="1">#REF!</definedName>
    <definedName name="Tabdebt_historic">#REF!</definedName>
    <definedName name="Tabdebtflow" localSheetId="1">#REF!</definedName>
    <definedName name="Tabdebtflow">#REF!</definedName>
    <definedName name="TabExports" localSheetId="1">#REF!</definedName>
    <definedName name="TabExports">#REF!</definedName>
    <definedName name="TabFcredit2007" localSheetId="1">#REF!</definedName>
    <definedName name="TabFcredit2007">#REF!</definedName>
    <definedName name="TabFcredit2010" localSheetId="1">#REF!</definedName>
    <definedName name="TabFcredit2010">#REF!</definedName>
    <definedName name="TabGas_arrears_to_Russia" localSheetId="1">#REF!</definedName>
    <definedName name="TabGas_arrears_to_Russia">#REF!</definedName>
    <definedName name="TabImportdetail" localSheetId="1">#REF!</definedName>
    <definedName name="TabImportdetail">#REF!</definedName>
    <definedName name="TabImports" localSheetId="1">#REF!</definedName>
    <definedName name="TabImports">#REF!</definedName>
    <definedName name="Table" localSheetId="1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>#REF!</definedName>
    <definedName name="Table129" localSheetId="1">#REF!</definedName>
    <definedName name="Table129">#REF!</definedName>
    <definedName name="table130" localSheetId="1">#REF!</definedName>
    <definedName name="table130">#REF!</definedName>
    <definedName name="Table135" localSheetId="1">#REF!,[6]Contents!$A$87:$H$247</definedName>
    <definedName name="Table135">#REF!,[6]Contents!$A$87:$H$247</definedName>
    <definedName name="Table16_2000" localSheetId="1">#REF!</definedName>
    <definedName name="Table16_2000">#REF!</definedName>
    <definedName name="Table17" localSheetId="1">#REF!</definedName>
    <definedName name="Table17">#REF!</definedName>
    <definedName name="Table19" localSheetId="1">#REF!</definedName>
    <definedName name="Table19">#REF!</definedName>
    <definedName name="Table20" localSheetId="1">#REF!</definedName>
    <definedName name="Table20">#REF!</definedName>
    <definedName name="Table21" localSheetId="1">#REF!,[7]Contents!$A$87:$H$247</definedName>
    <definedName name="Table21">#REF!,[7]Contents!$A$87:$H$247</definedName>
    <definedName name="Table22" localSheetId="1">#REF!</definedName>
    <definedName name="Table22">#REF!</definedName>
    <definedName name="Table23" localSheetId="1">#REF!</definedName>
    <definedName name="Table23">#REF!</definedName>
    <definedName name="Table24" localSheetId="1">#REF!</definedName>
    <definedName name="Table24">#REF!</definedName>
    <definedName name="Table25" localSheetId="1">#REF!</definedName>
    <definedName name="Table25">#REF!</definedName>
    <definedName name="Table26" localSheetId="1">#REF!</definedName>
    <definedName name="Table26">#REF!</definedName>
    <definedName name="Table27" localSheetId="1">#REF!</definedName>
    <definedName name="Table27">#REF!</definedName>
    <definedName name="Table28" localSheetId="1">#REF!</definedName>
    <definedName name="Table28">#REF!</definedName>
    <definedName name="Table29" localSheetId="1">#REF!</definedName>
    <definedName name="Table29">#REF!</definedName>
    <definedName name="Table30" localSheetId="1">#REF!</definedName>
    <definedName name="Table30">#REF!</definedName>
    <definedName name="Table31" localSheetId="1">#REF!</definedName>
    <definedName name="Table31">#REF!</definedName>
    <definedName name="Table32" localSheetId="1">#REF!</definedName>
    <definedName name="Table32">#REF!</definedName>
    <definedName name="Table33" localSheetId="1">#REF!</definedName>
    <definedName name="Table33">#REF!</definedName>
    <definedName name="Table330" localSheetId="1">#REF!</definedName>
    <definedName name="Table330">#REF!</definedName>
    <definedName name="Table336" localSheetId="1">#REF!</definedName>
    <definedName name="Table336">#REF!</definedName>
    <definedName name="Table34" localSheetId="1">#REF!</definedName>
    <definedName name="Table34">#REF!</definedName>
    <definedName name="Table35" localSheetId="1">#REF!</definedName>
    <definedName name="Table35">#REF!</definedName>
    <definedName name="Table36" localSheetId="1">#REF!</definedName>
    <definedName name="Table36">#REF!</definedName>
    <definedName name="Table37" localSheetId="1">#REF!</definedName>
    <definedName name="Table37">#REF!</definedName>
    <definedName name="Table38" localSheetId="1">#REF!</definedName>
    <definedName name="Table38">#REF!</definedName>
    <definedName name="Table39" localSheetId="1">#REF!</definedName>
    <definedName name="Table39">#REF!</definedName>
    <definedName name="Table40" localSheetId="1">#REF!</definedName>
    <definedName name="Table40">#REF!</definedName>
    <definedName name="Table41" localSheetId="1">#REF!</definedName>
    <definedName name="Table41">#REF!</definedName>
    <definedName name="Table42" localSheetId="1">#REF!</definedName>
    <definedName name="Table42">#REF!</definedName>
    <definedName name="Table43" localSheetId="1">#REF!</definedName>
    <definedName name="Table43">#REF!</definedName>
    <definedName name="Table44" localSheetId="1">#REF!</definedName>
    <definedName name="Table44">#REF!</definedName>
    <definedName name="TabMTBOP2006" localSheetId="1">#REF!</definedName>
    <definedName name="TabMTBOP2006">#REF!</definedName>
    <definedName name="TabMTbop2010" localSheetId="1">#REF!</definedName>
    <definedName name="TabMTbop2010">#REF!</definedName>
    <definedName name="TabMTdebt" localSheetId="1">#REF!</definedName>
    <definedName name="TabMTdebt">#REF!</definedName>
    <definedName name="TabNonfactorServices_and_Income" localSheetId="1">#REF!</definedName>
    <definedName name="TabNonfactorServices_and_Income">#REF!</definedName>
    <definedName name="TabOutMon" localSheetId="1">#REF!</definedName>
    <definedName name="TabOutMon">#REF!</definedName>
    <definedName name="TabsimplifiedBOP" localSheetId="1">#REF!</definedName>
    <definedName name="TabsimplifiedBOP">#REF!</definedName>
    <definedName name="TaxArrears" localSheetId="1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>#REF!</definedName>
    <definedName name="Test1" localSheetId="1">#REF!</definedName>
    <definedName name="Test1">#REF!</definedName>
    <definedName name="Trade_balance" localSheetId="1">#REF!</definedName>
    <definedName name="Trade_balance">#REF!</definedName>
    <definedName name="trade_figure" localSheetId="1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>#REF!</definedName>
    <definedName name="zIGNFS" localSheetId="1">#REF!</definedName>
    <definedName name="zIGNFS">#REF!</definedName>
    <definedName name="zImports" localSheetId="1">#REF!</definedName>
    <definedName name="zImports">#REF!</definedName>
    <definedName name="zLiborUS" localSheetId="1">#REF!</definedName>
    <definedName name="zLiborUS">#REF!</definedName>
    <definedName name="zReserves">[9]oth!$A$17:$IV$17</definedName>
    <definedName name="zRoWCPIchange" localSheetId="1">#REF!</definedName>
    <definedName name="zRoWCPIchange">#REF!</definedName>
    <definedName name="zSDReRate">[9]ass!$A$24:$IV$24</definedName>
    <definedName name="zXGNFS" localSheetId="1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'1'!$B$1:$C$25</definedName>
    <definedName name="_xlnm.Print_Area" localSheetId="1">'1.1 '!$A$1:$CK$37</definedName>
    <definedName name="_xlnm.Print_Area">#REF!</definedName>
    <definedName name="Область_печати_ИМ" localSheetId="1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1" i="24" l="1"/>
  <c r="A26" i="24" l="1"/>
  <c r="A25" i="24" l="1"/>
  <c r="A34" i="24"/>
  <c r="AM6" i="24" l="1"/>
  <c r="AL6" i="24"/>
  <c r="AK6" i="24"/>
  <c r="E21" i="24" l="1"/>
  <c r="F21" i="24"/>
  <c r="F18" i="24" s="1"/>
  <c r="G21" i="24"/>
  <c r="H21" i="24"/>
  <c r="H18" i="24" s="1"/>
  <c r="I21" i="24"/>
  <c r="J21" i="24"/>
  <c r="J18" i="24" s="1"/>
  <c r="K21" i="24"/>
  <c r="L21" i="24"/>
  <c r="L18" i="24" s="1"/>
  <c r="M21" i="24"/>
  <c r="N21" i="24"/>
  <c r="N18" i="24" s="1"/>
  <c r="O21" i="24"/>
  <c r="P21" i="24"/>
  <c r="P18" i="24" s="1"/>
  <c r="Q21" i="24"/>
  <c r="R21" i="24"/>
  <c r="R18" i="24" s="1"/>
  <c r="S21" i="24"/>
  <c r="T21" i="24"/>
  <c r="T18" i="24" s="1"/>
  <c r="U21" i="24"/>
  <c r="V21" i="24"/>
  <c r="V18" i="24" s="1"/>
  <c r="W21" i="24"/>
  <c r="X21" i="24"/>
  <c r="X18" i="24" s="1"/>
  <c r="Y21" i="24"/>
  <c r="Z21" i="24"/>
  <c r="Z18" i="24" s="1"/>
  <c r="AA21" i="24"/>
  <c r="D21" i="24"/>
  <c r="D18" i="24" s="1"/>
  <c r="E18" i="24"/>
  <c r="G18" i="24"/>
  <c r="I18" i="24"/>
  <c r="K18" i="24"/>
  <c r="M18" i="24"/>
  <c r="O18" i="24"/>
  <c r="Q18" i="24"/>
  <c r="S18" i="24"/>
  <c r="U18" i="24"/>
  <c r="W18" i="24"/>
  <c r="Y18" i="24"/>
  <c r="AA18" i="24"/>
  <c r="AJ6" i="24" l="1"/>
  <c r="AI6" i="24"/>
  <c r="AH6" i="24"/>
  <c r="AG6" i="24" l="1"/>
  <c r="AF6" i="24"/>
  <c r="AE6" i="24"/>
  <c r="AD6" i="24"/>
  <c r="AC6" i="24"/>
  <c r="AB6" i="24"/>
  <c r="AA6" i="24"/>
  <c r="Z6" i="24"/>
  <c r="Y6" i="24"/>
  <c r="X6" i="24"/>
  <c r="W6" i="24"/>
  <c r="V6" i="24"/>
  <c r="U6" i="24"/>
  <c r="T6" i="24"/>
  <c r="S6" i="24"/>
  <c r="R6" i="24"/>
  <c r="Q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A37" i="24" l="1"/>
  <c r="A36" i="24"/>
  <c r="A35" i="24"/>
  <c r="A33" i="24"/>
  <c r="A32" i="24"/>
  <c r="A31" i="24"/>
  <c r="A29" i="24"/>
  <c r="A28" i="24"/>
  <c r="A27" i="24"/>
  <c r="A17" i="24"/>
  <c r="A16" i="24"/>
  <c r="A15" i="24"/>
  <c r="A14" i="24"/>
  <c r="A13" i="24"/>
  <c r="A12" i="24"/>
  <c r="A11" i="24"/>
  <c r="A10" i="24"/>
  <c r="A9" i="24"/>
  <c r="A8" i="24"/>
  <c r="A7" i="24"/>
  <c r="A5" i="24"/>
  <c r="A4" i="24"/>
  <c r="A3" i="24"/>
  <c r="A2" i="24"/>
  <c r="B1" i="1" l="1"/>
  <c r="B2" i="1"/>
</calcChain>
</file>

<file path=xl/sharedStrings.xml><?xml version="1.0" encoding="utf-8"?>
<sst xmlns="http://schemas.openxmlformats.org/spreadsheetml/2006/main" count="110" uniqueCount="79">
  <si>
    <t>укр</t>
  </si>
  <si>
    <t>eng</t>
  </si>
  <si>
    <t xml:space="preserve"> Description 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</si>
  <si>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</si>
  <si>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</si>
  <si>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</si>
  <si>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including:</t>
  </si>
  <si>
    <t>Remittances from individuals who work abroad more than a year</t>
  </si>
  <si>
    <t>Other personal transfers</t>
  </si>
  <si>
    <t>Note: Begining 2014 excludes temporarily occupied territory of the Autonomous Republic of Crimea and of the City of Sevastopol.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</si>
  <si>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</si>
  <si>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</si>
  <si>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</si>
  <si>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</si>
  <si>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</si>
  <si>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</si>
  <si>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</si>
  <si>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Довідково: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</si>
  <si>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</si>
  <si>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</si>
  <si>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</si>
  <si>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</si>
  <si>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3. Приватні трансферти</t>
  </si>
  <si>
    <t>3. Personal transfers</t>
  </si>
  <si>
    <t xml:space="preserve">  Грошові перекази робітників, що працюють за кордоном більше року</t>
  </si>
  <si>
    <t xml:space="preserve">  Інші приватні  трансферти</t>
  </si>
  <si>
    <t>Memorandum items:</t>
  </si>
  <si>
    <t>1. Оплата праці</t>
  </si>
  <si>
    <t>2. Net compensation of employees (1. – 1.a – 1.b)</t>
  </si>
  <si>
    <t xml:space="preserve">2. Чиста оплата праці  (1. - 1.а - 1.b)                                           </t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</si>
  <si>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</si>
  <si>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</si>
  <si>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(BPM6  framework) represent household income from foreign economies arising mainly from the temporary or permanent movement of people to those economies. </t>
    </r>
  </si>
  <si>
    <r>
      <rPr>
        <b/>
        <sz val="10"/>
        <rFont val="Arial"/>
        <family val="2"/>
        <charset val="204"/>
      </rPr>
      <t xml:space="preserve">Personal transfers </t>
    </r>
    <r>
      <rPr>
        <sz val="10"/>
        <rFont val="Arial"/>
        <family val="2"/>
        <charset val="204"/>
      </rPr>
      <t>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</si>
  <si>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Примітка1:  Детальна інформація щодо методології та результатів перегляду розміщена за гіперпосиланням https://bank.gov.ua/control/uk/publish/category?cat_id=44001331.</t>
  </si>
  <si>
    <t>Note 1: Detailed information about methodology and results of the review is available at  https://bank.gov.ua/control/uk/publish/category?cat_id=44001331.</t>
  </si>
  <si>
    <t>*Попередні дані</t>
  </si>
  <si>
    <t>*Preliminary data</t>
  </si>
  <si>
    <t xml:space="preserve"> Приватні перекази (2.+ 3.)</t>
  </si>
  <si>
    <t xml:space="preserve"> Personal remittances  (2. + 3.)</t>
  </si>
  <si>
    <r>
      <t xml:space="preserve">1. Compensation of employees                                                          </t>
    </r>
    <r>
      <rPr>
        <b/>
        <i/>
        <sz val="10"/>
        <rFont val="Arial"/>
        <family val="2"/>
        <charset val="204"/>
      </rPr>
      <t xml:space="preserve"> </t>
    </r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</si>
  <si>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</si>
  <si>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</si>
  <si>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</si>
  <si>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</si>
  <si>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t>січ</t>
  </si>
  <si>
    <t>лют</t>
  </si>
  <si>
    <t>бер</t>
  </si>
  <si>
    <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</si>
  <si>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rPr>
        <b/>
        <sz val="10"/>
        <rFont val="Arial"/>
        <family val="2"/>
        <charset val="204"/>
      </rPr>
      <t>Чиста оплата праці</t>
    </r>
    <r>
      <rPr>
        <sz val="10"/>
        <rFont val="Arial"/>
        <family val="2"/>
        <charset val="204"/>
      </rPr>
      <t xml:space="preserve">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</si>
  <si>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rPr>
        <b/>
        <sz val="10"/>
        <rFont val="Arial"/>
        <family val="2"/>
        <charset val="204"/>
      </rPr>
      <t xml:space="preserve">Сompensation of employees </t>
    </r>
    <r>
      <rPr>
        <sz val="10"/>
        <rFont val="Arial"/>
        <family val="2"/>
        <charset val="204"/>
      </rPr>
      <t>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</si>
  <si>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</si>
  <si>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</si>
  <si>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>кві</t>
  </si>
  <si>
    <t>тра</t>
  </si>
  <si>
    <t>чер</t>
  </si>
  <si>
    <t>лип</t>
  </si>
  <si>
    <t>серп</t>
  </si>
  <si>
    <t>вер</t>
  </si>
  <si>
    <t>лют**</t>
  </si>
  <si>
    <t>бер**</t>
  </si>
  <si>
    <t xml:space="preserve"> у якій немає необхідної деталізації даних, та буде уточнена після отримання додаткової інформації</t>
  </si>
  <si>
    <t xml:space="preserve"> which lacks the necessary data details, and will be clarified upon receipt of additional information.</t>
  </si>
  <si>
    <t>жов</t>
  </si>
  <si>
    <t>лист</t>
  </si>
  <si>
    <t>груд</t>
  </si>
  <si>
    <t>кві**</t>
  </si>
  <si>
    <t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t>
  </si>
  <si>
    <t>** According to the Rules of organization of statistical reporting submitted to the National Bank of Ukraine in a special period, approved by the Board of the National Bank of Ukraine of December 18, 2018 № 140, information on remittances, received in Ukraine using international money transfer systems in February-April was not collected. The assessment of private remittances to Ukraine was made on the basis of available information and will be clarified upon receipt of additional information.</t>
  </si>
  <si>
    <t xml:space="preserve">   –  через коррахунки банків </t>
  </si>
  <si>
    <t xml:space="preserve">   –  через  міжнародні платіжні системи</t>
  </si>
  <si>
    <t>Примітка2:Усі дані з платіжного балансу подаються без урахування тимчасово окупованої Російською Федерацією території України</t>
  </si>
  <si>
    <t>Note2: All balance of payments data are presented excluding the territory of Ukraine temporarily occupied by the Russian Federation</t>
  </si>
  <si>
    <t>черв</t>
  </si>
  <si>
    <t>сер</t>
  </si>
  <si>
    <t>жов*</t>
  </si>
  <si>
    <t>лист*</t>
  </si>
  <si>
    <t>січ-лист 2023</t>
  </si>
  <si>
    <t>січ-лист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</si>
</sst>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  <numFmt numFmtId="172" formatCode="##,##0.0000"/>
  </numFmts>
  <fonts count="49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u/>
      <sz val="7.5"/>
      <color indexed="12"/>
      <name val="Times New Roman Cyr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0"/>
      <name val="Arial"/>
      <family val="2"/>
      <charset val="204"/>
    </font>
    <font>
      <i/>
      <u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9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8" fillId="0" borderId="0"/>
    <xf numFmtId="0" fontId="38" fillId="0" borderId="0"/>
    <xf numFmtId="0" fontId="39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  <xf numFmtId="0" fontId="2" fillId="0" borderId="0"/>
    <xf numFmtId="168" fontId="2" fillId="0" borderId="0" applyFon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" fillId="0" borderId="0"/>
    <xf numFmtId="9" fontId="48" fillId="0" borderId="0" applyFont="0" applyFill="0" applyBorder="0" applyAlignment="0" applyProtection="0"/>
  </cellStyleXfs>
  <cellXfs count="187">
    <xf numFmtId="0" fontId="0" fillId="0" borderId="0" xfId="0"/>
    <xf numFmtId="0" fontId="22" fillId="28" borderId="0" xfId="0" applyFont="1" applyFill="1"/>
    <xf numFmtId="0" fontId="22" fillId="28" borderId="0" xfId="0" applyFont="1" applyFill="1" applyAlignment="1">
      <alignment wrapText="1"/>
    </xf>
    <xf numFmtId="0" fontId="4" fillId="28" borderId="0" xfId="0" applyFont="1" applyFill="1"/>
    <xf numFmtId="0" fontId="46" fillId="28" borderId="0" xfId="0" applyFont="1" applyFill="1"/>
    <xf numFmtId="0" fontId="4" fillId="28" borderId="0" xfId="0" applyFont="1" applyFill="1" applyAlignment="1">
      <alignment wrapText="1"/>
    </xf>
    <xf numFmtId="0" fontId="41" fillId="28" borderId="0" xfId="0" applyFont="1" applyFill="1"/>
    <xf numFmtId="171" fontId="22" fillId="28" borderId="0" xfId="0" applyNumberFormat="1" applyFont="1" applyFill="1"/>
    <xf numFmtId="0" fontId="4" fillId="28" borderId="0" xfId="78" applyFont="1" applyFill="1" applyBorder="1" applyAlignment="1" applyProtection="1"/>
    <xf numFmtId="0" fontId="4" fillId="28" borderId="0" xfId="78" applyFont="1" applyFill="1" applyAlignment="1" applyProtection="1">
      <alignment wrapText="1"/>
    </xf>
    <xf numFmtId="0" fontId="46" fillId="28" borderId="0" xfId="78" applyFont="1" applyFill="1" applyAlignment="1" applyProtection="1">
      <alignment wrapText="1"/>
    </xf>
    <xf numFmtId="2" fontId="46" fillId="28" borderId="0" xfId="78" applyNumberFormat="1" applyFont="1" applyFill="1" applyAlignment="1" applyProtection="1">
      <alignment horizontal="left" wrapText="1"/>
    </xf>
    <xf numFmtId="0" fontId="47" fillId="28" borderId="0" xfId="78" applyFont="1" applyFill="1" applyAlignment="1" applyProtection="1"/>
    <xf numFmtId="0" fontId="43" fillId="28" borderId="0" xfId="0" applyFont="1" applyFill="1"/>
    <xf numFmtId="0" fontId="4" fillId="28" borderId="0" xfId="0" applyFont="1" applyFill="1" applyAlignment="1">
      <alignment horizontal="left"/>
    </xf>
    <xf numFmtId="0" fontId="41" fillId="28" borderId="12" xfId="0" applyFont="1" applyFill="1" applyBorder="1" applyAlignment="1">
      <alignment horizontal="centerContinuous" vertical="center"/>
    </xf>
    <xf numFmtId="0" fontId="41" fillId="28" borderId="23" xfId="0" applyFont="1" applyFill="1" applyBorder="1" applyAlignment="1">
      <alignment horizontal="centerContinuous" vertical="center"/>
    </xf>
    <xf numFmtId="172" fontId="4" fillId="28" borderId="18" xfId="0" applyNumberFormat="1" applyFont="1" applyFill="1" applyBorder="1" applyAlignment="1" applyProtection="1">
      <alignment horizontal="center" vertical="center"/>
      <protection locked="0"/>
    </xf>
    <xf numFmtId="172" fontId="4" fillId="28" borderId="19" xfId="0" applyNumberFormat="1" applyFont="1" applyFill="1" applyBorder="1" applyAlignment="1" applyProtection="1">
      <alignment horizontal="center" vertical="center"/>
      <protection locked="0"/>
    </xf>
    <xf numFmtId="0" fontId="41" fillId="28" borderId="13" xfId="0" applyFont="1" applyFill="1" applyBorder="1" applyAlignment="1">
      <alignment horizontal="left" wrapText="1"/>
    </xf>
    <xf numFmtId="0" fontId="41" fillId="28" borderId="13" xfId="0" applyFont="1" applyFill="1" applyBorder="1" applyAlignment="1">
      <alignment horizontal="right" wrapText="1"/>
    </xf>
    <xf numFmtId="0" fontId="41" fillId="28" borderId="14" xfId="0" applyFont="1" applyFill="1" applyBorder="1" applyAlignment="1">
      <alignment horizontal="right" wrapText="1"/>
    </xf>
    <xf numFmtId="0" fontId="41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wrapText="1"/>
    </xf>
    <xf numFmtId="0" fontId="41" fillId="28" borderId="16" xfId="0" applyFont="1" applyFill="1" applyBorder="1" applyAlignment="1">
      <alignment horizontal="right" wrapText="1"/>
    </xf>
    <xf numFmtId="0" fontId="41" fillId="28" borderId="0" xfId="0" applyFont="1" applyFill="1" applyAlignment="1">
      <alignment horizontal="right" wrapText="1"/>
    </xf>
    <xf numFmtId="0" fontId="44" fillId="28" borderId="0" xfId="0" applyFont="1" applyFill="1"/>
    <xf numFmtId="0" fontId="4" fillId="28" borderId="16" xfId="0" applyFont="1" applyFill="1" applyBorder="1" applyAlignment="1">
      <alignment horizontal="center" wrapText="1"/>
    </xf>
    <xf numFmtId="0" fontId="42" fillId="28" borderId="16" xfId="0" applyFont="1" applyFill="1" applyBorder="1" applyAlignment="1">
      <alignment horizontal="center"/>
    </xf>
    <xf numFmtId="0" fontId="4" fillId="28" borderId="16" xfId="0" applyFont="1" applyFill="1" applyBorder="1" applyAlignment="1">
      <alignment horizontal="right" wrapText="1"/>
    </xf>
    <xf numFmtId="0" fontId="4" fillId="28" borderId="0" xfId="0" applyFont="1" applyFill="1" applyAlignment="1">
      <alignment horizontal="right" wrapText="1"/>
    </xf>
    <xf numFmtId="0" fontId="4" fillId="28" borderId="16" xfId="0" applyFont="1" applyFill="1" applyBorder="1" applyAlignment="1">
      <alignment horizontal="left" wrapText="1"/>
    </xf>
    <xf numFmtId="0" fontId="42" fillId="28" borderId="16" xfId="0" applyFont="1" applyFill="1" applyBorder="1" applyAlignment="1">
      <alignment horizontal="left" wrapText="1"/>
    </xf>
    <xf numFmtId="0" fontId="41" fillId="28" borderId="16" xfId="0" applyFont="1" applyFill="1" applyBorder="1" applyAlignment="1">
      <alignment horizontal="left" vertical="center" wrapText="1"/>
    </xf>
    <xf numFmtId="0" fontId="41" fillId="28" borderId="17" xfId="0" applyFont="1" applyFill="1" applyBorder="1" applyAlignment="1">
      <alignment horizontal="right" wrapText="1"/>
    </xf>
    <xf numFmtId="0" fontId="41" fillId="28" borderId="16" xfId="0" applyFont="1" applyFill="1" applyBorder="1"/>
    <xf numFmtId="0" fontId="42" fillId="28" borderId="16" xfId="0" applyFont="1" applyFill="1" applyBorder="1" applyAlignment="1">
      <alignment wrapText="1"/>
    </xf>
    <xf numFmtId="0" fontId="4" fillId="28" borderId="21" xfId="0" applyFont="1" applyFill="1" applyBorder="1" applyAlignment="1">
      <alignment horizontal="left" wrapText="1"/>
    </xf>
    <xf numFmtId="0" fontId="42" fillId="28" borderId="21" xfId="0" applyFont="1" applyFill="1" applyBorder="1"/>
    <xf numFmtId="0" fontId="4" fillId="28" borderId="21" xfId="0" applyFont="1" applyFill="1" applyBorder="1" applyAlignment="1">
      <alignment horizontal="right" wrapText="1"/>
    </xf>
    <xf numFmtId="0" fontId="4" fillId="28" borderId="11" xfId="0" applyFont="1" applyFill="1" applyBorder="1" applyAlignment="1">
      <alignment horizontal="right" wrapText="1"/>
    </xf>
    <xf numFmtId="0" fontId="42" fillId="28" borderId="18" xfId="0" applyFont="1" applyFill="1" applyBorder="1" applyAlignment="1">
      <alignment horizontal="left" wrapText="1"/>
    </xf>
    <xf numFmtId="0" fontId="42" fillId="28" borderId="15" xfId="0" applyFont="1" applyFill="1" applyBorder="1" applyAlignment="1">
      <alignment horizontal="left" wrapText="1"/>
    </xf>
    <xf numFmtId="0" fontId="42" fillId="28" borderId="18" xfId="0" applyFont="1" applyFill="1" applyBorder="1"/>
    <xf numFmtId="0" fontId="42" fillId="28" borderId="0" xfId="0" applyFont="1" applyFill="1" applyAlignment="1">
      <alignment horizontal="right" wrapText="1"/>
    </xf>
    <xf numFmtId="0" fontId="42" fillId="28" borderId="13" xfId="0" applyFont="1" applyFill="1" applyBorder="1" applyAlignment="1">
      <alignment horizontal="right" wrapText="1"/>
    </xf>
    <xf numFmtId="0" fontId="42" fillId="28" borderId="14" xfId="0" applyFont="1" applyFill="1" applyBorder="1" applyAlignment="1">
      <alignment horizontal="right" wrapText="1"/>
    </xf>
    <xf numFmtId="0" fontId="43" fillId="28" borderId="14" xfId="0" applyFont="1" applyFill="1" applyBorder="1"/>
    <xf numFmtId="0" fontId="42" fillId="28" borderId="19" xfId="0" applyFont="1" applyFill="1" applyBorder="1" applyAlignment="1">
      <alignment horizontal="left" wrapText="1"/>
    </xf>
    <xf numFmtId="0" fontId="42" fillId="28" borderId="19" xfId="0" applyFont="1" applyFill="1" applyBorder="1"/>
    <xf numFmtId="0" fontId="42" fillId="28" borderId="16" xfId="0" applyFont="1" applyFill="1" applyBorder="1" applyAlignment="1">
      <alignment horizontal="right" wrapText="1"/>
    </xf>
    <xf numFmtId="0" fontId="42" fillId="28" borderId="20" xfId="0" applyFont="1" applyFill="1" applyBorder="1"/>
    <xf numFmtId="0" fontId="42" fillId="28" borderId="0" xfId="0" applyFont="1" applyFill="1" applyAlignment="1">
      <alignment wrapText="1"/>
    </xf>
    <xf numFmtId="0" fontId="4" fillId="28" borderId="0" xfId="156" applyFont="1" applyFill="1" applyAlignment="1">
      <alignment horizontal="left" vertical="center" wrapText="1"/>
    </xf>
    <xf numFmtId="0" fontId="45" fillId="28" borderId="0" xfId="156" applyFont="1" applyFill="1" applyAlignment="1">
      <alignment horizontal="left" vertical="center" wrapText="1"/>
    </xf>
    <xf numFmtId="1" fontId="4" fillId="28" borderId="0" xfId="156" applyNumberFormat="1" applyFont="1" applyFill="1" applyAlignment="1">
      <alignment horizontal="left" vertical="center"/>
    </xf>
    <xf numFmtId="0" fontId="4" fillId="28" borderId="0" xfId="157" applyFont="1" applyFill="1"/>
    <xf numFmtId="0" fontId="4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horizontal="left" readingOrder="1"/>
    </xf>
    <xf numFmtId="0" fontId="41" fillId="28" borderId="0" xfId="0" applyFont="1" applyFill="1" applyAlignment="1">
      <alignment readingOrder="1"/>
    </xf>
    <xf numFmtId="0" fontId="4" fillId="28" borderId="0" xfId="0" applyFont="1" applyFill="1" applyAlignment="1">
      <alignment readingOrder="1"/>
    </xf>
    <xf numFmtId="0" fontId="4" fillId="28" borderId="0" xfId="0" applyFont="1" applyFill="1" applyAlignment="1">
      <alignment horizontal="left" vertical="center" readingOrder="1"/>
    </xf>
    <xf numFmtId="0" fontId="42" fillId="28" borderId="17" xfId="0" applyFont="1" applyFill="1" applyBorder="1" applyAlignment="1">
      <alignment horizontal="left" wrapText="1"/>
    </xf>
    <xf numFmtId="1" fontId="4" fillId="28" borderId="0" xfId="0" applyNumberFormat="1" applyFont="1" applyFill="1"/>
    <xf numFmtId="0" fontId="42" fillId="28" borderId="17" xfId="0" applyFont="1" applyFill="1" applyBorder="1" applyAlignment="1">
      <alignment horizontal="right" wrapText="1"/>
    </xf>
    <xf numFmtId="0" fontId="43" fillId="28" borderId="15" xfId="0" applyFont="1" applyFill="1" applyBorder="1"/>
    <xf numFmtId="0" fontId="43" fillId="28" borderId="17" xfId="0" applyFont="1" applyFill="1" applyBorder="1"/>
    <xf numFmtId="0" fontId="4" fillId="28" borderId="20" xfId="0" applyFont="1" applyFill="1" applyBorder="1" applyAlignment="1">
      <alignment horizontal="left" wrapText="1"/>
    </xf>
    <xf numFmtId="0" fontId="42" fillId="28" borderId="22" xfId="0" applyFont="1" applyFill="1" applyBorder="1" applyAlignment="1">
      <alignment horizontal="left" wrapText="1"/>
    </xf>
    <xf numFmtId="1" fontId="4" fillId="28" borderId="21" xfId="0" applyNumberFormat="1" applyFont="1" applyFill="1" applyBorder="1" applyAlignment="1">
      <alignment horizontal="right" wrapText="1"/>
    </xf>
    <xf numFmtId="1" fontId="4" fillId="28" borderId="11" xfId="0" applyNumberFormat="1" applyFont="1" applyFill="1" applyBorder="1" applyAlignment="1">
      <alignment horizontal="right" wrapText="1"/>
    </xf>
    <xf numFmtId="1" fontId="4" fillId="28" borderId="22" xfId="0" applyNumberFormat="1" applyFont="1" applyFill="1" applyBorder="1" applyAlignment="1">
      <alignment horizontal="right" wrapText="1"/>
    </xf>
    <xf numFmtId="172" fontId="4" fillId="28" borderId="20" xfId="0" applyNumberFormat="1" applyFont="1" applyFill="1" applyBorder="1" applyAlignment="1" applyProtection="1">
      <alignment horizontal="center" vertical="center"/>
      <protection locked="0"/>
    </xf>
    <xf numFmtId="0" fontId="41" fillId="28" borderId="17" xfId="0" applyFont="1" applyFill="1" applyBorder="1" applyAlignment="1">
      <alignment horizontal="center" wrapText="1"/>
    </xf>
    <xf numFmtId="0" fontId="4" fillId="28" borderId="17" xfId="0" applyFont="1" applyFill="1" applyBorder="1" applyAlignment="1">
      <alignment horizontal="center" wrapText="1"/>
    </xf>
    <xf numFmtId="0" fontId="4" fillId="28" borderId="22" xfId="0" applyFont="1" applyFill="1" applyBorder="1" applyAlignment="1">
      <alignment horizontal="center" wrapText="1"/>
    </xf>
    <xf numFmtId="0" fontId="42" fillId="28" borderId="0" xfId="156" applyFont="1" applyFill="1" applyAlignment="1">
      <alignment vertical="center"/>
    </xf>
    <xf numFmtId="0" fontId="41" fillId="28" borderId="0" xfId="156" applyFont="1" applyFill="1"/>
    <xf numFmtId="0" fontId="42" fillId="28" borderId="0" xfId="154" applyFont="1" applyFill="1"/>
    <xf numFmtId="0" fontId="4" fillId="28" borderId="0" xfId="157" applyFont="1" applyFill="1" applyAlignment="1">
      <alignment horizontal="left"/>
    </xf>
    <xf numFmtId="0" fontId="4" fillId="28" borderId="0" xfId="156" applyFont="1" applyFill="1" applyAlignment="1">
      <alignment horizontal="left"/>
    </xf>
    <xf numFmtId="172" fontId="4" fillId="28" borderId="21" xfId="0" applyNumberFormat="1" applyFont="1" applyFill="1" applyBorder="1" applyAlignment="1" applyProtection="1">
      <alignment horizontal="center" vertical="center"/>
      <protection locked="0"/>
    </xf>
    <xf numFmtId="0" fontId="41" fillId="28" borderId="14" xfId="0" applyFont="1" applyFill="1" applyBorder="1" applyAlignment="1">
      <alignment horizontal="center" wrapText="1"/>
    </xf>
    <xf numFmtId="0" fontId="41" fillId="28" borderId="0" xfId="0" applyFont="1" applyFill="1" applyAlignment="1">
      <alignment horizontal="center" wrapText="1"/>
    </xf>
    <xf numFmtId="0" fontId="4" fillId="28" borderId="0" xfId="0" applyFont="1" applyFill="1" applyAlignment="1">
      <alignment horizontal="center" wrapText="1"/>
    </xf>
    <xf numFmtId="0" fontId="4" fillId="28" borderId="11" xfId="0" applyFont="1" applyFill="1" applyBorder="1" applyAlignment="1">
      <alignment horizontal="center" wrapText="1"/>
    </xf>
    <xf numFmtId="172" fontId="4" fillId="28" borderId="3" xfId="0" applyNumberFormat="1" applyFont="1" applyFill="1" applyBorder="1" applyAlignment="1" applyProtection="1">
      <alignment horizontal="center" vertical="center"/>
      <protection locked="0"/>
    </xf>
    <xf numFmtId="1" fontId="43" fillId="28" borderId="0" xfId="0" applyNumberFormat="1" applyFont="1" applyFill="1"/>
    <xf numFmtId="1" fontId="41" fillId="28" borderId="17" xfId="0" applyNumberFormat="1" applyFont="1" applyFill="1" applyBorder="1" applyAlignment="1">
      <alignment horizontal="center" wrapText="1"/>
    </xf>
    <xf numFmtId="1" fontId="4" fillId="28" borderId="17" xfId="0" applyNumberFormat="1" applyFont="1" applyFill="1" applyBorder="1" applyAlignment="1">
      <alignment horizontal="center" wrapText="1"/>
    </xf>
    <xf numFmtId="1" fontId="42" fillId="28" borderId="17" xfId="0" applyNumberFormat="1" applyFont="1" applyFill="1" applyBorder="1" applyAlignment="1">
      <alignment horizontal="center" wrapText="1"/>
    </xf>
    <xf numFmtId="1" fontId="46" fillId="28" borderId="0" xfId="0" applyNumberFormat="1" applyFont="1" applyFill="1"/>
    <xf numFmtId="1" fontId="43" fillId="28" borderId="11" xfId="0" applyNumberFormat="1" applyFont="1" applyFill="1" applyBorder="1"/>
    <xf numFmtId="1" fontId="43" fillId="28" borderId="21" xfId="0" applyNumberFormat="1" applyFont="1" applyFill="1" applyBorder="1"/>
    <xf numFmtId="1" fontId="4" fillId="28" borderId="0" xfId="0" applyNumberFormat="1" applyFont="1" applyFill="1" applyAlignment="1">
      <alignment wrapText="1"/>
    </xf>
    <xf numFmtId="1" fontId="22" fillId="28" borderId="0" xfId="0" applyNumberFormat="1" applyFont="1" applyFill="1"/>
    <xf numFmtId="1" fontId="4" fillId="28" borderId="0" xfId="0" applyNumberFormat="1" applyFont="1" applyFill="1" applyAlignment="1">
      <alignment horizontal="center" wrapText="1"/>
    </xf>
    <xf numFmtId="1" fontId="43" fillId="28" borderId="22" xfId="0" applyNumberFormat="1" applyFont="1" applyFill="1" applyBorder="1"/>
    <xf numFmtId="1" fontId="4" fillId="28" borderId="14" xfId="0" applyNumberFormat="1" applyFont="1" applyFill="1" applyBorder="1"/>
    <xf numFmtId="0" fontId="41" fillId="28" borderId="13" xfId="0" applyFont="1" applyFill="1" applyBorder="1" applyAlignment="1">
      <alignment horizontal="center" wrapText="1"/>
    </xf>
    <xf numFmtId="0" fontId="41" fillId="28" borderId="16" xfId="0" applyFont="1" applyFill="1" applyBorder="1" applyAlignment="1">
      <alignment horizontal="center" wrapText="1"/>
    </xf>
    <xf numFmtId="0" fontId="4" fillId="28" borderId="21" xfId="0" applyFont="1" applyFill="1" applyBorder="1" applyAlignment="1">
      <alignment horizontal="center" wrapText="1"/>
    </xf>
    <xf numFmtId="0" fontId="42" fillId="28" borderId="19" xfId="0" applyFont="1" applyFill="1" applyBorder="1" applyAlignment="1">
      <alignment horizontal="center" wrapText="1"/>
    </xf>
    <xf numFmtId="0" fontId="43" fillId="28" borderId="16" xfId="0" applyFont="1" applyFill="1" applyBorder="1"/>
    <xf numFmtId="0" fontId="41" fillId="28" borderId="23" xfId="0" applyFont="1" applyFill="1" applyBorder="1" applyAlignment="1">
      <alignment horizontal="center" vertical="center"/>
    </xf>
    <xf numFmtId="0" fontId="42" fillId="28" borderId="0" xfId="156" applyFont="1" applyFill="1" applyAlignment="1">
      <alignment vertical="center" wrapText="1"/>
    </xf>
    <xf numFmtId="0" fontId="4" fillId="28" borderId="0" xfId="156" applyFont="1" applyFill="1" applyAlignment="1">
      <alignment vertical="center" wrapText="1"/>
    </xf>
    <xf numFmtId="1" fontId="4" fillId="28" borderId="0" xfId="0" applyNumberFormat="1" applyFont="1" applyFill="1" applyAlignment="1">
      <alignment horizontal="right" wrapText="1"/>
    </xf>
    <xf numFmtId="1" fontId="4" fillId="28" borderId="16" xfId="0" applyNumberFormat="1" applyFont="1" applyFill="1" applyBorder="1" applyAlignment="1">
      <alignment horizontal="center" wrapText="1"/>
    </xf>
    <xf numFmtId="1" fontId="43" fillId="28" borderId="0" xfId="0" applyNumberFormat="1" applyFont="1" applyFill="1" applyBorder="1"/>
    <xf numFmtId="0" fontId="4" fillId="28" borderId="0" xfId="0" applyFont="1" applyFill="1"/>
    <xf numFmtId="1" fontId="41" fillId="28" borderId="16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center" wrapText="1"/>
    </xf>
    <xf numFmtId="0" fontId="4" fillId="28" borderId="0" xfId="0" applyFont="1" applyFill="1" applyBorder="1" applyAlignment="1">
      <alignment horizontal="center" wrapText="1"/>
    </xf>
    <xf numFmtId="1" fontId="4" fillId="28" borderId="0" xfId="0" applyNumberFormat="1" applyFont="1" applyFill="1" applyBorder="1" applyAlignment="1">
      <alignment horizontal="center" wrapText="1"/>
    </xf>
    <xf numFmtId="1" fontId="41" fillId="28" borderId="0" xfId="0" applyNumberFormat="1" applyFont="1" applyFill="1" applyBorder="1" applyAlignment="1">
      <alignment horizontal="center" wrapText="1"/>
    </xf>
    <xf numFmtId="0" fontId="41" fillId="28" borderId="0" xfId="0" applyFont="1" applyFill="1" applyBorder="1" applyAlignment="1">
      <alignment horizontal="right" wrapText="1"/>
    </xf>
    <xf numFmtId="0" fontId="43" fillId="28" borderId="0" xfId="0" applyFont="1" applyFill="1" applyBorder="1"/>
    <xf numFmtId="1" fontId="4" fillId="28" borderId="0" xfId="0" applyNumberFormat="1" applyFont="1" applyFill="1" applyBorder="1"/>
    <xf numFmtId="0" fontId="4" fillId="28" borderId="0" xfId="0" applyFont="1" applyFill="1"/>
    <xf numFmtId="0" fontId="4" fillId="28" borderId="0" xfId="0" applyFont="1" applyFill="1"/>
    <xf numFmtId="1" fontId="43" fillId="28" borderId="17" xfId="0" applyNumberFormat="1" applyFont="1" applyFill="1" applyBorder="1"/>
    <xf numFmtId="0" fontId="46" fillId="28" borderId="0" xfId="0" applyFont="1" applyFill="1" applyBorder="1"/>
    <xf numFmtId="0" fontId="4" fillId="28" borderId="0" xfId="0" applyFont="1" applyFill="1" applyBorder="1"/>
    <xf numFmtId="0" fontId="22" fillId="28" borderId="0" xfId="0" applyFont="1" applyFill="1" applyBorder="1"/>
    <xf numFmtId="0" fontId="41" fillId="28" borderId="0" xfId="0" applyFont="1" applyFill="1" applyBorder="1" applyAlignment="1">
      <alignment horizontal="left" readingOrder="1"/>
    </xf>
    <xf numFmtId="0" fontId="4" fillId="28" borderId="0" xfId="0" applyFont="1" applyFill="1" applyBorder="1" applyAlignment="1">
      <alignment horizontal="left" readingOrder="1"/>
    </xf>
    <xf numFmtId="0" fontId="41" fillId="28" borderId="15" xfId="0" applyFont="1" applyFill="1" applyBorder="1" applyAlignment="1">
      <alignment horizontal="right" wrapText="1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9" fontId="42" fillId="28" borderId="19" xfId="178" applyFont="1" applyFill="1" applyBorder="1" applyAlignment="1">
      <alignment horizontal="left" wrapText="1"/>
    </xf>
    <xf numFmtId="0" fontId="4" fillId="28" borderId="0" xfId="0" applyFont="1" applyFill="1"/>
    <xf numFmtId="1" fontId="44" fillId="28" borderId="0" xfId="0" applyNumberFormat="1" applyFont="1" applyFill="1"/>
    <xf numFmtId="0" fontId="4" fillId="28" borderId="0" xfId="0" applyFont="1" applyFill="1"/>
    <xf numFmtId="0" fontId="4" fillId="28" borderId="0" xfId="0" applyFont="1" applyFill="1"/>
    <xf numFmtId="0" fontId="41" fillId="28" borderId="15" xfId="0" applyFont="1" applyFill="1" applyBorder="1" applyAlignment="1">
      <alignment horizontal="center" wrapText="1"/>
    </xf>
    <xf numFmtId="0" fontId="4" fillId="28" borderId="0" xfId="0" applyFont="1" applyFill="1"/>
    <xf numFmtId="0" fontId="4" fillId="28" borderId="0" xfId="0" applyFont="1" applyFill="1"/>
    <xf numFmtId="1" fontId="4" fillId="28" borderId="22" xfId="0" applyNumberFormat="1" applyFont="1" applyFill="1" applyBorder="1" applyAlignment="1">
      <alignment horizontal="center" wrapText="1"/>
    </xf>
    <xf numFmtId="1" fontId="41" fillId="28" borderId="15" xfId="0" applyNumberFormat="1" applyFont="1" applyFill="1" applyBorder="1" applyAlignment="1">
      <alignment horizontal="center" wrapText="1"/>
    </xf>
    <xf numFmtId="0" fontId="44" fillId="28" borderId="18" xfId="0" applyFont="1" applyFill="1" applyBorder="1" applyAlignment="1">
      <alignment horizontal="center"/>
    </xf>
    <xf numFmtId="0" fontId="44" fillId="28" borderId="19" xfId="0" applyFont="1" applyFill="1" applyBorder="1" applyAlignment="1">
      <alignment horizontal="center"/>
    </xf>
    <xf numFmtId="0" fontId="4" fillId="28" borderId="0" xfId="0" applyFont="1" applyFill="1"/>
    <xf numFmtId="0" fontId="4" fillId="28" borderId="0" xfId="0" applyFont="1" applyFill="1"/>
    <xf numFmtId="1" fontId="41" fillId="28" borderId="14" xfId="0" applyNumberFormat="1" applyFont="1" applyFill="1" applyBorder="1" applyAlignment="1">
      <alignment horizontal="center" wrapText="1"/>
    </xf>
    <xf numFmtId="1" fontId="42" fillId="28" borderId="0" xfId="0" applyNumberFormat="1" applyFont="1" applyFill="1" applyBorder="1" applyAlignment="1">
      <alignment horizontal="center" wrapText="1"/>
    </xf>
    <xf numFmtId="0" fontId="4" fillId="28" borderId="0" xfId="0" applyFont="1" applyFill="1"/>
    <xf numFmtId="1" fontId="4" fillId="28" borderId="11" xfId="0" applyNumberFormat="1" applyFont="1" applyFill="1" applyBorder="1" applyAlignment="1">
      <alignment horizontal="center" wrapText="1"/>
    </xf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4" fillId="28" borderId="0" xfId="0" applyFont="1" applyFill="1"/>
    <xf numFmtId="0" fontId="22" fillId="28" borderId="16" xfId="0" applyFont="1" applyFill="1" applyBorder="1"/>
    <xf numFmtId="1" fontId="42" fillId="28" borderId="20" xfId="0" applyNumberFormat="1" applyFont="1" applyFill="1" applyBorder="1" applyAlignment="1">
      <alignment horizontal="center" wrapText="1"/>
    </xf>
    <xf numFmtId="0" fontId="41" fillId="28" borderId="18" xfId="177" applyFont="1" applyFill="1" applyBorder="1" applyAlignment="1">
      <alignment horizontal="center" vertical="center" wrapText="1"/>
    </xf>
    <xf numFmtId="0" fontId="41" fillId="28" borderId="20" xfId="177" applyFont="1" applyFill="1" applyBorder="1" applyAlignment="1">
      <alignment horizontal="center" vertical="center" wrapText="1"/>
    </xf>
    <xf numFmtId="1" fontId="41" fillId="28" borderId="18" xfId="177" applyNumberFormat="1" applyFont="1" applyFill="1" applyBorder="1" applyAlignment="1">
      <alignment horizontal="center" vertical="center" wrapText="1"/>
    </xf>
    <xf numFmtId="1" fontId="41" fillId="28" borderId="21" xfId="177" applyNumberFormat="1" applyFont="1" applyFill="1" applyBorder="1" applyAlignment="1">
      <alignment horizontal="center" vertical="center" wrapText="1"/>
    </xf>
    <xf numFmtId="0" fontId="4" fillId="28" borderId="0" xfId="156" applyFont="1" applyFill="1" applyAlignment="1">
      <alignment vertical="center" wrapText="1"/>
    </xf>
    <xf numFmtId="0" fontId="0" fillId="28" borderId="0" xfId="0" applyFill="1" applyAlignment="1">
      <alignment wrapText="1"/>
    </xf>
    <xf numFmtId="0" fontId="42" fillId="28" borderId="0" xfId="0" applyFont="1" applyFill="1" applyAlignment="1">
      <alignment horizontal="left" wrapText="1"/>
    </xf>
    <xf numFmtId="0" fontId="41" fillId="28" borderId="18" xfId="0" applyFont="1" applyFill="1" applyBorder="1" applyAlignment="1">
      <alignment horizontal="center" vertical="center"/>
    </xf>
    <xf numFmtId="0" fontId="41" fillId="28" borderId="19" xfId="0" applyFont="1" applyFill="1" applyBorder="1" applyAlignment="1">
      <alignment horizontal="center" vertical="center"/>
    </xf>
    <xf numFmtId="0" fontId="41" fillId="28" borderId="14" xfId="0" applyFont="1" applyFill="1" applyBorder="1" applyAlignment="1">
      <alignment horizontal="center" vertical="center"/>
    </xf>
    <xf numFmtId="0" fontId="41" fillId="28" borderId="0" xfId="0" applyFont="1" applyFill="1" applyAlignment="1">
      <alignment horizontal="center" vertical="center"/>
    </xf>
    <xf numFmtId="1" fontId="41" fillId="28" borderId="14" xfId="155" applyNumberFormat="1" applyFont="1" applyFill="1" applyBorder="1" applyAlignment="1">
      <alignment horizontal="center" vertical="center"/>
    </xf>
    <xf numFmtId="1" fontId="41" fillId="28" borderId="0" xfId="155" applyNumberFormat="1" applyFont="1" applyFill="1" applyAlignment="1">
      <alignment horizontal="center" vertical="center"/>
    </xf>
    <xf numFmtId="0" fontId="41" fillId="28" borderId="12" xfId="0" applyFont="1" applyFill="1" applyBorder="1" applyAlignment="1">
      <alignment horizontal="center" vertical="center"/>
    </xf>
    <xf numFmtId="0" fontId="41" fillId="28" borderId="23" xfId="0" applyFont="1" applyFill="1" applyBorder="1" applyAlignment="1">
      <alignment horizontal="center" vertical="center"/>
    </xf>
    <xf numFmtId="1" fontId="41" fillId="28" borderId="12" xfId="177" applyNumberFormat="1" applyFont="1" applyFill="1" applyBorder="1" applyAlignment="1">
      <alignment horizontal="center"/>
    </xf>
    <xf numFmtId="1" fontId="0" fillId="28" borderId="23" xfId="0" applyNumberFormat="1" applyFill="1" applyBorder="1" applyAlignment="1">
      <alignment horizontal="center"/>
    </xf>
    <xf numFmtId="0" fontId="0" fillId="28" borderId="23" xfId="0" applyFill="1" applyBorder="1" applyAlignment="1">
      <alignment horizontal="center"/>
    </xf>
    <xf numFmtId="0" fontId="0" fillId="28" borderId="24" xfId="0" applyFill="1" applyBorder="1" applyAlignment="1">
      <alignment horizontal="center"/>
    </xf>
    <xf numFmtId="0" fontId="4" fillId="28" borderId="0" xfId="0" applyFont="1" applyFill="1" applyAlignment="1">
      <alignment horizontal="left" vertical="center" wrapText="1" readingOrder="1"/>
    </xf>
    <xf numFmtId="0" fontId="4" fillId="28" borderId="0" xfId="0" applyFont="1" applyFill="1" applyAlignment="1">
      <alignment horizontal="left" wrapText="1"/>
    </xf>
    <xf numFmtId="0" fontId="4" fillId="28" borderId="0" xfId="0" applyFont="1" applyFill="1"/>
    <xf numFmtId="0" fontId="0" fillId="28" borderId="0" xfId="0" applyFill="1"/>
    <xf numFmtId="0" fontId="42" fillId="28" borderId="0" xfId="156" applyFont="1" applyFill="1" applyAlignment="1">
      <alignment vertical="center" wrapText="1"/>
    </xf>
    <xf numFmtId="0" fontId="4" fillId="28" borderId="0" xfId="0" applyFont="1" applyFill="1" applyAlignment="1">
      <alignment horizontal="left" wrapText="1" readingOrder="1"/>
    </xf>
    <xf numFmtId="0" fontId="41" fillId="28" borderId="0" xfId="0" applyFont="1" applyFill="1" applyAlignment="1">
      <alignment horizontal="left" wrapText="1" readingOrder="1"/>
    </xf>
    <xf numFmtId="1" fontId="42" fillId="28" borderId="22" xfId="0" applyNumberFormat="1" applyFont="1" applyFill="1" applyBorder="1" applyAlignment="1">
      <alignment horizontal="center" wrapText="1"/>
    </xf>
    <xf numFmtId="1" fontId="4" fillId="28" borderId="19" xfId="0" applyNumberFormat="1" applyFont="1" applyFill="1" applyBorder="1" applyAlignment="1">
      <alignment horizontal="center" wrapText="1"/>
    </xf>
    <xf numFmtId="1" fontId="4" fillId="28" borderId="20" xfId="0" applyNumberFormat="1" applyFont="1" applyFill="1" applyBorder="1" applyAlignment="1">
      <alignment horizontal="center" wrapText="1"/>
    </xf>
    <xf numFmtId="1" fontId="42" fillId="28" borderId="19" xfId="0" applyNumberFormat="1" applyFont="1" applyFill="1" applyBorder="1" applyAlignment="1">
      <alignment horizontal="center" wrapText="1"/>
    </xf>
  </cellXfs>
  <cellStyles count="179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te" xfId="64"/>
    <cellStyle name="Ôèíàíñîâûé_Tranche" xfId="65"/>
    <cellStyle name="Output" xfId="66"/>
    <cellStyle name="S0" xfId="67"/>
    <cellStyle name="S1" xfId="68"/>
    <cellStyle name="S2" xfId="69"/>
    <cellStyle name="S3" xfId="70"/>
    <cellStyle name="S4" xfId="71"/>
    <cellStyle name="S5" xfId="72"/>
    <cellStyle name="S6" xfId="73"/>
    <cellStyle name="Style 1" xfId="74"/>
    <cellStyle name="Title" xfId="75"/>
    <cellStyle name="Total" xfId="76"/>
    <cellStyle name="Warning Text" xfId="77"/>
    <cellStyle name="Відсотковий" xfId="178" builtinId="5"/>
    <cellStyle name="Гиперссылка 2" xfId="175"/>
    <cellStyle name="Гіперпосилання" xfId="78" builtinId="8"/>
    <cellStyle name="Грошовий 2" xfId="170"/>
    <cellStyle name="Заголовки до таблиць в бюлетень" xfId="79"/>
    <cellStyle name="Заголовок 1 2" xfId="171"/>
    <cellStyle name="Заголовок 2 2" xfId="172"/>
    <cellStyle name="Заголовок 3 2" xfId="173"/>
    <cellStyle name="Заголовок 4 2" xfId="174"/>
    <cellStyle name="Звичайний" xfId="0" builtinId="0"/>
    <cellStyle name="Звичайний 2" xfId="169"/>
    <cellStyle name="Обычный 10" xfId="80"/>
    <cellStyle name="Обычный 11" xfId="81"/>
    <cellStyle name="Обычный 12" xfId="82"/>
    <cellStyle name="Обычный 13" xfId="83"/>
    <cellStyle name="Обычный 14" xfId="84"/>
    <cellStyle name="Обычный 15" xfId="85"/>
    <cellStyle name="Обычный 16" xfId="86"/>
    <cellStyle name="Обычный 17" xfId="87"/>
    <cellStyle name="Обычный 18" xfId="88"/>
    <cellStyle name="Обычный 19" xfId="89"/>
    <cellStyle name="Обычный 2" xfId="90"/>
    <cellStyle name="Обычный 2 2" xfId="91"/>
    <cellStyle name="Обычный 2 2 2" xfId="92"/>
    <cellStyle name="Обычный 2 2 3" xfId="93"/>
    <cellStyle name="Обычный 2 2 4" xfId="94"/>
    <cellStyle name="Обычный 2 2 5" xfId="95"/>
    <cellStyle name="Обычный 2 2 6" xfId="96"/>
    <cellStyle name="Обычный 2 2 7" xfId="97"/>
    <cellStyle name="Обычный 2 2_ZB_3KV_2014" xfId="98"/>
    <cellStyle name="Обычный 2 3" xfId="99"/>
    <cellStyle name="Обычный 2 4" xfId="100"/>
    <cellStyle name="Обычный 2 5" xfId="101"/>
    <cellStyle name="Обычный 2 6" xfId="102"/>
    <cellStyle name="Обычный 2 7" xfId="103"/>
    <cellStyle name="Обычный 2_Borg_01_11_2012" xfId="104"/>
    <cellStyle name="Обычный 20" xfId="105"/>
    <cellStyle name="Обычный 21" xfId="106"/>
    <cellStyle name="Обычный 22" xfId="107"/>
    <cellStyle name="Обычный 23" xfId="108"/>
    <cellStyle name="Обычный 24" xfId="109"/>
    <cellStyle name="Обычный 25" xfId="110"/>
    <cellStyle name="Обычный 26" xfId="111"/>
    <cellStyle name="Обычный 27" xfId="112"/>
    <cellStyle name="Обычный 28" xfId="113"/>
    <cellStyle name="Обычный 29" xfId="114"/>
    <cellStyle name="Обычный 3" xfId="115"/>
    <cellStyle name="Обычный 3 2" xfId="116"/>
    <cellStyle name="Обычный 3 2 2" xfId="117"/>
    <cellStyle name="Обычный 3 2_borg01082010-prov_div" xfId="118"/>
    <cellStyle name="Обычный 3_ZB_3KV_2014" xfId="119"/>
    <cellStyle name="Обычный 30" xfId="120"/>
    <cellStyle name="Обычный 31" xfId="121"/>
    <cellStyle name="Обычный 32" xfId="122"/>
    <cellStyle name="Обычный 33" xfId="123"/>
    <cellStyle name="Обычный 34" xfId="124"/>
    <cellStyle name="Обычный 35" xfId="125"/>
    <cellStyle name="Обычный 36" xfId="126"/>
    <cellStyle name="Обычный 37" xfId="127"/>
    <cellStyle name="Обычный 38" xfId="128"/>
    <cellStyle name="Обычный 39" xfId="129"/>
    <cellStyle name="Обычный 4" xfId="130"/>
    <cellStyle name="Обычный 4 2" xfId="131"/>
    <cellStyle name="Обычный 4_ZB_3KV_2014" xfId="132"/>
    <cellStyle name="Обычный 40" xfId="133"/>
    <cellStyle name="Обычный 41" xfId="134"/>
    <cellStyle name="Обычный 42" xfId="135"/>
    <cellStyle name="Обычный 43" xfId="176"/>
    <cellStyle name="Обычный 45" xfId="136"/>
    <cellStyle name="Обычный 46" xfId="137"/>
    <cellStyle name="Обычный 47" xfId="138"/>
    <cellStyle name="Обычный 48" xfId="139"/>
    <cellStyle name="Обычный 49" xfId="140"/>
    <cellStyle name="Обычный 5" xfId="141"/>
    <cellStyle name="Обычный 5 2" xfId="142"/>
    <cellStyle name="Обычный 50" xfId="143"/>
    <cellStyle name="Обычный 51" xfId="144"/>
    <cellStyle name="Обычный 52" xfId="145"/>
    <cellStyle name="Обычный 53" xfId="146"/>
    <cellStyle name="Обычный 54" xfId="147"/>
    <cellStyle name="Обычный 6" xfId="148"/>
    <cellStyle name="Обычный 6 2" xfId="149"/>
    <cellStyle name="Обычный 6_ZB_3KV_2014" xfId="150"/>
    <cellStyle name="Обычный 7" xfId="151"/>
    <cellStyle name="Обычный 8" xfId="152"/>
    <cellStyle name="Обычный 9" xfId="153"/>
    <cellStyle name="Обычный_BoP_main table(BPM6)" xfId="177"/>
    <cellStyle name="Обычный_PLB_2006" xfId="154"/>
    <cellStyle name="Обычный_PLB2003din" xfId="155"/>
    <cellStyle name="Обычный_Експорт" xfId="156"/>
    <cellStyle name="Обычный_ПБ_4кв2012_АНФОР_2" xfId="157"/>
    <cellStyle name="Процентный 2" xfId="158"/>
    <cellStyle name="Процентный 2 2" xfId="159"/>
    <cellStyle name="Процентный 2 3" xfId="160"/>
    <cellStyle name="Процентный 2 4" xfId="161"/>
    <cellStyle name="Процентный 2 5" xfId="162"/>
    <cellStyle name="Процентный 2 6" xfId="163"/>
    <cellStyle name="Процентный 2 7" xfId="164"/>
    <cellStyle name="Процентный 3" xfId="165"/>
    <cellStyle name="Стиль 1" xfId="166"/>
    <cellStyle name="Финансовый 2" xfId="167"/>
    <cellStyle name="Шапка" xfId="1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2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0</xdr:row>
          <xdr:rowOff>30480</xdr:rowOff>
        </xdr:from>
        <xdr:to>
          <xdr:col>0</xdr:col>
          <xdr:colOff>609600</xdr:colOff>
          <xdr:row>1</xdr:row>
          <xdr:rowOff>129540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H34"/>
  <sheetViews>
    <sheetView workbookViewId="0">
      <selection activeCell="B2" sqref="B2"/>
    </sheetView>
  </sheetViews>
  <sheetFormatPr defaultColWidth="8.77734375" defaultRowHeight="13.2"/>
  <cols>
    <col min="1" max="1" width="12" style="1" customWidth="1"/>
    <col min="2" max="2" width="113.44140625" style="2" customWidth="1"/>
    <col min="3" max="16384" width="8.77734375" style="1"/>
  </cols>
  <sheetData>
    <row r="1" spans="1:2" s="3" customFormat="1">
      <c r="A1" s="3">
        <v>1</v>
      </c>
      <c r="B1" s="6" t="str">
        <f>IF($A$1=1,"1.Грошові перекази","1.Remittances")</f>
        <v>1.Грошові перекази</v>
      </c>
    </row>
    <row r="2" spans="1:2" s="3" customFormat="1">
      <c r="B2" s="8" t="str">
        <f>IF($A$1=1,"1.1 Динаміка обсягів приватних грошових переказів в Україну","1.1 Remittances in Ukraine")</f>
        <v>1.1 Динаміка обсягів приватних грошових переказів в Україну</v>
      </c>
    </row>
    <row r="3" spans="1:2" s="4" customFormat="1">
      <c r="A3" s="10" t="s">
        <v>0</v>
      </c>
      <c r="B3" s="10"/>
    </row>
    <row r="4" spans="1:2" s="4" customFormat="1">
      <c r="A4" s="11" t="s">
        <v>1</v>
      </c>
      <c r="B4" s="10"/>
    </row>
    <row r="5" spans="1:2" s="3" customFormat="1">
      <c r="B5" s="9"/>
    </row>
    <row r="6" spans="1:2" s="3" customFormat="1">
      <c r="B6" s="9"/>
    </row>
    <row r="7" spans="1:2" s="3" customFormat="1">
      <c r="B7" s="9"/>
    </row>
    <row r="8" spans="1:2" s="3" customFormat="1">
      <c r="B8" s="9"/>
    </row>
    <row r="9" spans="1:2" s="3" customFormat="1">
      <c r="B9" s="9"/>
    </row>
    <row r="10" spans="1:2" s="3" customFormat="1">
      <c r="B10" s="9"/>
    </row>
    <row r="11" spans="1:2" s="3" customFormat="1">
      <c r="B11" s="9"/>
    </row>
    <row r="12" spans="1:2" s="3" customFormat="1" ht="24" customHeight="1">
      <c r="B12" s="9"/>
    </row>
    <row r="13" spans="1:2" s="3" customFormat="1">
      <c r="B13" s="9"/>
    </row>
    <row r="14" spans="1:2" s="3" customFormat="1">
      <c r="B14" s="9"/>
    </row>
    <row r="15" spans="1:2" s="3" customFormat="1">
      <c r="B15" s="5"/>
    </row>
    <row r="16" spans="1:2" s="3" customFormat="1">
      <c r="B16" s="5"/>
    </row>
    <row r="17" spans="1:2" s="3" customFormat="1">
      <c r="B17" s="5"/>
    </row>
    <row r="18" spans="1:2" s="3" customFormat="1">
      <c r="B18" s="5"/>
    </row>
    <row r="19" spans="1:2" s="3" customFormat="1">
      <c r="B19" s="5"/>
    </row>
    <row r="20" spans="1:2" s="3" customFormat="1">
      <c r="B20" s="5"/>
    </row>
    <row r="21" spans="1:2" s="3" customFormat="1">
      <c r="B21" s="5"/>
    </row>
    <row r="22" spans="1:2" s="3" customFormat="1">
      <c r="B22" s="5"/>
    </row>
    <row r="23" spans="1:2" s="3" customFormat="1">
      <c r="B23" s="5"/>
    </row>
    <row r="24" spans="1:2" s="3" customFormat="1">
      <c r="B24" s="5"/>
    </row>
    <row r="25" spans="1:2" s="3" customFormat="1">
      <c r="B25" s="5"/>
    </row>
    <row r="26" spans="1:2" s="3" customFormat="1">
      <c r="B26" s="5"/>
    </row>
    <row r="27" spans="1:2" s="3" customFormat="1">
      <c r="B27" s="5"/>
    </row>
    <row r="28" spans="1:2" s="3" customFormat="1">
      <c r="B28" s="5"/>
    </row>
    <row r="29" spans="1:2" s="3" customFormat="1">
      <c r="B29" s="5"/>
    </row>
    <row r="30" spans="1:2" s="3" customFormat="1">
      <c r="B30" s="5"/>
    </row>
    <row r="31" spans="1:2">
      <c r="A31" s="3"/>
    </row>
    <row r="32" spans="1:2">
      <c r="A32" s="3"/>
    </row>
    <row r="34" spans="86:86">
      <c r="CH34" s="7"/>
    </row>
  </sheetData>
  <phoneticPr fontId="0" type="noConversion"/>
  <hyperlinks>
    <hyperlink ref="B2" location="'1.1 '!A1" display="'1.1 '!A1"/>
  </hyperlinks>
  <printOptions horizontalCentered="1"/>
  <pageMargins left="0.11811023622047245" right="0.11811023622047245" top="0.15748031496062992" bottom="0.15748031496062992" header="0.31496062992125984" footer="0.31496062992125984"/>
  <pageSetup paperSize="9" orientation="landscape" r:id="rId1"/>
  <customProperties>
    <customPr name="LastActive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5" name="List Box 8">
              <controlPr defaultSize="0" autoLine="0" autoPict="0">
                <anchor moveWithCells="1">
                  <from>
                    <xdr:col>0</xdr:col>
                    <xdr:colOff>15240</xdr:colOff>
                    <xdr:row>0</xdr:row>
                    <xdr:rowOff>30480</xdr:rowOff>
                  </from>
                  <to>
                    <xdr:col>0</xdr:col>
                    <xdr:colOff>609600</xdr:colOff>
                    <xdr:row>1</xdr:row>
                    <xdr:rowOff>129540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Аркуш1">
    <pageSetUpPr fitToPage="1"/>
  </sheetPr>
  <dimension ref="A1:DB101"/>
  <sheetViews>
    <sheetView tabSelected="1" zoomScale="85" zoomScaleNormal="85" workbookViewId="0">
      <pane xSplit="3" ySplit="6" topLeftCell="BH16" activePane="bottomRight" state="frozen"/>
      <selection activeCell="B1" sqref="B1:C27"/>
      <selection pane="topRight" activeCell="B1" sqref="B1:C27"/>
      <selection pane="bottomLeft" activeCell="B1" sqref="B1:C27"/>
      <selection pane="bottomRight" activeCell="CQ20" sqref="CQ20"/>
    </sheetView>
  </sheetViews>
  <sheetFormatPr defaultColWidth="8.77734375" defaultRowHeight="13.2" outlineLevelRow="2" outlineLevelCol="2"/>
  <cols>
    <col min="1" max="1" width="29.44140625" style="3" customWidth="1"/>
    <col min="2" max="3" width="36" style="5" hidden="1" customWidth="1" outlineLevel="2"/>
    <col min="4" max="7" width="5.21875" style="3" hidden="1" customWidth="1" outlineLevel="1"/>
    <col min="8" max="15" width="5.21875" style="1" hidden="1" customWidth="1" outlineLevel="1"/>
    <col min="16" max="16" width="4.21875" style="1" hidden="1" customWidth="1" collapsed="1"/>
    <col min="17" max="18" width="4.21875" style="1" hidden="1" customWidth="1"/>
    <col min="19" max="27" width="4.5546875" style="1" hidden="1" customWidth="1"/>
    <col min="28" max="51" width="5" style="1" hidden="1" customWidth="1"/>
    <col min="52" max="86" width="5" style="1" customWidth="1"/>
    <col min="87" max="87" width="6.77734375" style="1" customWidth="1"/>
    <col min="88" max="88" width="6.77734375" style="95" customWidth="1"/>
    <col min="89" max="89" width="6.6640625" style="1" customWidth="1"/>
    <col min="90" max="90" width="6.21875" style="1" customWidth="1"/>
    <col min="91" max="94" width="6.21875" style="95" customWidth="1"/>
    <col min="95" max="95" width="6.21875" style="1" customWidth="1"/>
    <col min="96" max="16384" width="8.77734375" style="1"/>
  </cols>
  <sheetData>
    <row r="1" spans="1:106">
      <c r="A1" s="12" t="str">
        <f>IF('1'!A1=1,"до змісту","to title")</f>
        <v>до змісту</v>
      </c>
    </row>
    <row r="2" spans="1:106" ht="15" customHeight="1">
      <c r="A2" s="6" t="str">
        <f>IF('1'!A1=1,"1.1 Динаміка обсягів приватних грошових переказів в Україну","1.1 Remmittences in Ukraine")</f>
        <v>1.1 Динаміка обсягів приватних грошових переказів в Україну</v>
      </c>
      <c r="B2" s="6"/>
      <c r="C2" s="6"/>
    </row>
    <row r="3" spans="1:106" s="13" customFormat="1" ht="67.5" customHeight="1">
      <c r="A3" s="163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(за методологією платіжного балансу згідно з 6-м виданням Керівництва з платіжного балансу та міжнародної інвестиційної позиції (КПБ6))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J3" s="87"/>
      <c r="CK3" s="1"/>
      <c r="CL3" s="124"/>
      <c r="CM3" s="95"/>
      <c r="CN3" s="95"/>
      <c r="CO3" s="87"/>
      <c r="CP3" s="87"/>
    </row>
    <row r="4" spans="1:106" ht="12.75" customHeight="1">
      <c r="A4" s="14" t="str">
        <f>IF('1'!A1=1,"Млн.дол.США","USD millions")</f>
        <v>Млн.дол.США</v>
      </c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L4" s="124"/>
    </row>
    <row r="5" spans="1:106" ht="15" customHeight="1">
      <c r="A5" s="164" t="str">
        <f>IF('1'!A1=1,B5,C5)</f>
        <v>Показники</v>
      </c>
      <c r="B5" s="166" t="s">
        <v>3</v>
      </c>
      <c r="C5" s="168" t="s">
        <v>2</v>
      </c>
      <c r="D5" s="15">
        <v>2018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>
        <v>2019</v>
      </c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70">
        <v>2020</v>
      </c>
      <c r="AC5" s="171"/>
      <c r="AD5" s="171"/>
      <c r="AE5" s="171"/>
      <c r="AF5" s="171"/>
      <c r="AG5" s="171"/>
      <c r="AH5" s="171"/>
      <c r="AI5" s="171"/>
      <c r="AJ5" s="171"/>
      <c r="AK5" s="171"/>
      <c r="AL5" s="104"/>
      <c r="AM5" s="104"/>
      <c r="AN5" s="172">
        <v>2021</v>
      </c>
      <c r="AO5" s="173"/>
      <c r="AP5" s="173"/>
      <c r="AQ5" s="173"/>
      <c r="AR5" s="173"/>
      <c r="AS5" s="173"/>
      <c r="AT5" s="173"/>
      <c r="AU5" s="174"/>
      <c r="AV5" s="174"/>
      <c r="AW5" s="174"/>
      <c r="AX5" s="174"/>
      <c r="AY5" s="175"/>
      <c r="AZ5" s="172">
        <v>2022</v>
      </c>
      <c r="BA5" s="173"/>
      <c r="BB5" s="173"/>
      <c r="BC5" s="173"/>
      <c r="BD5" s="173"/>
      <c r="BE5" s="173"/>
      <c r="BF5" s="173"/>
      <c r="BG5" s="174"/>
      <c r="BH5" s="174"/>
      <c r="BI5" s="174"/>
      <c r="BJ5" s="174"/>
      <c r="BK5" s="175"/>
      <c r="BL5" s="172">
        <v>2023</v>
      </c>
      <c r="BM5" s="173"/>
      <c r="BN5" s="173"/>
      <c r="BO5" s="173"/>
      <c r="BP5" s="173"/>
      <c r="BQ5" s="173"/>
      <c r="BR5" s="173"/>
      <c r="BS5" s="174"/>
      <c r="BT5" s="174"/>
      <c r="BU5" s="174"/>
      <c r="BV5" s="174"/>
      <c r="BW5" s="175"/>
      <c r="BX5" s="172">
        <v>2024</v>
      </c>
      <c r="BY5" s="173"/>
      <c r="BZ5" s="173"/>
      <c r="CA5" s="173"/>
      <c r="CB5" s="173"/>
      <c r="CC5" s="173"/>
      <c r="CD5" s="173"/>
      <c r="CE5" s="174"/>
      <c r="CF5" s="174"/>
      <c r="CG5" s="174"/>
      <c r="CH5" s="174"/>
      <c r="CI5" s="157" t="s">
        <v>77</v>
      </c>
      <c r="CJ5" s="159" t="s">
        <v>78</v>
      </c>
      <c r="CL5" s="124"/>
    </row>
    <row r="6" spans="1:106" ht="27.75" customHeight="1">
      <c r="A6" s="165"/>
      <c r="B6" s="167"/>
      <c r="C6" s="169"/>
      <c r="D6" s="17" t="str">
        <f>IF('1'!$A$1=1,"січ","jan")</f>
        <v>січ</v>
      </c>
      <c r="E6" s="17" t="str">
        <f>IF('1'!$A$1=1,"лют","feb")</f>
        <v>лют</v>
      </c>
      <c r="F6" s="17" t="str">
        <f>IF('1'!$A$1=1,"бер","mar")</f>
        <v>бер</v>
      </c>
      <c r="G6" s="17" t="str">
        <f>IF('1'!$A$1=1,"кві","apr")</f>
        <v>кві</v>
      </c>
      <c r="H6" s="17" t="str">
        <f>IF('1'!$A$1=1,"тра","may")</f>
        <v>тра</v>
      </c>
      <c r="I6" s="17" t="str">
        <f>IF('1'!$A$1=1,"чер","june")</f>
        <v>чер</v>
      </c>
      <c r="J6" s="17" t="str">
        <f>IF('1'!$A$1=1,"лип","july")</f>
        <v>лип</v>
      </c>
      <c r="K6" s="17" t="str">
        <f>IF('1'!$A$1=1,"сер","aug")</f>
        <v>сер</v>
      </c>
      <c r="L6" s="17" t="str">
        <f>IF('1'!$A$1=1,"вер","sept")</f>
        <v>вер</v>
      </c>
      <c r="M6" s="17" t="str">
        <f>IF('1'!$A$1=1,"жов","oct")</f>
        <v>жов</v>
      </c>
      <c r="N6" s="17" t="str">
        <f>IF('1'!$A$1=1,"лист","nov")</f>
        <v>лист</v>
      </c>
      <c r="O6" s="17" t="str">
        <f>IF('1'!$A$1=1,"гру","dec")</f>
        <v>гру</v>
      </c>
      <c r="P6" s="17" t="str">
        <f>IF('1'!$A$1=1,"січ","jan")</f>
        <v>січ</v>
      </c>
      <c r="Q6" s="17" t="str">
        <f>IF('1'!$A$1=1,"лют","feb")</f>
        <v>лют</v>
      </c>
      <c r="R6" s="17" t="str">
        <f>IF('1'!$A$1=1,"бер","mar")</f>
        <v>бер</v>
      </c>
      <c r="S6" s="17" t="str">
        <f>IF('1'!$A$1=1,"кві","apr")</f>
        <v>кві</v>
      </c>
      <c r="T6" s="17" t="str">
        <f>IF('1'!$A$1=1,"тра","may")</f>
        <v>тра</v>
      </c>
      <c r="U6" s="17" t="str">
        <f>IF('1'!$A$1=1,"чер","june")</f>
        <v>чер</v>
      </c>
      <c r="V6" s="17" t="str">
        <f>IF('1'!$A$1=1,"лип","july")</f>
        <v>лип</v>
      </c>
      <c r="W6" s="17" t="str">
        <f>IF('1'!$A$1=1,"сер","aug")</f>
        <v>сер</v>
      </c>
      <c r="X6" s="17" t="str">
        <f>IF('1'!$A$1=1,"вер","sept")</f>
        <v>вер</v>
      </c>
      <c r="Y6" s="17" t="str">
        <f>IF('1'!$A$1=1,"жов","oct")</f>
        <v>жов</v>
      </c>
      <c r="Z6" s="17" t="str">
        <f>IF('1'!$A$1=1,"лист","nov")</f>
        <v>лист</v>
      </c>
      <c r="AA6" s="17" t="str">
        <f>IF('1'!$A$1=1,"гру","dec")</f>
        <v>гру</v>
      </c>
      <c r="AB6" s="17" t="str">
        <f>IF('1'!$A$1=1,"січ","jan")</f>
        <v>січ</v>
      </c>
      <c r="AC6" s="17" t="str">
        <f>IF('1'!$A$1=1,"лют","feb")</f>
        <v>лют</v>
      </c>
      <c r="AD6" s="17" t="str">
        <f>IF('1'!$A$1=1,"бер","mar")</f>
        <v>бер</v>
      </c>
      <c r="AE6" s="17" t="str">
        <f>IF('1'!$A$1=1,"кві","apr")</f>
        <v>кві</v>
      </c>
      <c r="AF6" s="17" t="str">
        <f>IF('1'!$A$1=1,"тра","may")</f>
        <v>тра</v>
      </c>
      <c r="AG6" s="17" t="str">
        <f>IF('1'!$A$1=1,"чер","june")</f>
        <v>чер</v>
      </c>
      <c r="AH6" s="18" t="str">
        <f>IF('1'!$A$1=1,"лип","july")</f>
        <v>лип</v>
      </c>
      <c r="AI6" s="18" t="str">
        <f>IF('1'!$A$1=1,"серп","аug")</f>
        <v>серп</v>
      </c>
      <c r="AJ6" s="17" t="str">
        <f>IF('1'!$A$1=1,"вер","sept")</f>
        <v>вер</v>
      </c>
      <c r="AK6" s="17" t="str">
        <f>IF('1'!$A$1=1,"жов","oct")</f>
        <v>жов</v>
      </c>
      <c r="AL6" s="17" t="str">
        <f>IF('1'!$A$1=1,"лист","nov")</f>
        <v>лист</v>
      </c>
      <c r="AM6" s="17" t="str">
        <f>IF('1'!$A$1=1,"гру","dec")</f>
        <v>гру</v>
      </c>
      <c r="AN6" s="72" t="s">
        <v>45</v>
      </c>
      <c r="AO6" s="72" t="s">
        <v>46</v>
      </c>
      <c r="AP6" s="72" t="s">
        <v>47</v>
      </c>
      <c r="AQ6" s="72" t="s">
        <v>53</v>
      </c>
      <c r="AR6" s="81" t="s">
        <v>54</v>
      </c>
      <c r="AS6" s="86" t="s">
        <v>55</v>
      </c>
      <c r="AT6" s="86" t="s">
        <v>56</v>
      </c>
      <c r="AU6" s="86" t="s">
        <v>57</v>
      </c>
      <c r="AV6" s="86" t="s">
        <v>58</v>
      </c>
      <c r="AW6" s="86" t="s">
        <v>63</v>
      </c>
      <c r="AX6" s="86" t="s">
        <v>64</v>
      </c>
      <c r="AY6" s="86" t="s">
        <v>65</v>
      </c>
      <c r="AZ6" s="72" t="s">
        <v>45</v>
      </c>
      <c r="BA6" s="72" t="s">
        <v>59</v>
      </c>
      <c r="BB6" s="72" t="s">
        <v>60</v>
      </c>
      <c r="BC6" s="72" t="s">
        <v>66</v>
      </c>
      <c r="BD6" s="81" t="s">
        <v>54</v>
      </c>
      <c r="BE6" s="81" t="s">
        <v>55</v>
      </c>
      <c r="BF6" s="81" t="s">
        <v>56</v>
      </c>
      <c r="BG6" s="81" t="s">
        <v>57</v>
      </c>
      <c r="BH6" s="81" t="s">
        <v>58</v>
      </c>
      <c r="BI6" s="81" t="s">
        <v>63</v>
      </c>
      <c r="BJ6" s="81" t="s">
        <v>64</v>
      </c>
      <c r="BK6" s="81" t="s">
        <v>65</v>
      </c>
      <c r="BL6" s="18" t="s">
        <v>45</v>
      </c>
      <c r="BM6" s="18" t="s">
        <v>46</v>
      </c>
      <c r="BN6" s="18" t="s">
        <v>47</v>
      </c>
      <c r="BO6" s="18" t="s">
        <v>53</v>
      </c>
      <c r="BP6" s="17" t="s">
        <v>54</v>
      </c>
      <c r="BQ6" s="86" t="s">
        <v>73</v>
      </c>
      <c r="BR6" s="72" t="s">
        <v>56</v>
      </c>
      <c r="BS6" s="72" t="s">
        <v>74</v>
      </c>
      <c r="BT6" s="72" t="s">
        <v>58</v>
      </c>
      <c r="BU6" s="72" t="s">
        <v>63</v>
      </c>
      <c r="BV6" s="72" t="s">
        <v>64</v>
      </c>
      <c r="BW6" s="72" t="s">
        <v>65</v>
      </c>
      <c r="BX6" s="86" t="s">
        <v>45</v>
      </c>
      <c r="BY6" s="86" t="s">
        <v>46</v>
      </c>
      <c r="BZ6" s="72" t="s">
        <v>47</v>
      </c>
      <c r="CA6" s="72" t="s">
        <v>53</v>
      </c>
      <c r="CB6" s="72" t="s">
        <v>54</v>
      </c>
      <c r="CC6" s="72" t="s">
        <v>73</v>
      </c>
      <c r="CD6" s="72" t="s">
        <v>56</v>
      </c>
      <c r="CE6" s="72" t="s">
        <v>74</v>
      </c>
      <c r="CF6" s="72" t="s">
        <v>58</v>
      </c>
      <c r="CG6" s="72" t="s">
        <v>75</v>
      </c>
      <c r="CH6" s="72" t="s">
        <v>76</v>
      </c>
      <c r="CI6" s="158"/>
      <c r="CJ6" s="160"/>
      <c r="CK6" s="155"/>
      <c r="CL6" s="124"/>
    </row>
    <row r="7" spans="1:106" ht="13.8" customHeight="1">
      <c r="A7" s="19" t="str">
        <f>IF('1'!$A$1=1,B7,C7)</f>
        <v xml:space="preserve"> Приватні перекази (2.+ 3.)</v>
      </c>
      <c r="B7" s="19" t="s">
        <v>38</v>
      </c>
      <c r="C7" s="19" t="s">
        <v>39</v>
      </c>
      <c r="D7" s="20">
        <v>829</v>
      </c>
      <c r="E7" s="21">
        <v>840</v>
      </c>
      <c r="F7" s="21">
        <v>902</v>
      </c>
      <c r="G7" s="21">
        <v>885</v>
      </c>
      <c r="H7" s="21">
        <v>950</v>
      </c>
      <c r="I7" s="21">
        <v>879</v>
      </c>
      <c r="J7" s="21">
        <v>975</v>
      </c>
      <c r="K7" s="21">
        <v>957</v>
      </c>
      <c r="L7" s="21">
        <v>933</v>
      </c>
      <c r="M7" s="21">
        <v>994</v>
      </c>
      <c r="N7" s="21">
        <v>978</v>
      </c>
      <c r="O7" s="21">
        <v>989</v>
      </c>
      <c r="P7" s="20">
        <v>859</v>
      </c>
      <c r="Q7" s="21">
        <v>883</v>
      </c>
      <c r="R7" s="21">
        <v>936</v>
      </c>
      <c r="S7" s="21">
        <v>947</v>
      </c>
      <c r="T7" s="21">
        <v>1015</v>
      </c>
      <c r="U7" s="21">
        <v>936</v>
      </c>
      <c r="V7" s="21">
        <v>1066</v>
      </c>
      <c r="W7" s="21">
        <v>1019</v>
      </c>
      <c r="X7" s="21">
        <v>1040</v>
      </c>
      <c r="Y7" s="21">
        <v>1074</v>
      </c>
      <c r="Z7" s="21">
        <v>1055</v>
      </c>
      <c r="AA7" s="21">
        <v>1091</v>
      </c>
      <c r="AB7" s="20">
        <v>948</v>
      </c>
      <c r="AC7" s="21">
        <v>972</v>
      </c>
      <c r="AD7" s="21">
        <v>946</v>
      </c>
      <c r="AE7" s="21">
        <v>850</v>
      </c>
      <c r="AF7" s="21">
        <v>889</v>
      </c>
      <c r="AG7" s="21">
        <v>954</v>
      </c>
      <c r="AH7" s="21">
        <v>1036</v>
      </c>
      <c r="AI7" s="21">
        <v>1015</v>
      </c>
      <c r="AJ7" s="21">
        <v>1026</v>
      </c>
      <c r="AK7" s="21">
        <v>1085</v>
      </c>
      <c r="AL7" s="21">
        <v>1066</v>
      </c>
      <c r="AM7" s="21">
        <v>1193</v>
      </c>
      <c r="AN7" s="20">
        <v>1015</v>
      </c>
      <c r="AO7" s="21">
        <v>1111</v>
      </c>
      <c r="AP7" s="21">
        <v>1244</v>
      </c>
      <c r="AQ7" s="21">
        <v>1186</v>
      </c>
      <c r="AR7" s="82">
        <v>1128</v>
      </c>
      <c r="AS7" s="82">
        <v>1208</v>
      </c>
      <c r="AT7" s="82">
        <v>1177</v>
      </c>
      <c r="AU7" s="82">
        <v>1139</v>
      </c>
      <c r="AV7" s="82">
        <v>1140</v>
      </c>
      <c r="AW7" s="82">
        <v>1159</v>
      </c>
      <c r="AX7" s="82">
        <v>1213</v>
      </c>
      <c r="AY7" s="73">
        <v>1299</v>
      </c>
      <c r="AZ7" s="99">
        <v>1118</v>
      </c>
      <c r="BA7" s="82">
        <v>1160</v>
      </c>
      <c r="BB7" s="82">
        <v>998</v>
      </c>
      <c r="BC7" s="82">
        <v>1023</v>
      </c>
      <c r="BD7" s="82">
        <v>1039</v>
      </c>
      <c r="BE7" s="82">
        <v>1074</v>
      </c>
      <c r="BF7" s="82">
        <v>997</v>
      </c>
      <c r="BG7" s="82">
        <v>1022</v>
      </c>
      <c r="BH7" s="82">
        <v>1033</v>
      </c>
      <c r="BI7" s="82">
        <v>981</v>
      </c>
      <c r="BJ7" s="82">
        <v>991</v>
      </c>
      <c r="BK7" s="112">
        <v>1107</v>
      </c>
      <c r="BL7" s="99">
        <v>908</v>
      </c>
      <c r="BM7" s="82">
        <v>927</v>
      </c>
      <c r="BN7" s="82">
        <v>1045</v>
      </c>
      <c r="BO7" s="82">
        <v>917</v>
      </c>
      <c r="BP7" s="82">
        <v>953</v>
      </c>
      <c r="BQ7" s="82">
        <v>947</v>
      </c>
      <c r="BR7" s="82">
        <v>926</v>
      </c>
      <c r="BS7" s="82">
        <v>941</v>
      </c>
      <c r="BT7" s="82">
        <v>938</v>
      </c>
      <c r="BU7" s="82">
        <v>883</v>
      </c>
      <c r="BV7" s="82">
        <v>922</v>
      </c>
      <c r="BW7" s="136">
        <v>985</v>
      </c>
      <c r="BX7" s="99">
        <v>830</v>
      </c>
      <c r="BY7" s="145">
        <v>810</v>
      </c>
      <c r="BZ7" s="145">
        <v>819</v>
      </c>
      <c r="CA7" s="145">
        <v>807</v>
      </c>
      <c r="CB7" s="145">
        <v>819</v>
      </c>
      <c r="CC7" s="145">
        <v>780</v>
      </c>
      <c r="CD7" s="145">
        <v>799</v>
      </c>
      <c r="CE7" s="145">
        <v>786</v>
      </c>
      <c r="CF7" s="145">
        <v>769</v>
      </c>
      <c r="CG7" s="145">
        <v>782</v>
      </c>
      <c r="CH7" s="140">
        <v>756</v>
      </c>
      <c r="CI7" s="141">
        <v>10307</v>
      </c>
      <c r="CJ7" s="140">
        <v>8757</v>
      </c>
      <c r="CK7" s="114"/>
      <c r="CL7" s="114"/>
      <c r="CM7" s="133"/>
      <c r="CQ7" s="95"/>
      <c r="CS7" s="95"/>
      <c r="CT7" s="95"/>
      <c r="CU7" s="95"/>
      <c r="CV7" s="95"/>
      <c r="CW7" s="95"/>
      <c r="CX7" s="95"/>
      <c r="CY7" s="95"/>
      <c r="CZ7" s="95"/>
      <c r="DA7" s="95"/>
    </row>
    <row r="8" spans="1:106" ht="25.8" customHeight="1">
      <c r="A8" s="22" t="str">
        <f>IF('1'!$A$1=1,B8,C8)</f>
        <v>1. Оплата праці</v>
      </c>
      <c r="B8" s="22" t="s">
        <v>27</v>
      </c>
      <c r="C8" s="23" t="s">
        <v>40</v>
      </c>
      <c r="D8" s="24">
        <v>831</v>
      </c>
      <c r="E8" s="25">
        <v>835</v>
      </c>
      <c r="F8" s="25">
        <v>889</v>
      </c>
      <c r="G8" s="25">
        <v>900</v>
      </c>
      <c r="H8" s="25">
        <v>942</v>
      </c>
      <c r="I8" s="25">
        <v>898</v>
      </c>
      <c r="J8" s="25">
        <v>1022</v>
      </c>
      <c r="K8" s="25">
        <v>1021</v>
      </c>
      <c r="L8" s="25">
        <v>1004</v>
      </c>
      <c r="M8" s="25">
        <v>1054</v>
      </c>
      <c r="N8" s="25">
        <v>1046</v>
      </c>
      <c r="O8" s="25">
        <v>1052</v>
      </c>
      <c r="P8" s="24">
        <v>928</v>
      </c>
      <c r="Q8" s="25">
        <v>949</v>
      </c>
      <c r="R8" s="25">
        <v>994</v>
      </c>
      <c r="S8" s="25">
        <v>1010</v>
      </c>
      <c r="T8" s="25">
        <v>1073</v>
      </c>
      <c r="U8" s="25">
        <v>1012</v>
      </c>
      <c r="V8" s="25">
        <v>1142</v>
      </c>
      <c r="W8" s="25">
        <v>1107</v>
      </c>
      <c r="X8" s="25">
        <v>1131</v>
      </c>
      <c r="Y8" s="25">
        <v>1146</v>
      </c>
      <c r="Z8" s="25">
        <v>1134</v>
      </c>
      <c r="AA8" s="25">
        <v>1148</v>
      </c>
      <c r="AB8" s="24">
        <v>978</v>
      </c>
      <c r="AC8" s="25">
        <v>1015</v>
      </c>
      <c r="AD8" s="25">
        <v>976</v>
      </c>
      <c r="AE8" s="25">
        <v>865</v>
      </c>
      <c r="AF8" s="26">
        <v>853</v>
      </c>
      <c r="AG8" s="26">
        <v>898</v>
      </c>
      <c r="AH8" s="26">
        <v>974</v>
      </c>
      <c r="AI8" s="26">
        <v>962</v>
      </c>
      <c r="AJ8" s="26">
        <v>965</v>
      </c>
      <c r="AK8" s="26">
        <v>1057</v>
      </c>
      <c r="AL8" s="26">
        <v>1048</v>
      </c>
      <c r="AM8" s="26">
        <v>1147</v>
      </c>
      <c r="AN8" s="24">
        <v>1005</v>
      </c>
      <c r="AO8" s="25">
        <v>1100</v>
      </c>
      <c r="AP8" s="25">
        <v>1236</v>
      </c>
      <c r="AQ8" s="25">
        <v>1168</v>
      </c>
      <c r="AR8" s="83">
        <v>1103</v>
      </c>
      <c r="AS8" s="83">
        <v>1166</v>
      </c>
      <c r="AT8" s="83">
        <v>1122</v>
      </c>
      <c r="AU8" s="83">
        <v>1078</v>
      </c>
      <c r="AV8" s="83">
        <v>1074</v>
      </c>
      <c r="AW8" s="83">
        <v>1118</v>
      </c>
      <c r="AX8" s="83">
        <v>1172</v>
      </c>
      <c r="AY8" s="73">
        <v>1249</v>
      </c>
      <c r="AZ8" s="100">
        <v>1140</v>
      </c>
      <c r="BA8" s="83">
        <v>1120</v>
      </c>
      <c r="BB8" s="83">
        <v>1034</v>
      </c>
      <c r="BC8" s="83">
        <v>1061</v>
      </c>
      <c r="BD8" s="83">
        <v>1050</v>
      </c>
      <c r="BE8" s="83">
        <v>1072</v>
      </c>
      <c r="BF8" s="83">
        <v>1031</v>
      </c>
      <c r="BG8" s="83">
        <v>1065</v>
      </c>
      <c r="BH8" s="83">
        <v>1061</v>
      </c>
      <c r="BI8" s="83">
        <v>1030</v>
      </c>
      <c r="BJ8" s="83">
        <v>1042</v>
      </c>
      <c r="BK8" s="112">
        <v>1136</v>
      </c>
      <c r="BL8" s="100">
        <v>993</v>
      </c>
      <c r="BM8" s="112">
        <v>1016</v>
      </c>
      <c r="BN8" s="112">
        <v>1080</v>
      </c>
      <c r="BO8" s="112">
        <v>938</v>
      </c>
      <c r="BP8" s="112">
        <v>958</v>
      </c>
      <c r="BQ8" s="112">
        <v>945</v>
      </c>
      <c r="BR8" s="112">
        <v>894</v>
      </c>
      <c r="BS8" s="112">
        <v>911</v>
      </c>
      <c r="BT8" s="112">
        <v>892</v>
      </c>
      <c r="BU8" s="112">
        <v>816</v>
      </c>
      <c r="BV8" s="112">
        <v>823</v>
      </c>
      <c r="BW8" s="73">
        <v>860</v>
      </c>
      <c r="BX8" s="100">
        <v>692</v>
      </c>
      <c r="BY8" s="115">
        <v>681</v>
      </c>
      <c r="BZ8" s="115">
        <v>684</v>
      </c>
      <c r="CA8" s="115">
        <v>676</v>
      </c>
      <c r="CB8" s="115">
        <v>680</v>
      </c>
      <c r="CC8" s="115">
        <v>645</v>
      </c>
      <c r="CD8" s="115">
        <v>673</v>
      </c>
      <c r="CE8" s="115">
        <v>656</v>
      </c>
      <c r="CF8" s="115">
        <v>633</v>
      </c>
      <c r="CG8" s="115">
        <v>662</v>
      </c>
      <c r="CH8" s="88">
        <v>652</v>
      </c>
      <c r="CI8" s="142">
        <v>10266</v>
      </c>
      <c r="CJ8" s="88">
        <v>7334</v>
      </c>
      <c r="CK8" s="114"/>
      <c r="CL8" s="114"/>
      <c r="CM8" s="133"/>
      <c r="CQ8" s="95"/>
      <c r="CS8" s="95"/>
      <c r="CT8" s="95"/>
      <c r="CU8" s="95"/>
      <c r="CV8" s="95"/>
      <c r="CW8" s="95"/>
      <c r="CX8" s="95"/>
      <c r="CY8" s="95"/>
      <c r="CZ8" s="95"/>
      <c r="DA8" s="95"/>
    </row>
    <row r="9" spans="1:106" ht="15" customHeight="1">
      <c r="A9" s="27" t="str">
        <f>IF('1'!$A$1=1,B9,C9)</f>
        <v>у тому числі:</v>
      </c>
      <c r="B9" s="27" t="s">
        <v>4</v>
      </c>
      <c r="C9" s="28" t="s">
        <v>6</v>
      </c>
      <c r="D9" s="29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29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29"/>
      <c r="AC9" s="30"/>
      <c r="AD9" s="30"/>
      <c r="AE9" s="30"/>
      <c r="AN9" s="24"/>
      <c r="AO9" s="25"/>
      <c r="AP9" s="25"/>
      <c r="AQ9" s="25"/>
      <c r="AR9" s="84"/>
      <c r="AS9" s="84"/>
      <c r="AT9" s="84"/>
      <c r="AU9" s="84"/>
      <c r="AV9" s="84"/>
      <c r="AW9" s="84"/>
      <c r="AX9" s="84"/>
      <c r="AY9" s="74"/>
      <c r="AZ9" s="27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113"/>
      <c r="BL9" s="27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74"/>
      <c r="BX9" s="27"/>
      <c r="BY9" s="115"/>
      <c r="BZ9" s="115"/>
      <c r="CA9" s="115"/>
      <c r="CB9" s="115"/>
      <c r="CC9" s="115"/>
      <c r="CD9" s="115"/>
      <c r="CE9" s="115"/>
      <c r="CF9" s="115"/>
      <c r="CG9" s="115"/>
      <c r="CH9" s="88"/>
      <c r="CI9" s="142"/>
      <c r="CJ9" s="88"/>
      <c r="CK9" s="114"/>
      <c r="CL9" s="114"/>
      <c r="CM9" s="133"/>
      <c r="CQ9" s="95"/>
      <c r="CS9" s="95"/>
      <c r="CT9" s="95"/>
      <c r="CU9" s="95"/>
      <c r="CV9" s="95"/>
      <c r="CW9" s="95"/>
      <c r="CX9" s="95"/>
      <c r="CY9" s="95"/>
      <c r="CZ9" s="95"/>
      <c r="DA9" s="95"/>
    </row>
    <row r="10" spans="1:106" ht="30.6" customHeight="1">
      <c r="A10" s="31" t="str">
        <f>IF('1'!$A$1=1,B10,C10)</f>
        <v xml:space="preserve">   1.а  витрати мігрантів у країні перебування</v>
      </c>
      <c r="B10" s="32" t="s">
        <v>18</v>
      </c>
      <c r="C10" s="32" t="s">
        <v>19</v>
      </c>
      <c r="D10" s="29">
        <v>219</v>
      </c>
      <c r="E10" s="30">
        <v>219</v>
      </c>
      <c r="F10" s="30">
        <v>232</v>
      </c>
      <c r="G10" s="30">
        <v>233</v>
      </c>
      <c r="H10" s="30">
        <v>243</v>
      </c>
      <c r="I10" s="30">
        <v>236</v>
      </c>
      <c r="J10" s="30">
        <v>266</v>
      </c>
      <c r="K10" s="30">
        <v>268</v>
      </c>
      <c r="L10" s="30">
        <v>268</v>
      </c>
      <c r="M10" s="30">
        <v>273</v>
      </c>
      <c r="N10" s="30">
        <v>271</v>
      </c>
      <c r="O10" s="30">
        <v>267</v>
      </c>
      <c r="P10" s="29">
        <v>240</v>
      </c>
      <c r="Q10" s="30">
        <v>243</v>
      </c>
      <c r="R10" s="30">
        <v>253</v>
      </c>
      <c r="S10" s="30">
        <v>254</v>
      </c>
      <c r="T10" s="30">
        <v>271</v>
      </c>
      <c r="U10" s="30">
        <v>259</v>
      </c>
      <c r="V10" s="30">
        <v>282</v>
      </c>
      <c r="W10" s="30">
        <v>279</v>
      </c>
      <c r="X10" s="30">
        <v>285</v>
      </c>
      <c r="Y10" s="30">
        <v>283</v>
      </c>
      <c r="Z10" s="30">
        <v>281</v>
      </c>
      <c r="AA10" s="30">
        <v>273</v>
      </c>
      <c r="AB10" s="29">
        <v>242</v>
      </c>
      <c r="AC10" s="30">
        <v>252</v>
      </c>
      <c r="AD10" s="30">
        <v>225</v>
      </c>
      <c r="AE10" s="30">
        <v>189</v>
      </c>
      <c r="AF10" s="1">
        <v>189</v>
      </c>
      <c r="AG10" s="1">
        <v>195</v>
      </c>
      <c r="AH10" s="1">
        <v>215</v>
      </c>
      <c r="AI10" s="1">
        <v>217</v>
      </c>
      <c r="AJ10" s="1">
        <v>213</v>
      </c>
      <c r="AK10" s="1">
        <v>243</v>
      </c>
      <c r="AL10" s="1">
        <v>240</v>
      </c>
      <c r="AM10" s="1">
        <v>248</v>
      </c>
      <c r="AN10" s="29">
        <v>247</v>
      </c>
      <c r="AO10" s="30">
        <v>264</v>
      </c>
      <c r="AP10" s="30">
        <v>290</v>
      </c>
      <c r="AQ10" s="30">
        <v>268</v>
      </c>
      <c r="AR10" s="84">
        <v>265</v>
      </c>
      <c r="AS10" s="84">
        <v>275</v>
      </c>
      <c r="AT10" s="84">
        <v>263</v>
      </c>
      <c r="AU10" s="84">
        <v>253</v>
      </c>
      <c r="AV10" s="84">
        <v>251</v>
      </c>
      <c r="AW10" s="84">
        <v>267</v>
      </c>
      <c r="AX10" s="84">
        <v>275</v>
      </c>
      <c r="AY10" s="74">
        <v>277</v>
      </c>
      <c r="AZ10" s="27">
        <v>278</v>
      </c>
      <c r="BA10" s="84">
        <v>279</v>
      </c>
      <c r="BB10" s="84">
        <v>276</v>
      </c>
      <c r="BC10" s="84">
        <v>278</v>
      </c>
      <c r="BD10" s="84">
        <v>268</v>
      </c>
      <c r="BE10" s="84">
        <v>281</v>
      </c>
      <c r="BF10" s="84">
        <v>267</v>
      </c>
      <c r="BG10" s="84">
        <v>263</v>
      </c>
      <c r="BH10" s="84">
        <v>269</v>
      </c>
      <c r="BI10" s="84">
        <v>268</v>
      </c>
      <c r="BJ10" s="84">
        <v>271</v>
      </c>
      <c r="BK10" s="113">
        <v>289</v>
      </c>
      <c r="BL10" s="27">
        <v>266</v>
      </c>
      <c r="BM10" s="113">
        <v>267</v>
      </c>
      <c r="BN10" s="113">
        <v>276</v>
      </c>
      <c r="BO10" s="113">
        <v>235</v>
      </c>
      <c r="BP10" s="113">
        <v>236</v>
      </c>
      <c r="BQ10" s="113">
        <v>233</v>
      </c>
      <c r="BR10" s="113">
        <v>220</v>
      </c>
      <c r="BS10" s="113">
        <v>222</v>
      </c>
      <c r="BT10" s="113">
        <v>220</v>
      </c>
      <c r="BU10" s="113">
        <v>194</v>
      </c>
      <c r="BV10" s="113">
        <v>195</v>
      </c>
      <c r="BW10" s="74">
        <v>198</v>
      </c>
      <c r="BX10" s="27">
        <v>165</v>
      </c>
      <c r="BY10" s="114">
        <v>163</v>
      </c>
      <c r="BZ10" s="114">
        <v>160</v>
      </c>
      <c r="CA10" s="114">
        <v>159</v>
      </c>
      <c r="CB10" s="114">
        <v>159</v>
      </c>
      <c r="CC10" s="114">
        <v>150</v>
      </c>
      <c r="CD10" s="114">
        <v>157</v>
      </c>
      <c r="CE10" s="114">
        <v>154</v>
      </c>
      <c r="CF10" s="114">
        <v>151</v>
      </c>
      <c r="CG10" s="114">
        <v>149</v>
      </c>
      <c r="CH10" s="89">
        <v>147</v>
      </c>
      <c r="CI10" s="89">
        <v>2564</v>
      </c>
      <c r="CJ10" s="89">
        <v>1714</v>
      </c>
      <c r="CK10" s="114"/>
      <c r="CL10" s="114"/>
      <c r="CM10" s="133"/>
      <c r="CQ10" s="95"/>
      <c r="CS10" s="95"/>
      <c r="CT10" s="95"/>
      <c r="CU10" s="95"/>
      <c r="CV10" s="95"/>
      <c r="CW10" s="95"/>
      <c r="CX10" s="95"/>
      <c r="CY10" s="95"/>
      <c r="CZ10" s="95"/>
      <c r="DA10" s="95"/>
    </row>
    <row r="11" spans="1:106" ht="23.55" customHeight="1">
      <c r="A11" s="31" t="str">
        <f>IF('1'!$A$1=1,B11,C11)</f>
        <v xml:space="preserve">   1.b  податки у країні перебуваня</v>
      </c>
      <c r="B11" s="32" t="s">
        <v>20</v>
      </c>
      <c r="C11" s="32" t="s">
        <v>21</v>
      </c>
      <c r="D11" s="29">
        <v>45</v>
      </c>
      <c r="E11" s="30">
        <v>45</v>
      </c>
      <c r="F11" s="30">
        <v>45</v>
      </c>
      <c r="G11" s="30">
        <v>47</v>
      </c>
      <c r="H11" s="30">
        <v>48</v>
      </c>
      <c r="I11" s="30">
        <v>47</v>
      </c>
      <c r="J11" s="30">
        <v>50</v>
      </c>
      <c r="K11" s="30">
        <v>51</v>
      </c>
      <c r="L11" s="30">
        <v>51</v>
      </c>
      <c r="M11" s="30">
        <v>53</v>
      </c>
      <c r="N11" s="30">
        <v>53</v>
      </c>
      <c r="O11" s="30">
        <v>53</v>
      </c>
      <c r="P11" s="29">
        <v>50</v>
      </c>
      <c r="Q11" s="30">
        <v>51</v>
      </c>
      <c r="R11" s="30">
        <v>51</v>
      </c>
      <c r="S11" s="30">
        <v>53</v>
      </c>
      <c r="T11" s="30">
        <v>54</v>
      </c>
      <c r="U11" s="30">
        <v>54</v>
      </c>
      <c r="V11" s="30">
        <v>58</v>
      </c>
      <c r="W11" s="30">
        <v>57</v>
      </c>
      <c r="X11" s="30">
        <v>59</v>
      </c>
      <c r="Y11" s="30">
        <v>58</v>
      </c>
      <c r="Z11" s="30">
        <v>59</v>
      </c>
      <c r="AA11" s="30">
        <v>60</v>
      </c>
      <c r="AB11" s="29">
        <v>53</v>
      </c>
      <c r="AC11" s="30">
        <v>56</v>
      </c>
      <c r="AD11" s="30">
        <v>46</v>
      </c>
      <c r="AE11" s="30">
        <v>44</v>
      </c>
      <c r="AF11" s="1">
        <v>44</v>
      </c>
      <c r="AG11" s="1">
        <v>46</v>
      </c>
      <c r="AH11" s="1">
        <v>42</v>
      </c>
      <c r="AI11" s="1">
        <v>42</v>
      </c>
      <c r="AJ11" s="1">
        <v>42</v>
      </c>
      <c r="AK11" s="1">
        <v>48</v>
      </c>
      <c r="AL11" s="1">
        <v>48</v>
      </c>
      <c r="AM11" s="1">
        <v>54</v>
      </c>
      <c r="AN11" s="29">
        <v>54</v>
      </c>
      <c r="AO11" s="30">
        <v>59</v>
      </c>
      <c r="AP11" s="30">
        <v>64</v>
      </c>
      <c r="AQ11" s="107">
        <v>72</v>
      </c>
      <c r="AR11" s="96">
        <v>70</v>
      </c>
      <c r="AS11" s="96">
        <v>73</v>
      </c>
      <c r="AT11" s="96">
        <v>76</v>
      </c>
      <c r="AU11" s="84">
        <v>73</v>
      </c>
      <c r="AV11" s="84">
        <v>71</v>
      </c>
      <c r="AW11" s="84">
        <v>75</v>
      </c>
      <c r="AX11" s="84">
        <v>78</v>
      </c>
      <c r="AY11" s="74">
        <v>81</v>
      </c>
      <c r="AZ11" s="27">
        <v>78</v>
      </c>
      <c r="BA11" s="84">
        <v>79</v>
      </c>
      <c r="BB11" s="96">
        <v>74</v>
      </c>
      <c r="BC11" s="96">
        <v>75</v>
      </c>
      <c r="BD11" s="96">
        <v>69</v>
      </c>
      <c r="BE11" s="96">
        <v>71</v>
      </c>
      <c r="BF11" s="96">
        <v>81</v>
      </c>
      <c r="BG11" s="96">
        <v>83</v>
      </c>
      <c r="BH11" s="96">
        <v>83</v>
      </c>
      <c r="BI11" s="96">
        <v>84</v>
      </c>
      <c r="BJ11" s="96">
        <v>85</v>
      </c>
      <c r="BK11" s="114">
        <v>91</v>
      </c>
      <c r="BL11" s="108">
        <v>82</v>
      </c>
      <c r="BM11" s="114">
        <v>83</v>
      </c>
      <c r="BN11" s="114">
        <v>85</v>
      </c>
      <c r="BO11" s="114">
        <v>80</v>
      </c>
      <c r="BP11" s="114">
        <v>81</v>
      </c>
      <c r="BQ11" s="114">
        <v>81</v>
      </c>
      <c r="BR11" s="114">
        <v>73</v>
      </c>
      <c r="BS11" s="114">
        <v>74</v>
      </c>
      <c r="BT11" s="114">
        <v>73</v>
      </c>
      <c r="BU11" s="114">
        <v>67</v>
      </c>
      <c r="BV11" s="114">
        <v>67</v>
      </c>
      <c r="BW11" s="89">
        <v>67</v>
      </c>
      <c r="BX11" s="108">
        <v>62</v>
      </c>
      <c r="BY11" s="114">
        <v>62</v>
      </c>
      <c r="BZ11" s="114">
        <v>62</v>
      </c>
      <c r="CA11" s="114">
        <v>59</v>
      </c>
      <c r="CB11" s="114">
        <v>59</v>
      </c>
      <c r="CC11" s="114">
        <v>57</v>
      </c>
      <c r="CD11" s="114">
        <v>58</v>
      </c>
      <c r="CE11" s="114">
        <v>58</v>
      </c>
      <c r="CF11" s="114">
        <v>58</v>
      </c>
      <c r="CG11" s="114">
        <v>57</v>
      </c>
      <c r="CH11" s="89">
        <v>57</v>
      </c>
      <c r="CI11" s="89">
        <v>846</v>
      </c>
      <c r="CJ11" s="89">
        <v>649</v>
      </c>
      <c r="CK11" s="114"/>
      <c r="CL11" s="114"/>
      <c r="CM11" s="133"/>
      <c r="CQ11" s="95"/>
      <c r="CS11" s="95"/>
      <c r="CT11" s="95"/>
      <c r="CU11" s="95"/>
      <c r="CV11" s="95"/>
      <c r="CW11" s="95"/>
      <c r="CX11" s="95"/>
      <c r="CY11" s="95"/>
      <c r="CZ11" s="95"/>
      <c r="DA11" s="95"/>
    </row>
    <row r="12" spans="1:106" s="26" customFormat="1" ht="26.4">
      <c r="A12" s="22" t="str">
        <f>IF('1'!$A$1=1,B12,C12)</f>
        <v xml:space="preserve">2. Чиста оплата праці  (1. - 1.а - 1.b)                                           </v>
      </c>
      <c r="B12" s="22" t="s">
        <v>29</v>
      </c>
      <c r="C12" s="33" t="s">
        <v>28</v>
      </c>
      <c r="D12" s="24">
        <v>567</v>
      </c>
      <c r="E12" s="25">
        <v>571</v>
      </c>
      <c r="F12" s="25">
        <v>612</v>
      </c>
      <c r="G12" s="25">
        <v>620</v>
      </c>
      <c r="H12" s="25">
        <v>651</v>
      </c>
      <c r="I12" s="25">
        <v>615</v>
      </c>
      <c r="J12" s="25">
        <v>706</v>
      </c>
      <c r="K12" s="25">
        <v>702</v>
      </c>
      <c r="L12" s="25">
        <v>685</v>
      </c>
      <c r="M12" s="25">
        <v>728</v>
      </c>
      <c r="N12" s="25">
        <v>722</v>
      </c>
      <c r="O12" s="25">
        <v>732</v>
      </c>
      <c r="P12" s="24">
        <v>638</v>
      </c>
      <c r="Q12" s="25">
        <v>655</v>
      </c>
      <c r="R12" s="25">
        <v>690</v>
      </c>
      <c r="S12" s="25">
        <v>703</v>
      </c>
      <c r="T12" s="25">
        <v>748</v>
      </c>
      <c r="U12" s="25">
        <v>699</v>
      </c>
      <c r="V12" s="25">
        <v>802</v>
      </c>
      <c r="W12" s="25">
        <v>771</v>
      </c>
      <c r="X12" s="25">
        <v>787</v>
      </c>
      <c r="Y12" s="25">
        <v>805</v>
      </c>
      <c r="Z12" s="25">
        <v>794</v>
      </c>
      <c r="AA12" s="25">
        <v>815</v>
      </c>
      <c r="AB12" s="24">
        <v>683</v>
      </c>
      <c r="AC12" s="25">
        <v>707</v>
      </c>
      <c r="AD12" s="25">
        <v>705</v>
      </c>
      <c r="AE12" s="25">
        <v>632</v>
      </c>
      <c r="AF12" s="25">
        <v>620</v>
      </c>
      <c r="AG12" s="25">
        <v>657</v>
      </c>
      <c r="AH12" s="25">
        <v>717</v>
      </c>
      <c r="AI12" s="25">
        <v>703</v>
      </c>
      <c r="AJ12" s="25">
        <v>710</v>
      </c>
      <c r="AK12" s="25">
        <v>766</v>
      </c>
      <c r="AL12" s="25">
        <v>760</v>
      </c>
      <c r="AM12" s="34">
        <v>845</v>
      </c>
      <c r="AN12" s="24">
        <v>704</v>
      </c>
      <c r="AO12" s="25">
        <v>777</v>
      </c>
      <c r="AP12" s="25">
        <v>882</v>
      </c>
      <c r="AQ12" s="25">
        <v>828</v>
      </c>
      <c r="AR12" s="83">
        <v>768</v>
      </c>
      <c r="AS12" s="83">
        <v>818</v>
      </c>
      <c r="AT12" s="83">
        <v>783</v>
      </c>
      <c r="AU12" s="83">
        <v>752</v>
      </c>
      <c r="AV12" s="83">
        <v>752</v>
      </c>
      <c r="AW12" s="83">
        <v>776</v>
      </c>
      <c r="AX12" s="83">
        <v>819</v>
      </c>
      <c r="AY12" s="73">
        <v>891</v>
      </c>
      <c r="AZ12" s="100">
        <v>784</v>
      </c>
      <c r="BA12" s="83">
        <v>762</v>
      </c>
      <c r="BB12" s="83">
        <v>684</v>
      </c>
      <c r="BC12" s="83">
        <v>708</v>
      </c>
      <c r="BD12" s="83">
        <v>713</v>
      </c>
      <c r="BE12" s="83">
        <v>720</v>
      </c>
      <c r="BF12" s="83">
        <v>683</v>
      </c>
      <c r="BG12" s="83">
        <v>719</v>
      </c>
      <c r="BH12" s="83">
        <v>709</v>
      </c>
      <c r="BI12" s="83">
        <v>678</v>
      </c>
      <c r="BJ12" s="83">
        <v>686</v>
      </c>
      <c r="BK12" s="112">
        <v>756</v>
      </c>
      <c r="BL12" s="111">
        <v>645</v>
      </c>
      <c r="BM12" s="115">
        <v>666</v>
      </c>
      <c r="BN12" s="115">
        <v>719</v>
      </c>
      <c r="BO12" s="115">
        <v>623</v>
      </c>
      <c r="BP12" s="115">
        <v>641</v>
      </c>
      <c r="BQ12" s="115">
        <v>631</v>
      </c>
      <c r="BR12" s="115">
        <v>601</v>
      </c>
      <c r="BS12" s="115">
        <v>615</v>
      </c>
      <c r="BT12" s="115">
        <v>599</v>
      </c>
      <c r="BU12" s="115">
        <v>555</v>
      </c>
      <c r="BV12" s="115">
        <v>561</v>
      </c>
      <c r="BW12" s="88">
        <v>595</v>
      </c>
      <c r="BX12" s="111">
        <v>465</v>
      </c>
      <c r="BY12" s="115">
        <v>456</v>
      </c>
      <c r="BZ12" s="115">
        <v>462</v>
      </c>
      <c r="CA12" s="115">
        <v>458</v>
      </c>
      <c r="CB12" s="115">
        <v>462</v>
      </c>
      <c r="CC12" s="115">
        <v>438</v>
      </c>
      <c r="CD12" s="115">
        <v>458</v>
      </c>
      <c r="CE12" s="115">
        <v>444</v>
      </c>
      <c r="CF12" s="115">
        <v>424</v>
      </c>
      <c r="CG12" s="115">
        <v>456</v>
      </c>
      <c r="CH12" s="88">
        <v>448</v>
      </c>
      <c r="CI12" s="142">
        <v>6856</v>
      </c>
      <c r="CJ12" s="88">
        <v>4971</v>
      </c>
      <c r="CK12" s="114"/>
      <c r="CL12" s="114"/>
      <c r="CM12" s="133"/>
      <c r="CN12" s="95"/>
      <c r="CO12" s="95"/>
      <c r="CP12" s="95"/>
      <c r="CQ12" s="95"/>
      <c r="CR12" s="1"/>
      <c r="CS12" s="95"/>
      <c r="CT12" s="95"/>
      <c r="CU12" s="95"/>
      <c r="CV12" s="95"/>
      <c r="CW12" s="95"/>
      <c r="CX12" s="95"/>
      <c r="CY12" s="95"/>
      <c r="CZ12" s="95"/>
      <c r="DA12" s="95"/>
      <c r="DB12" s="1"/>
    </row>
    <row r="13" spans="1:106" s="26" customFormat="1" ht="16.350000000000001" customHeight="1">
      <c r="A13" s="22" t="str">
        <f>IF('1'!$A$1=1,B13,C13)</f>
        <v>3. Приватні трансферти</v>
      </c>
      <c r="B13" s="22" t="s">
        <v>22</v>
      </c>
      <c r="C13" s="35" t="s">
        <v>23</v>
      </c>
      <c r="D13" s="24">
        <v>262</v>
      </c>
      <c r="E13" s="25">
        <v>269</v>
      </c>
      <c r="F13" s="25">
        <v>290</v>
      </c>
      <c r="G13" s="25">
        <v>265</v>
      </c>
      <c r="H13" s="25">
        <v>299</v>
      </c>
      <c r="I13" s="25">
        <v>264</v>
      </c>
      <c r="J13" s="25">
        <v>269</v>
      </c>
      <c r="K13" s="25">
        <v>255</v>
      </c>
      <c r="L13" s="25">
        <v>248</v>
      </c>
      <c r="M13" s="25">
        <v>266</v>
      </c>
      <c r="N13" s="25">
        <v>256</v>
      </c>
      <c r="O13" s="25">
        <v>257</v>
      </c>
      <c r="P13" s="24">
        <v>221</v>
      </c>
      <c r="Q13" s="25">
        <v>228</v>
      </c>
      <c r="R13" s="25">
        <v>246</v>
      </c>
      <c r="S13" s="25">
        <v>244</v>
      </c>
      <c r="T13" s="25">
        <v>267</v>
      </c>
      <c r="U13" s="25">
        <v>237</v>
      </c>
      <c r="V13" s="25">
        <v>264</v>
      </c>
      <c r="W13" s="25">
        <v>248</v>
      </c>
      <c r="X13" s="25">
        <v>253</v>
      </c>
      <c r="Y13" s="25">
        <v>269</v>
      </c>
      <c r="Z13" s="25">
        <v>261</v>
      </c>
      <c r="AA13" s="25">
        <v>276</v>
      </c>
      <c r="AB13" s="24">
        <v>265</v>
      </c>
      <c r="AC13" s="25">
        <v>265</v>
      </c>
      <c r="AD13" s="25">
        <v>241</v>
      </c>
      <c r="AE13" s="25">
        <v>218</v>
      </c>
      <c r="AF13" s="26">
        <v>269</v>
      </c>
      <c r="AG13" s="26">
        <v>297</v>
      </c>
      <c r="AH13" s="26">
        <v>319</v>
      </c>
      <c r="AI13" s="26">
        <v>312</v>
      </c>
      <c r="AJ13" s="26">
        <v>316</v>
      </c>
      <c r="AK13" s="26">
        <v>319</v>
      </c>
      <c r="AL13" s="26">
        <v>306</v>
      </c>
      <c r="AM13" s="26">
        <v>348</v>
      </c>
      <c r="AN13" s="24">
        <v>311</v>
      </c>
      <c r="AO13" s="25">
        <v>334</v>
      </c>
      <c r="AP13" s="25">
        <v>362</v>
      </c>
      <c r="AQ13" s="25">
        <v>358</v>
      </c>
      <c r="AR13" s="83">
        <v>360</v>
      </c>
      <c r="AS13" s="83">
        <v>390</v>
      </c>
      <c r="AT13" s="83">
        <v>394</v>
      </c>
      <c r="AU13" s="83">
        <v>387</v>
      </c>
      <c r="AV13" s="83">
        <v>388</v>
      </c>
      <c r="AW13" s="83">
        <v>383</v>
      </c>
      <c r="AX13" s="83">
        <v>394</v>
      </c>
      <c r="AY13" s="73">
        <v>408</v>
      </c>
      <c r="AZ13" s="100">
        <v>334</v>
      </c>
      <c r="BA13" s="83">
        <v>398</v>
      </c>
      <c r="BB13" s="83">
        <v>314</v>
      </c>
      <c r="BC13" s="83">
        <v>315</v>
      </c>
      <c r="BD13" s="83">
        <v>326</v>
      </c>
      <c r="BE13" s="83">
        <v>354</v>
      </c>
      <c r="BF13" s="83">
        <v>314</v>
      </c>
      <c r="BG13" s="83">
        <v>303</v>
      </c>
      <c r="BH13" s="83">
        <v>324</v>
      </c>
      <c r="BI13" s="83">
        <v>303</v>
      </c>
      <c r="BJ13" s="83">
        <v>305</v>
      </c>
      <c r="BK13" s="112">
        <v>351</v>
      </c>
      <c r="BL13" s="100">
        <v>263</v>
      </c>
      <c r="BM13" s="112">
        <v>261</v>
      </c>
      <c r="BN13" s="112">
        <v>326</v>
      </c>
      <c r="BO13" s="112">
        <v>294</v>
      </c>
      <c r="BP13" s="112">
        <v>312</v>
      </c>
      <c r="BQ13" s="112">
        <v>316</v>
      </c>
      <c r="BR13" s="112">
        <v>325</v>
      </c>
      <c r="BS13" s="112">
        <v>326</v>
      </c>
      <c r="BT13" s="112">
        <v>339</v>
      </c>
      <c r="BU13" s="112">
        <v>328</v>
      </c>
      <c r="BV13" s="112">
        <v>361</v>
      </c>
      <c r="BW13" s="73">
        <v>390</v>
      </c>
      <c r="BX13" s="100">
        <v>365</v>
      </c>
      <c r="BY13" s="115">
        <v>354</v>
      </c>
      <c r="BZ13" s="115">
        <v>357</v>
      </c>
      <c r="CA13" s="115">
        <v>349</v>
      </c>
      <c r="CB13" s="115">
        <v>357</v>
      </c>
      <c r="CC13" s="115">
        <v>342</v>
      </c>
      <c r="CD13" s="115">
        <v>341</v>
      </c>
      <c r="CE13" s="115">
        <v>342</v>
      </c>
      <c r="CF13" s="115">
        <v>345</v>
      </c>
      <c r="CG13" s="115">
        <v>326</v>
      </c>
      <c r="CH13" s="88">
        <v>308</v>
      </c>
      <c r="CI13" s="142">
        <v>3451</v>
      </c>
      <c r="CJ13" s="88">
        <v>3786</v>
      </c>
      <c r="CK13" s="114"/>
      <c r="CL13" s="114"/>
      <c r="CM13" s="133"/>
      <c r="CN13" s="95"/>
      <c r="CO13" s="95"/>
      <c r="CP13" s="95"/>
      <c r="CQ13" s="95"/>
      <c r="CR13" s="1"/>
      <c r="CS13" s="95"/>
      <c r="CT13" s="95"/>
      <c r="CU13" s="95"/>
      <c r="CV13" s="95"/>
      <c r="CW13" s="95"/>
      <c r="CX13" s="95"/>
      <c r="CY13" s="95"/>
      <c r="CZ13" s="95"/>
      <c r="DA13" s="95"/>
      <c r="DB13" s="1"/>
    </row>
    <row r="14" spans="1:106" ht="15" customHeight="1">
      <c r="A14" s="27" t="str">
        <f>IF('1'!$A$1=1,B14,C14)</f>
        <v>у тому числі:</v>
      </c>
      <c r="B14" s="27" t="s">
        <v>4</v>
      </c>
      <c r="C14" s="28" t="s">
        <v>6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29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29"/>
      <c r="AC14" s="30"/>
      <c r="AD14" s="30"/>
      <c r="AE14" s="30"/>
      <c r="AN14" s="24"/>
      <c r="AO14" s="25"/>
      <c r="AP14" s="25"/>
      <c r="AQ14" s="25"/>
      <c r="AR14" s="84"/>
      <c r="AS14" s="84"/>
      <c r="AT14" s="84"/>
      <c r="AU14" s="84"/>
      <c r="AV14" s="84"/>
      <c r="AW14" s="84"/>
      <c r="AX14" s="84"/>
      <c r="AY14" s="74"/>
      <c r="AZ14" s="27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113"/>
      <c r="BL14" s="27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74"/>
      <c r="BX14" s="27"/>
      <c r="BY14" s="115"/>
      <c r="BZ14" s="115"/>
      <c r="CA14" s="115"/>
      <c r="CB14" s="115"/>
      <c r="CC14" s="115"/>
      <c r="CD14" s="115"/>
      <c r="CE14" s="115"/>
      <c r="CF14" s="115"/>
      <c r="CG14" s="115"/>
      <c r="CH14" s="88"/>
      <c r="CI14" s="142"/>
      <c r="CJ14" s="88"/>
      <c r="CK14" s="114"/>
      <c r="CL14" s="114"/>
      <c r="CM14" s="133"/>
      <c r="CQ14" s="95"/>
      <c r="CS14" s="95"/>
      <c r="CT14" s="95"/>
      <c r="CU14" s="95"/>
      <c r="CV14" s="95"/>
      <c r="CW14" s="95"/>
      <c r="CX14" s="95"/>
      <c r="CY14" s="95"/>
      <c r="CZ14" s="95"/>
      <c r="DA14" s="95"/>
    </row>
    <row r="15" spans="1:106" ht="36.75" customHeight="1">
      <c r="A15" s="31" t="str">
        <f>IF('1'!$A$1=1,B15,C15)</f>
        <v xml:space="preserve">  Грошові перекази робітників, що працюють за кордоном більше року</v>
      </c>
      <c r="B15" s="31" t="s">
        <v>24</v>
      </c>
      <c r="C15" s="36" t="s">
        <v>7</v>
      </c>
      <c r="D15" s="29">
        <v>76</v>
      </c>
      <c r="E15" s="30">
        <v>81</v>
      </c>
      <c r="F15" s="30">
        <v>76</v>
      </c>
      <c r="G15" s="30">
        <v>67</v>
      </c>
      <c r="H15" s="30">
        <v>76</v>
      </c>
      <c r="I15" s="30">
        <v>73</v>
      </c>
      <c r="J15" s="30">
        <v>72</v>
      </c>
      <c r="K15" s="30">
        <v>67</v>
      </c>
      <c r="L15" s="30">
        <v>72</v>
      </c>
      <c r="M15" s="30">
        <v>73</v>
      </c>
      <c r="N15" s="30">
        <v>70</v>
      </c>
      <c r="O15" s="30">
        <v>69</v>
      </c>
      <c r="P15" s="29">
        <v>66</v>
      </c>
      <c r="Q15" s="30">
        <v>68</v>
      </c>
      <c r="R15" s="30">
        <v>75</v>
      </c>
      <c r="S15" s="30">
        <v>73</v>
      </c>
      <c r="T15" s="30">
        <v>80</v>
      </c>
      <c r="U15" s="30">
        <v>76</v>
      </c>
      <c r="V15" s="30">
        <v>81</v>
      </c>
      <c r="W15" s="30">
        <v>78</v>
      </c>
      <c r="X15" s="30">
        <v>80</v>
      </c>
      <c r="Y15" s="30">
        <v>88</v>
      </c>
      <c r="Z15" s="30">
        <v>87</v>
      </c>
      <c r="AA15" s="30">
        <v>82</v>
      </c>
      <c r="AB15" s="29">
        <v>102</v>
      </c>
      <c r="AC15" s="30">
        <v>102</v>
      </c>
      <c r="AD15" s="30">
        <v>73</v>
      </c>
      <c r="AE15" s="30">
        <v>83</v>
      </c>
      <c r="AF15" s="1">
        <v>103</v>
      </c>
      <c r="AG15" s="1">
        <v>102</v>
      </c>
      <c r="AH15" s="1">
        <v>94</v>
      </c>
      <c r="AI15" s="1">
        <v>99</v>
      </c>
      <c r="AJ15" s="1">
        <v>97</v>
      </c>
      <c r="AK15" s="1">
        <v>102</v>
      </c>
      <c r="AL15" s="1">
        <v>95</v>
      </c>
      <c r="AM15" s="1">
        <v>111</v>
      </c>
      <c r="AN15" s="29">
        <v>141</v>
      </c>
      <c r="AO15" s="30">
        <v>147</v>
      </c>
      <c r="AP15" s="30">
        <v>156</v>
      </c>
      <c r="AQ15" s="30">
        <v>156</v>
      </c>
      <c r="AR15" s="84">
        <v>167</v>
      </c>
      <c r="AS15" s="84">
        <v>175</v>
      </c>
      <c r="AT15" s="84">
        <v>158</v>
      </c>
      <c r="AU15" s="84">
        <v>160</v>
      </c>
      <c r="AV15" s="84">
        <v>160</v>
      </c>
      <c r="AW15" s="84">
        <v>159</v>
      </c>
      <c r="AX15" s="84">
        <v>162</v>
      </c>
      <c r="AY15" s="74">
        <v>166</v>
      </c>
      <c r="AZ15" s="27">
        <v>151</v>
      </c>
      <c r="BA15" s="84">
        <v>179</v>
      </c>
      <c r="BB15" s="84">
        <v>130</v>
      </c>
      <c r="BC15" s="84">
        <v>138</v>
      </c>
      <c r="BD15" s="84">
        <v>147</v>
      </c>
      <c r="BE15" s="84">
        <v>152</v>
      </c>
      <c r="BF15" s="84">
        <v>137</v>
      </c>
      <c r="BG15" s="84">
        <v>120</v>
      </c>
      <c r="BH15" s="84">
        <v>139</v>
      </c>
      <c r="BI15" s="84">
        <v>132</v>
      </c>
      <c r="BJ15" s="84">
        <v>127</v>
      </c>
      <c r="BK15" s="113">
        <v>130</v>
      </c>
      <c r="BL15" s="27">
        <v>115</v>
      </c>
      <c r="BM15" s="113">
        <v>120</v>
      </c>
      <c r="BN15" s="113">
        <v>129</v>
      </c>
      <c r="BO15" s="113">
        <v>146</v>
      </c>
      <c r="BP15" s="113">
        <v>155</v>
      </c>
      <c r="BQ15" s="113">
        <v>156</v>
      </c>
      <c r="BR15" s="113">
        <v>161</v>
      </c>
      <c r="BS15" s="113">
        <v>161</v>
      </c>
      <c r="BT15" s="113">
        <v>166</v>
      </c>
      <c r="BU15" s="113">
        <v>162</v>
      </c>
      <c r="BV15" s="113">
        <v>163</v>
      </c>
      <c r="BW15" s="74">
        <v>166</v>
      </c>
      <c r="BX15" s="27">
        <v>177</v>
      </c>
      <c r="BY15" s="114">
        <v>171</v>
      </c>
      <c r="BZ15" s="114">
        <v>179</v>
      </c>
      <c r="CA15" s="114">
        <v>177</v>
      </c>
      <c r="CB15" s="114">
        <v>183</v>
      </c>
      <c r="CC15" s="114">
        <v>182</v>
      </c>
      <c r="CD15" s="114">
        <v>177</v>
      </c>
      <c r="CE15" s="114">
        <v>178</v>
      </c>
      <c r="CF15" s="114">
        <v>179</v>
      </c>
      <c r="CG15" s="114">
        <v>158</v>
      </c>
      <c r="CH15" s="89">
        <v>155</v>
      </c>
      <c r="CI15" s="184">
        <v>1634</v>
      </c>
      <c r="CJ15" s="89">
        <v>1916</v>
      </c>
      <c r="CK15" s="114"/>
      <c r="CL15" s="114"/>
      <c r="CM15" s="133"/>
      <c r="CQ15" s="95"/>
      <c r="CS15" s="95"/>
      <c r="CT15" s="95"/>
      <c r="CU15" s="95"/>
      <c r="CV15" s="95"/>
      <c r="CW15" s="95"/>
      <c r="CX15" s="95"/>
      <c r="CY15" s="95"/>
      <c r="CZ15" s="95"/>
      <c r="DA15" s="95"/>
    </row>
    <row r="16" spans="1:106" ht="18" customHeight="1">
      <c r="A16" s="37" t="str">
        <f>IF('1'!$A$1=1,B16,C16)</f>
        <v xml:space="preserve">  Інші приватні  трансферти</v>
      </c>
      <c r="B16" s="37" t="s">
        <v>25</v>
      </c>
      <c r="C16" s="38" t="s">
        <v>8</v>
      </c>
      <c r="D16" s="39">
        <v>186</v>
      </c>
      <c r="E16" s="40">
        <v>188</v>
      </c>
      <c r="F16" s="40">
        <v>214</v>
      </c>
      <c r="G16" s="40">
        <v>198</v>
      </c>
      <c r="H16" s="40">
        <v>223</v>
      </c>
      <c r="I16" s="40">
        <v>191</v>
      </c>
      <c r="J16" s="40">
        <v>197</v>
      </c>
      <c r="K16" s="40">
        <v>188</v>
      </c>
      <c r="L16" s="40">
        <v>176</v>
      </c>
      <c r="M16" s="40">
        <v>193</v>
      </c>
      <c r="N16" s="40">
        <v>186</v>
      </c>
      <c r="O16" s="40">
        <v>188</v>
      </c>
      <c r="P16" s="39">
        <v>155</v>
      </c>
      <c r="Q16" s="40">
        <v>160</v>
      </c>
      <c r="R16" s="40">
        <v>171</v>
      </c>
      <c r="S16" s="40">
        <v>171</v>
      </c>
      <c r="T16" s="40">
        <v>187</v>
      </c>
      <c r="U16" s="40">
        <v>161</v>
      </c>
      <c r="V16" s="40">
        <v>183</v>
      </c>
      <c r="W16" s="40">
        <v>170</v>
      </c>
      <c r="X16" s="40">
        <v>173</v>
      </c>
      <c r="Y16" s="40">
        <v>181</v>
      </c>
      <c r="Z16" s="40">
        <v>174</v>
      </c>
      <c r="AA16" s="40">
        <v>194</v>
      </c>
      <c r="AB16" s="29">
        <v>163</v>
      </c>
      <c r="AC16" s="30">
        <v>163</v>
      </c>
      <c r="AD16" s="30">
        <v>168</v>
      </c>
      <c r="AE16" s="30">
        <v>135</v>
      </c>
      <c r="AF16" s="30">
        <v>166</v>
      </c>
      <c r="AG16" s="30">
        <v>195</v>
      </c>
      <c r="AH16" s="30">
        <v>225</v>
      </c>
      <c r="AI16" s="30">
        <v>213</v>
      </c>
      <c r="AJ16" s="30">
        <v>219</v>
      </c>
      <c r="AK16" s="30">
        <v>217</v>
      </c>
      <c r="AL16" s="30">
        <v>211</v>
      </c>
      <c r="AM16" s="30">
        <v>237</v>
      </c>
      <c r="AN16" s="39">
        <v>170</v>
      </c>
      <c r="AO16" s="40">
        <v>187</v>
      </c>
      <c r="AP16" s="40">
        <v>206</v>
      </c>
      <c r="AQ16" s="40">
        <v>202</v>
      </c>
      <c r="AR16" s="85">
        <v>193</v>
      </c>
      <c r="AS16" s="85">
        <v>215</v>
      </c>
      <c r="AT16" s="85">
        <v>236</v>
      </c>
      <c r="AU16" s="85">
        <v>227</v>
      </c>
      <c r="AV16" s="85">
        <v>228</v>
      </c>
      <c r="AW16" s="85">
        <v>224</v>
      </c>
      <c r="AX16" s="85">
        <v>232</v>
      </c>
      <c r="AY16" s="75">
        <v>242</v>
      </c>
      <c r="AZ16" s="101">
        <v>183</v>
      </c>
      <c r="BA16" s="85">
        <v>219</v>
      </c>
      <c r="BB16" s="85">
        <v>184</v>
      </c>
      <c r="BC16" s="85">
        <v>177</v>
      </c>
      <c r="BD16" s="85">
        <v>179</v>
      </c>
      <c r="BE16" s="85">
        <v>202</v>
      </c>
      <c r="BF16" s="85">
        <v>177</v>
      </c>
      <c r="BG16" s="85">
        <v>183</v>
      </c>
      <c r="BH16" s="85">
        <v>185</v>
      </c>
      <c r="BI16" s="85">
        <v>171</v>
      </c>
      <c r="BJ16" s="85">
        <v>178</v>
      </c>
      <c r="BK16" s="85">
        <v>221</v>
      </c>
      <c r="BL16" s="27">
        <v>148</v>
      </c>
      <c r="BM16" s="113">
        <v>141</v>
      </c>
      <c r="BN16" s="113">
        <v>197</v>
      </c>
      <c r="BO16" s="85">
        <v>148</v>
      </c>
      <c r="BP16" s="85">
        <v>157</v>
      </c>
      <c r="BQ16" s="85">
        <v>160</v>
      </c>
      <c r="BR16" s="85">
        <v>164</v>
      </c>
      <c r="BS16" s="85">
        <v>165</v>
      </c>
      <c r="BT16" s="113">
        <v>173</v>
      </c>
      <c r="BU16" s="113">
        <v>166</v>
      </c>
      <c r="BV16" s="113">
        <v>198</v>
      </c>
      <c r="BW16" s="74">
        <v>224</v>
      </c>
      <c r="BX16" s="27">
        <v>188</v>
      </c>
      <c r="BY16" s="114">
        <v>183</v>
      </c>
      <c r="BZ16" s="148">
        <v>178</v>
      </c>
      <c r="CA16" s="148">
        <v>172</v>
      </c>
      <c r="CB16" s="148">
        <v>174</v>
      </c>
      <c r="CC16" s="148">
        <v>160</v>
      </c>
      <c r="CD16" s="148">
        <v>164</v>
      </c>
      <c r="CE16" s="148">
        <v>164</v>
      </c>
      <c r="CF16" s="148">
        <v>166</v>
      </c>
      <c r="CG16" s="148">
        <v>168</v>
      </c>
      <c r="CH16" s="89">
        <v>153</v>
      </c>
      <c r="CI16" s="185">
        <v>1817</v>
      </c>
      <c r="CJ16" s="139">
        <v>1870</v>
      </c>
      <c r="CK16" s="114"/>
      <c r="CL16" s="114"/>
      <c r="CM16" s="133"/>
      <c r="CQ16" s="95"/>
      <c r="CS16" s="95"/>
      <c r="CT16" s="95"/>
      <c r="CU16" s="95"/>
      <c r="CV16" s="95"/>
      <c r="CW16" s="95"/>
      <c r="CX16" s="95"/>
      <c r="CY16" s="95"/>
      <c r="CZ16" s="95"/>
      <c r="DA16" s="95"/>
    </row>
    <row r="17" spans="1:106" s="13" customFormat="1" ht="12" customHeight="1">
      <c r="A17" s="41" t="str">
        <f>IF('1'!$A$1=1,B17,C17)</f>
        <v>Довідково:</v>
      </c>
      <c r="B17" s="42" t="s">
        <v>17</v>
      </c>
      <c r="C17" s="43" t="s">
        <v>26</v>
      </c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5"/>
      <c r="AC17" s="46"/>
      <c r="AD17" s="46"/>
      <c r="AE17" s="46"/>
      <c r="AF17" s="47"/>
      <c r="AG17" s="47"/>
      <c r="AH17" s="47"/>
      <c r="AI17" s="47"/>
      <c r="AJ17" s="47"/>
      <c r="AK17" s="47"/>
      <c r="AL17" s="47"/>
      <c r="AM17" s="65"/>
      <c r="AN17" s="20"/>
      <c r="AO17" s="21"/>
      <c r="AP17" s="25"/>
      <c r="AQ17" s="25"/>
      <c r="AR17" s="21"/>
      <c r="AS17" s="25"/>
      <c r="AT17" s="25"/>
      <c r="AU17" s="25"/>
      <c r="AV17" s="25"/>
      <c r="AW17" s="25"/>
      <c r="AX17" s="25"/>
      <c r="AY17" s="34"/>
      <c r="AZ17" s="24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116"/>
      <c r="BL17" s="20"/>
      <c r="BM17" s="21"/>
      <c r="BN17" s="21"/>
      <c r="BO17" s="116"/>
      <c r="BP17" s="21"/>
      <c r="BQ17" s="21"/>
      <c r="BR17" s="21"/>
      <c r="BS17" s="21"/>
      <c r="BT17" s="21"/>
      <c r="BU17" s="21"/>
      <c r="BV17" s="21"/>
      <c r="BW17" s="127"/>
      <c r="BX17" s="20"/>
      <c r="BY17" s="145"/>
      <c r="BZ17" s="115"/>
      <c r="CA17" s="115"/>
      <c r="CB17" s="115"/>
      <c r="CC17" s="115"/>
      <c r="CD17" s="115"/>
      <c r="CE17" s="115"/>
      <c r="CF17" s="115"/>
      <c r="CG17" s="115"/>
      <c r="CH17" s="140"/>
      <c r="CI17" s="186"/>
      <c r="CJ17" s="90"/>
      <c r="CK17" s="114"/>
      <c r="CL17" s="114"/>
      <c r="CM17" s="133"/>
      <c r="CN17" s="95"/>
      <c r="CO17" s="95"/>
      <c r="CP17" s="95"/>
      <c r="CQ17" s="95"/>
      <c r="CR17" s="1"/>
      <c r="CS17" s="95"/>
      <c r="CT17" s="95"/>
      <c r="CU17" s="95"/>
      <c r="CV17" s="95"/>
      <c r="CW17" s="95"/>
      <c r="CX17" s="95"/>
      <c r="CY17" s="95"/>
      <c r="CZ17" s="95"/>
      <c r="DA17" s="95"/>
      <c r="DB17" s="1"/>
    </row>
    <row r="18" spans="1:106" s="13" customFormat="1" ht="12" customHeight="1">
      <c r="A18" s="48" t="s">
        <v>41</v>
      </c>
      <c r="B18" s="62"/>
      <c r="C18" s="49"/>
      <c r="D18" s="44" t="e">
        <f>D20+D21</f>
        <v>#REF!</v>
      </c>
      <c r="E18" s="44" t="e">
        <f t="shared" ref="E18:AA18" si="0">E20+E21</f>
        <v>#REF!</v>
      </c>
      <c r="F18" s="44" t="e">
        <f t="shared" si="0"/>
        <v>#REF!</v>
      </c>
      <c r="G18" s="44" t="e">
        <f t="shared" si="0"/>
        <v>#REF!</v>
      </c>
      <c r="H18" s="44" t="e">
        <f t="shared" si="0"/>
        <v>#REF!</v>
      </c>
      <c r="I18" s="44" t="e">
        <f t="shared" si="0"/>
        <v>#REF!</v>
      </c>
      <c r="J18" s="44" t="e">
        <f t="shared" si="0"/>
        <v>#REF!</v>
      </c>
      <c r="K18" s="44" t="e">
        <f t="shared" si="0"/>
        <v>#REF!</v>
      </c>
      <c r="L18" s="44" t="e">
        <f t="shared" si="0"/>
        <v>#REF!</v>
      </c>
      <c r="M18" s="44" t="e">
        <f t="shared" si="0"/>
        <v>#REF!</v>
      </c>
      <c r="N18" s="44" t="e">
        <f t="shared" si="0"/>
        <v>#REF!</v>
      </c>
      <c r="O18" s="64" t="e">
        <f t="shared" si="0"/>
        <v>#REF!</v>
      </c>
      <c r="P18" s="44" t="e">
        <f t="shared" si="0"/>
        <v>#REF!</v>
      </c>
      <c r="Q18" s="44" t="e">
        <f t="shared" si="0"/>
        <v>#REF!</v>
      </c>
      <c r="R18" s="44" t="e">
        <f t="shared" si="0"/>
        <v>#REF!</v>
      </c>
      <c r="S18" s="44" t="e">
        <f t="shared" si="0"/>
        <v>#REF!</v>
      </c>
      <c r="T18" s="44" t="e">
        <f t="shared" si="0"/>
        <v>#REF!</v>
      </c>
      <c r="U18" s="44" t="e">
        <f t="shared" si="0"/>
        <v>#REF!</v>
      </c>
      <c r="V18" s="44" t="e">
        <f t="shared" si="0"/>
        <v>#REF!</v>
      </c>
      <c r="W18" s="44" t="e">
        <f t="shared" si="0"/>
        <v>#REF!</v>
      </c>
      <c r="X18" s="44" t="e">
        <f t="shared" si="0"/>
        <v>#REF!</v>
      </c>
      <c r="Y18" s="44" t="e">
        <f t="shared" si="0"/>
        <v>#REF!</v>
      </c>
      <c r="Z18" s="44" t="e">
        <f t="shared" si="0"/>
        <v>#REF!</v>
      </c>
      <c r="AA18" s="64" t="e">
        <f t="shared" si="0"/>
        <v>#REF!</v>
      </c>
      <c r="AB18" s="44">
        <v>511</v>
      </c>
      <c r="AC18" s="44">
        <v>514</v>
      </c>
      <c r="AD18" s="44">
        <v>575</v>
      </c>
      <c r="AE18" s="44">
        <v>529</v>
      </c>
      <c r="AF18" s="44">
        <v>578</v>
      </c>
      <c r="AG18" s="44">
        <v>636</v>
      </c>
      <c r="AH18" s="44">
        <v>674</v>
      </c>
      <c r="AI18" s="44">
        <v>646</v>
      </c>
      <c r="AJ18" s="44">
        <v>670</v>
      </c>
      <c r="AK18" s="44">
        <v>657</v>
      </c>
      <c r="AL18" s="44">
        <v>642</v>
      </c>
      <c r="AM18" s="64">
        <v>777</v>
      </c>
      <c r="AN18" s="50">
        <v>536</v>
      </c>
      <c r="AO18" s="44">
        <v>601</v>
      </c>
      <c r="AP18" s="44">
        <v>718</v>
      </c>
      <c r="AQ18" s="44">
        <v>697</v>
      </c>
      <c r="AR18" s="44">
        <v>624</v>
      </c>
      <c r="AS18" s="44">
        <v>698</v>
      </c>
      <c r="AT18" s="44">
        <v>695</v>
      </c>
      <c r="AU18" s="44">
        <v>685</v>
      </c>
      <c r="AV18" s="44">
        <v>699</v>
      </c>
      <c r="AW18" s="44">
        <v>681</v>
      </c>
      <c r="AX18" s="44">
        <v>711</v>
      </c>
      <c r="AY18" s="64">
        <v>789</v>
      </c>
      <c r="AZ18" s="13">
        <v>582</v>
      </c>
      <c r="BA18" s="13">
        <v>675</v>
      </c>
      <c r="BB18" s="13">
        <v>605</v>
      </c>
      <c r="BC18" s="13">
        <v>606</v>
      </c>
      <c r="BD18" s="13">
        <v>593</v>
      </c>
      <c r="BE18" s="13">
        <v>606</v>
      </c>
      <c r="BF18" s="13">
        <v>556</v>
      </c>
      <c r="BG18" s="13">
        <v>572</v>
      </c>
      <c r="BH18" s="13">
        <v>574</v>
      </c>
      <c r="BI18" s="13">
        <v>540</v>
      </c>
      <c r="BJ18" s="13">
        <v>542</v>
      </c>
      <c r="BK18" s="13">
        <v>641</v>
      </c>
      <c r="BL18" s="103">
        <v>427</v>
      </c>
      <c r="BM18" s="13">
        <v>439</v>
      </c>
      <c r="BN18" s="13">
        <v>556</v>
      </c>
      <c r="BO18" s="117">
        <v>470</v>
      </c>
      <c r="BP18" s="117">
        <v>504</v>
      </c>
      <c r="BQ18" s="117">
        <v>501</v>
      </c>
      <c r="BR18" s="117">
        <v>492</v>
      </c>
      <c r="BS18" s="117">
        <v>503</v>
      </c>
      <c r="BT18" s="117">
        <v>492</v>
      </c>
      <c r="BU18" s="117">
        <v>489</v>
      </c>
      <c r="BV18" s="117">
        <v>529</v>
      </c>
      <c r="BW18" s="66">
        <v>596</v>
      </c>
      <c r="BX18" s="103">
        <v>480</v>
      </c>
      <c r="BY18" s="146">
        <v>460</v>
      </c>
      <c r="BZ18" s="146">
        <v>469</v>
      </c>
      <c r="CA18" s="146">
        <v>459</v>
      </c>
      <c r="CB18" s="146">
        <v>469</v>
      </c>
      <c r="CC18" s="146">
        <v>434</v>
      </c>
      <c r="CD18" s="146">
        <v>454</v>
      </c>
      <c r="CE18" s="146">
        <v>443</v>
      </c>
      <c r="CF18" s="146">
        <v>428</v>
      </c>
      <c r="CG18" s="146">
        <v>450</v>
      </c>
      <c r="CH18" s="90">
        <v>426</v>
      </c>
      <c r="CI18" s="186">
        <v>5402</v>
      </c>
      <c r="CJ18" s="90">
        <v>4972</v>
      </c>
      <c r="CL18" s="114"/>
      <c r="CM18" s="133"/>
      <c r="CN18" s="95"/>
      <c r="CO18" s="95"/>
      <c r="CP18" s="95"/>
      <c r="CQ18" s="95"/>
      <c r="CR18" s="1"/>
      <c r="CS18" s="95"/>
      <c r="CT18" s="95"/>
      <c r="CU18" s="95"/>
      <c r="CV18" s="95"/>
      <c r="CW18" s="95"/>
      <c r="CX18" s="95"/>
      <c r="CY18" s="95"/>
      <c r="CZ18" s="95"/>
      <c r="DA18" s="95"/>
      <c r="DB18" s="1"/>
    </row>
    <row r="19" spans="1:106" s="13" customFormat="1" ht="12" customHeight="1">
      <c r="A19" s="102" t="s">
        <v>4</v>
      </c>
      <c r="B19" s="62"/>
      <c r="C19" s="49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6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64"/>
      <c r="AB19" s="44"/>
      <c r="AC19" s="44"/>
      <c r="AD19" s="44"/>
      <c r="AE19" s="44"/>
      <c r="AM19" s="66"/>
      <c r="AN19" s="103"/>
      <c r="AY19" s="66"/>
      <c r="BL19" s="103"/>
      <c r="BX19" s="103"/>
      <c r="CH19" s="66"/>
      <c r="CI19" s="186"/>
      <c r="CJ19" s="90"/>
      <c r="CL19" s="114"/>
      <c r="CM19" s="133"/>
      <c r="CN19" s="95"/>
      <c r="CO19" s="95"/>
      <c r="CP19" s="95"/>
      <c r="CQ19" s="95"/>
      <c r="CR19" s="1"/>
      <c r="CS19" s="95"/>
      <c r="CT19" s="95"/>
      <c r="CU19" s="95"/>
      <c r="CV19" s="95"/>
      <c r="CW19" s="95"/>
      <c r="CX19" s="95"/>
      <c r="CY19" s="95"/>
      <c r="CZ19" s="95"/>
      <c r="DA19" s="95"/>
      <c r="DB19" s="1"/>
    </row>
    <row r="20" spans="1:106" s="13" customFormat="1" ht="28.5" customHeight="1">
      <c r="A20" s="48" t="s">
        <v>42</v>
      </c>
      <c r="B20" s="62"/>
      <c r="C20" s="49"/>
      <c r="D20" s="44">
        <v>161</v>
      </c>
      <c r="E20" s="44">
        <v>164</v>
      </c>
      <c r="F20" s="44">
        <v>184</v>
      </c>
      <c r="G20" s="44">
        <v>186</v>
      </c>
      <c r="H20" s="44">
        <v>195</v>
      </c>
      <c r="I20" s="44">
        <v>175</v>
      </c>
      <c r="J20" s="44">
        <v>215</v>
      </c>
      <c r="K20" s="44">
        <v>205</v>
      </c>
      <c r="L20" s="44">
        <v>188</v>
      </c>
      <c r="M20" s="44">
        <v>220</v>
      </c>
      <c r="N20" s="44">
        <v>217</v>
      </c>
      <c r="O20" s="64">
        <v>235</v>
      </c>
      <c r="P20" s="44">
        <v>196</v>
      </c>
      <c r="Q20" s="44">
        <v>209</v>
      </c>
      <c r="R20" s="44">
        <v>226</v>
      </c>
      <c r="S20" s="44">
        <v>239</v>
      </c>
      <c r="T20" s="44">
        <v>250</v>
      </c>
      <c r="U20" s="44">
        <v>223</v>
      </c>
      <c r="V20" s="44">
        <v>271</v>
      </c>
      <c r="W20" s="44">
        <v>245</v>
      </c>
      <c r="X20" s="44">
        <v>250</v>
      </c>
      <c r="Y20" s="44">
        <v>272</v>
      </c>
      <c r="Z20" s="44">
        <v>264</v>
      </c>
      <c r="AA20" s="64">
        <v>304</v>
      </c>
      <c r="AB20" s="44">
        <v>258</v>
      </c>
      <c r="AC20" s="44">
        <v>262</v>
      </c>
      <c r="AD20" s="44">
        <v>309</v>
      </c>
      <c r="AE20" s="44">
        <v>296</v>
      </c>
      <c r="AF20" s="13">
        <v>283</v>
      </c>
      <c r="AG20" s="13">
        <v>310</v>
      </c>
      <c r="AH20" s="13">
        <v>328</v>
      </c>
      <c r="AI20" s="13">
        <v>317</v>
      </c>
      <c r="AJ20" s="13">
        <v>330</v>
      </c>
      <c r="AK20" s="13">
        <v>326</v>
      </c>
      <c r="AL20" s="13">
        <v>327</v>
      </c>
      <c r="AM20" s="66">
        <v>411</v>
      </c>
      <c r="AN20" s="103">
        <v>272</v>
      </c>
      <c r="AO20" s="13">
        <v>310</v>
      </c>
      <c r="AP20" s="13">
        <v>375</v>
      </c>
      <c r="AQ20" s="13">
        <v>365</v>
      </c>
      <c r="AR20" s="13">
        <v>307</v>
      </c>
      <c r="AS20" s="13">
        <v>352</v>
      </c>
      <c r="AT20" s="13">
        <v>326</v>
      </c>
      <c r="AU20" s="13">
        <v>325</v>
      </c>
      <c r="AV20" s="13">
        <v>334</v>
      </c>
      <c r="AW20" s="13">
        <v>323</v>
      </c>
      <c r="AX20" s="13">
        <v>347</v>
      </c>
      <c r="AY20" s="66">
        <v>407</v>
      </c>
      <c r="AZ20" s="13">
        <v>295</v>
      </c>
      <c r="BA20" s="13">
        <v>289</v>
      </c>
      <c r="BB20" s="13">
        <v>211</v>
      </c>
      <c r="BC20" s="13">
        <v>228</v>
      </c>
      <c r="BD20" s="13">
        <v>252</v>
      </c>
      <c r="BE20" s="13">
        <v>247</v>
      </c>
      <c r="BF20" s="13">
        <v>242</v>
      </c>
      <c r="BG20" s="13">
        <v>287</v>
      </c>
      <c r="BH20" s="13">
        <v>265</v>
      </c>
      <c r="BI20" s="13">
        <v>237</v>
      </c>
      <c r="BJ20" s="13">
        <v>243</v>
      </c>
      <c r="BK20" s="13">
        <v>288</v>
      </c>
      <c r="BL20" s="103">
        <v>211</v>
      </c>
      <c r="BM20" s="13">
        <v>228</v>
      </c>
      <c r="BN20" s="13">
        <v>265</v>
      </c>
      <c r="BO20" s="13">
        <v>245</v>
      </c>
      <c r="BP20" s="13">
        <v>263</v>
      </c>
      <c r="BQ20" s="13">
        <v>258</v>
      </c>
      <c r="BR20" s="13">
        <v>249</v>
      </c>
      <c r="BS20" s="117">
        <v>257</v>
      </c>
      <c r="BT20" s="117">
        <v>242</v>
      </c>
      <c r="BU20" s="13">
        <v>246</v>
      </c>
      <c r="BV20" s="13">
        <v>248</v>
      </c>
      <c r="BW20" s="66">
        <v>276</v>
      </c>
      <c r="BX20" s="103">
        <v>209</v>
      </c>
      <c r="BY20" s="13">
        <v>201</v>
      </c>
      <c r="BZ20" s="13">
        <v>210</v>
      </c>
      <c r="CA20" s="13">
        <v>207</v>
      </c>
      <c r="CB20" s="13">
        <v>211</v>
      </c>
      <c r="CC20" s="13">
        <v>198</v>
      </c>
      <c r="CD20" s="13">
        <v>209</v>
      </c>
      <c r="CE20" s="13">
        <v>202</v>
      </c>
      <c r="CF20" s="13">
        <v>188</v>
      </c>
      <c r="CG20" s="13">
        <v>198</v>
      </c>
      <c r="CH20" s="66">
        <v>193</v>
      </c>
      <c r="CI20" s="186">
        <v>2712</v>
      </c>
      <c r="CJ20" s="90">
        <v>2226</v>
      </c>
      <c r="CL20" s="114"/>
      <c r="CM20" s="133"/>
      <c r="CN20" s="95"/>
      <c r="CO20" s="95"/>
      <c r="CP20" s="95"/>
      <c r="CQ20" s="95"/>
      <c r="CR20" s="1"/>
      <c r="CS20" s="95"/>
      <c r="CT20" s="95"/>
      <c r="CU20" s="95"/>
      <c r="CV20" s="95"/>
      <c r="CW20" s="95"/>
      <c r="CX20" s="95"/>
      <c r="CY20" s="95"/>
      <c r="CZ20" s="95"/>
      <c r="DA20" s="95"/>
      <c r="DB20" s="1"/>
    </row>
    <row r="21" spans="1:106" s="13" customFormat="1" ht="15.75" customHeight="1">
      <c r="A21" s="48" t="s">
        <v>43</v>
      </c>
      <c r="B21" s="62"/>
      <c r="C21" s="49"/>
      <c r="D21" s="44" t="e">
        <f>#REF!+#REF!</f>
        <v>#REF!</v>
      </c>
      <c r="E21" s="44" t="e">
        <f>#REF!+#REF!</f>
        <v>#REF!</v>
      </c>
      <c r="F21" s="44" t="e">
        <f>#REF!+#REF!</f>
        <v>#REF!</v>
      </c>
      <c r="G21" s="44" t="e">
        <f>#REF!+#REF!</f>
        <v>#REF!</v>
      </c>
      <c r="H21" s="44" t="e">
        <f>#REF!+#REF!</f>
        <v>#REF!</v>
      </c>
      <c r="I21" s="44" t="e">
        <f>#REF!+#REF!</f>
        <v>#REF!</v>
      </c>
      <c r="J21" s="44" t="e">
        <f>#REF!+#REF!</f>
        <v>#REF!</v>
      </c>
      <c r="K21" s="44" t="e">
        <f>#REF!+#REF!</f>
        <v>#REF!</v>
      </c>
      <c r="L21" s="44" t="e">
        <f>#REF!+#REF!</f>
        <v>#REF!</v>
      </c>
      <c r="M21" s="44" t="e">
        <f>#REF!+#REF!</f>
        <v>#REF!</v>
      </c>
      <c r="N21" s="44" t="e">
        <f>#REF!+#REF!</f>
        <v>#REF!</v>
      </c>
      <c r="O21" s="64" t="e">
        <f>#REF!+#REF!</f>
        <v>#REF!</v>
      </c>
      <c r="P21" s="44" t="e">
        <f>#REF!+#REF!</f>
        <v>#REF!</v>
      </c>
      <c r="Q21" s="44" t="e">
        <f>#REF!+#REF!</f>
        <v>#REF!</v>
      </c>
      <c r="R21" s="44" t="e">
        <f>#REF!+#REF!</f>
        <v>#REF!</v>
      </c>
      <c r="S21" s="44" t="e">
        <f>#REF!+#REF!</f>
        <v>#REF!</v>
      </c>
      <c r="T21" s="44" t="e">
        <f>#REF!+#REF!</f>
        <v>#REF!</v>
      </c>
      <c r="U21" s="44" t="e">
        <f>#REF!+#REF!</f>
        <v>#REF!</v>
      </c>
      <c r="V21" s="44" t="e">
        <f>#REF!+#REF!</f>
        <v>#REF!</v>
      </c>
      <c r="W21" s="44" t="e">
        <f>#REF!+#REF!</f>
        <v>#REF!</v>
      </c>
      <c r="X21" s="44" t="e">
        <f>#REF!+#REF!</f>
        <v>#REF!</v>
      </c>
      <c r="Y21" s="44" t="e">
        <f>#REF!+#REF!</f>
        <v>#REF!</v>
      </c>
      <c r="Z21" s="44" t="e">
        <f>#REF!+#REF!</f>
        <v>#REF!</v>
      </c>
      <c r="AA21" s="64" t="e">
        <f>#REF!+#REF!</f>
        <v>#REF!</v>
      </c>
      <c r="AB21" s="44">
        <v>253</v>
      </c>
      <c r="AC21" s="44">
        <v>252</v>
      </c>
      <c r="AD21" s="44">
        <v>266</v>
      </c>
      <c r="AE21" s="44">
        <v>233</v>
      </c>
      <c r="AF21" s="44">
        <v>295</v>
      </c>
      <c r="AG21" s="44">
        <v>326</v>
      </c>
      <c r="AH21" s="44">
        <v>346</v>
      </c>
      <c r="AI21" s="44">
        <v>329</v>
      </c>
      <c r="AJ21" s="44">
        <v>340</v>
      </c>
      <c r="AK21" s="44">
        <v>331</v>
      </c>
      <c r="AL21" s="44">
        <v>315</v>
      </c>
      <c r="AM21" s="64">
        <v>366</v>
      </c>
      <c r="AN21" s="103">
        <v>264</v>
      </c>
      <c r="AO21" s="13">
        <v>291</v>
      </c>
      <c r="AP21" s="13">
        <v>343</v>
      </c>
      <c r="AQ21" s="13">
        <v>332</v>
      </c>
      <c r="AR21" s="13">
        <v>317</v>
      </c>
      <c r="AS21" s="13">
        <v>346</v>
      </c>
      <c r="AT21" s="13">
        <v>369</v>
      </c>
      <c r="AU21" s="13">
        <v>360</v>
      </c>
      <c r="AV21" s="13">
        <v>365</v>
      </c>
      <c r="AW21" s="13">
        <v>358</v>
      </c>
      <c r="AX21" s="13">
        <v>364</v>
      </c>
      <c r="AY21" s="66">
        <v>382</v>
      </c>
      <c r="AZ21" s="103">
        <v>287</v>
      </c>
      <c r="BA21" s="13">
        <v>386</v>
      </c>
      <c r="BB21" s="13">
        <v>394</v>
      </c>
      <c r="BC21" s="13">
        <v>378</v>
      </c>
      <c r="BD21" s="13">
        <v>341</v>
      </c>
      <c r="BE21" s="13">
        <v>359</v>
      </c>
      <c r="BF21" s="13">
        <v>314</v>
      </c>
      <c r="BG21" s="13">
        <v>285</v>
      </c>
      <c r="BH21" s="13">
        <v>309</v>
      </c>
      <c r="BI21" s="13">
        <v>303</v>
      </c>
      <c r="BJ21" s="13">
        <v>299</v>
      </c>
      <c r="BK21" s="117">
        <v>353</v>
      </c>
      <c r="BL21" s="103">
        <v>216</v>
      </c>
      <c r="BM21" s="117">
        <v>211</v>
      </c>
      <c r="BN21" s="117">
        <v>291</v>
      </c>
      <c r="BO21" s="13">
        <v>225</v>
      </c>
      <c r="BP21" s="117">
        <v>241</v>
      </c>
      <c r="BQ21" s="117">
        <v>243</v>
      </c>
      <c r="BR21" s="117">
        <v>243</v>
      </c>
      <c r="BS21" s="117">
        <v>246</v>
      </c>
      <c r="BT21" s="117">
        <v>250</v>
      </c>
      <c r="BU21" s="13">
        <v>243</v>
      </c>
      <c r="BV21" s="13">
        <v>281</v>
      </c>
      <c r="BW21" s="66">
        <v>320</v>
      </c>
      <c r="BX21" s="103">
        <v>271</v>
      </c>
      <c r="BY21" s="13">
        <v>259</v>
      </c>
      <c r="BZ21" s="13">
        <v>259</v>
      </c>
      <c r="CA21" s="13">
        <v>252</v>
      </c>
      <c r="CB21" s="13">
        <v>258</v>
      </c>
      <c r="CC21" s="13">
        <v>236</v>
      </c>
      <c r="CD21" s="13">
        <v>245</v>
      </c>
      <c r="CE21" s="13">
        <v>241</v>
      </c>
      <c r="CF21" s="117">
        <v>240</v>
      </c>
      <c r="CG21" s="13">
        <v>252</v>
      </c>
      <c r="CH21" s="66">
        <v>233</v>
      </c>
      <c r="CI21" s="186">
        <v>2690</v>
      </c>
      <c r="CJ21" s="90">
        <v>2746</v>
      </c>
      <c r="CL21" s="114"/>
      <c r="CM21" s="133"/>
      <c r="CN21" s="95"/>
      <c r="CO21" s="95"/>
      <c r="CP21" s="95"/>
      <c r="CQ21" s="95"/>
      <c r="CR21" s="1"/>
      <c r="CS21" s="95"/>
      <c r="CT21" s="95"/>
      <c r="CU21" s="95"/>
      <c r="CV21" s="95"/>
      <c r="CW21" s="95"/>
      <c r="CX21" s="95"/>
      <c r="CY21" s="95"/>
      <c r="CZ21" s="95"/>
      <c r="DA21" s="95"/>
      <c r="DB21" s="1"/>
    </row>
    <row r="22" spans="1:106" s="13" customFormat="1" ht="15.75" customHeight="1">
      <c r="A22" s="48" t="s">
        <v>69</v>
      </c>
      <c r="B22" s="62"/>
      <c r="C22" s="49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6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6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64"/>
      <c r="AN22" s="103">
        <v>61</v>
      </c>
      <c r="AO22" s="13">
        <v>71</v>
      </c>
      <c r="AP22" s="13">
        <v>77</v>
      </c>
      <c r="AQ22" s="13">
        <v>70</v>
      </c>
      <c r="AR22" s="13">
        <v>66</v>
      </c>
      <c r="AS22" s="13">
        <v>78</v>
      </c>
      <c r="AT22" s="13">
        <v>80</v>
      </c>
      <c r="AU22" s="13">
        <v>79</v>
      </c>
      <c r="AV22" s="13">
        <v>88</v>
      </c>
      <c r="AW22" s="13">
        <v>82</v>
      </c>
      <c r="AX22" s="13">
        <v>88</v>
      </c>
      <c r="AY22" s="66">
        <v>94</v>
      </c>
      <c r="AZ22" s="13">
        <v>65</v>
      </c>
      <c r="BA22" s="13">
        <v>63</v>
      </c>
      <c r="BB22" s="13">
        <v>46</v>
      </c>
      <c r="BC22" s="13">
        <v>50</v>
      </c>
      <c r="BD22" s="13">
        <v>55</v>
      </c>
      <c r="BE22" s="13">
        <v>49</v>
      </c>
      <c r="BF22" s="13">
        <v>46</v>
      </c>
      <c r="BG22" s="13">
        <v>51</v>
      </c>
      <c r="BH22" s="13">
        <v>63</v>
      </c>
      <c r="BI22" s="13">
        <v>51</v>
      </c>
      <c r="BJ22" s="13">
        <v>46</v>
      </c>
      <c r="BK22" s="117">
        <v>55</v>
      </c>
      <c r="BL22" s="103">
        <v>41</v>
      </c>
      <c r="BM22" s="117">
        <v>42</v>
      </c>
      <c r="BN22" s="117">
        <v>52</v>
      </c>
      <c r="BO22" s="117">
        <v>44</v>
      </c>
      <c r="BP22" s="117">
        <v>51</v>
      </c>
      <c r="BQ22" s="117">
        <v>46</v>
      </c>
      <c r="BR22" s="117">
        <v>48</v>
      </c>
      <c r="BS22" s="117">
        <v>47</v>
      </c>
      <c r="BT22" s="117">
        <v>45</v>
      </c>
      <c r="BU22" s="117">
        <v>44</v>
      </c>
      <c r="BV22" s="13">
        <v>48</v>
      </c>
      <c r="BW22" s="66">
        <v>51</v>
      </c>
      <c r="BX22" s="13">
        <v>42</v>
      </c>
      <c r="BY22" s="13">
        <v>41</v>
      </c>
      <c r="BZ22" s="13">
        <v>44</v>
      </c>
      <c r="CA22" s="13">
        <v>45</v>
      </c>
      <c r="CB22" s="13">
        <v>45</v>
      </c>
      <c r="CC22" s="13">
        <v>43</v>
      </c>
      <c r="CD22" s="13">
        <v>43</v>
      </c>
      <c r="CE22" s="117">
        <v>42</v>
      </c>
      <c r="CF22" s="117">
        <v>46</v>
      </c>
      <c r="CG22" s="117">
        <v>45</v>
      </c>
      <c r="CH22" s="66">
        <v>41</v>
      </c>
      <c r="CI22" s="186">
        <v>508</v>
      </c>
      <c r="CJ22" s="90">
        <v>477</v>
      </c>
      <c r="CL22" s="114"/>
      <c r="CM22" s="133"/>
      <c r="CN22" s="95"/>
      <c r="CO22" s="95"/>
      <c r="CP22" s="95"/>
      <c r="CQ22" s="95"/>
      <c r="CR22" s="1"/>
      <c r="CS22" s="95"/>
      <c r="CT22" s="95"/>
      <c r="CU22" s="95"/>
      <c r="CV22" s="95"/>
      <c r="CW22" s="95"/>
      <c r="CX22" s="95"/>
      <c r="CY22" s="95"/>
      <c r="CZ22" s="95"/>
      <c r="DA22" s="95"/>
      <c r="DB22" s="1"/>
    </row>
    <row r="23" spans="1:106" s="13" customFormat="1" ht="26.25" customHeight="1">
      <c r="A23" s="131" t="s">
        <v>70</v>
      </c>
      <c r="B23" s="62"/>
      <c r="C23" s="49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6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6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64"/>
      <c r="AN23" s="103">
        <v>203</v>
      </c>
      <c r="AO23" s="13">
        <v>220</v>
      </c>
      <c r="AP23" s="13">
        <v>266</v>
      </c>
      <c r="AQ23" s="13">
        <v>262</v>
      </c>
      <c r="AR23" s="13">
        <v>251</v>
      </c>
      <c r="AS23" s="13">
        <v>268</v>
      </c>
      <c r="AT23" s="13">
        <v>289</v>
      </c>
      <c r="AU23" s="13">
        <v>281</v>
      </c>
      <c r="AV23" s="13">
        <v>277</v>
      </c>
      <c r="AW23" s="13">
        <v>276</v>
      </c>
      <c r="AX23" s="13">
        <v>276</v>
      </c>
      <c r="AY23" s="66">
        <v>288</v>
      </c>
      <c r="AZ23" s="13">
        <v>222</v>
      </c>
      <c r="BA23" s="13">
        <v>323</v>
      </c>
      <c r="BB23" s="13">
        <v>348</v>
      </c>
      <c r="BC23" s="13">
        <v>328</v>
      </c>
      <c r="BD23" s="13">
        <v>286</v>
      </c>
      <c r="BE23" s="13">
        <v>310</v>
      </c>
      <c r="BF23" s="13">
        <v>268</v>
      </c>
      <c r="BG23" s="13">
        <v>234</v>
      </c>
      <c r="BH23" s="13">
        <v>246</v>
      </c>
      <c r="BI23" s="13">
        <v>252</v>
      </c>
      <c r="BJ23" s="13">
        <v>253</v>
      </c>
      <c r="BK23" s="117">
        <v>298</v>
      </c>
      <c r="BL23" s="103">
        <v>175</v>
      </c>
      <c r="BM23" s="117">
        <v>169</v>
      </c>
      <c r="BN23" s="117">
        <v>239</v>
      </c>
      <c r="BO23" s="117">
        <v>181</v>
      </c>
      <c r="BP23" s="117">
        <v>190</v>
      </c>
      <c r="BQ23" s="117">
        <v>197</v>
      </c>
      <c r="BR23" s="117">
        <v>195</v>
      </c>
      <c r="BS23" s="117">
        <v>199</v>
      </c>
      <c r="BT23" s="117">
        <v>205</v>
      </c>
      <c r="BU23" s="13">
        <v>199</v>
      </c>
      <c r="BV23" s="13">
        <v>233</v>
      </c>
      <c r="BW23" s="66">
        <v>269</v>
      </c>
      <c r="BX23" s="13">
        <v>229</v>
      </c>
      <c r="BY23" s="13">
        <v>218</v>
      </c>
      <c r="BZ23" s="117">
        <v>215</v>
      </c>
      <c r="CA23" s="13">
        <v>207</v>
      </c>
      <c r="CB23" s="117">
        <v>213</v>
      </c>
      <c r="CC23" s="13">
        <v>193</v>
      </c>
      <c r="CD23" s="13">
        <v>202</v>
      </c>
      <c r="CE23" s="117">
        <v>199</v>
      </c>
      <c r="CF23" s="117">
        <v>194</v>
      </c>
      <c r="CG23" s="117">
        <v>207</v>
      </c>
      <c r="CH23" s="66">
        <v>192</v>
      </c>
      <c r="CI23" s="186">
        <v>2182</v>
      </c>
      <c r="CJ23" s="90">
        <v>2269</v>
      </c>
      <c r="CL23" s="114"/>
      <c r="CM23" s="133"/>
      <c r="CN23" s="95"/>
      <c r="CO23" s="95"/>
      <c r="CP23" s="95"/>
      <c r="CQ23" s="95"/>
      <c r="CR23" s="1"/>
      <c r="CS23" s="95"/>
      <c r="CT23" s="95"/>
      <c r="CU23" s="95"/>
      <c r="CV23" s="95"/>
      <c r="CW23" s="95"/>
      <c r="CX23" s="95"/>
      <c r="CY23" s="95"/>
      <c r="CZ23" s="95"/>
      <c r="DA23" s="95"/>
      <c r="DB23" s="1"/>
    </row>
    <row r="24" spans="1:106" s="13" customFormat="1" ht="15.75" customHeight="1">
      <c r="A24" s="67" t="s">
        <v>44</v>
      </c>
      <c r="B24" s="68"/>
      <c r="C24" s="51"/>
      <c r="D24" s="70">
        <v>406</v>
      </c>
      <c r="E24" s="70">
        <v>408</v>
      </c>
      <c r="F24" s="70">
        <v>418</v>
      </c>
      <c r="G24" s="70">
        <v>424</v>
      </c>
      <c r="H24" s="70">
        <v>436</v>
      </c>
      <c r="I24" s="70">
        <v>426</v>
      </c>
      <c r="J24" s="70">
        <v>478</v>
      </c>
      <c r="K24" s="70">
        <v>484</v>
      </c>
      <c r="L24" s="70">
        <v>488</v>
      </c>
      <c r="M24" s="70">
        <v>494</v>
      </c>
      <c r="N24" s="70">
        <v>490</v>
      </c>
      <c r="O24" s="71">
        <v>484</v>
      </c>
      <c r="P24" s="69">
        <v>435</v>
      </c>
      <c r="Q24" s="70">
        <v>439</v>
      </c>
      <c r="R24" s="70">
        <v>453</v>
      </c>
      <c r="S24" s="70">
        <v>459</v>
      </c>
      <c r="T24" s="70">
        <v>488</v>
      </c>
      <c r="U24" s="70">
        <v>469</v>
      </c>
      <c r="V24" s="70">
        <v>523</v>
      </c>
      <c r="W24" s="70">
        <v>519</v>
      </c>
      <c r="X24" s="70">
        <v>532</v>
      </c>
      <c r="Y24" s="70">
        <v>529</v>
      </c>
      <c r="Z24" s="70">
        <v>529</v>
      </c>
      <c r="AA24" s="71">
        <v>506</v>
      </c>
      <c r="AB24" s="70">
        <v>437</v>
      </c>
      <c r="AC24" s="70">
        <v>458</v>
      </c>
      <c r="AD24" s="70">
        <v>371</v>
      </c>
      <c r="AE24" s="70">
        <v>321</v>
      </c>
      <c r="AF24" s="70">
        <v>311</v>
      </c>
      <c r="AG24" s="70">
        <v>318</v>
      </c>
      <c r="AH24" s="70">
        <v>362</v>
      </c>
      <c r="AI24" s="70">
        <v>369</v>
      </c>
      <c r="AJ24" s="70">
        <v>356</v>
      </c>
      <c r="AK24" s="70">
        <v>428</v>
      </c>
      <c r="AL24" s="70">
        <v>424</v>
      </c>
      <c r="AM24" s="71">
        <v>416</v>
      </c>
      <c r="AN24" s="93">
        <v>479</v>
      </c>
      <c r="AO24" s="92">
        <v>510</v>
      </c>
      <c r="AP24" s="92">
        <v>526</v>
      </c>
      <c r="AQ24" s="92">
        <v>489</v>
      </c>
      <c r="AR24" s="92">
        <v>504</v>
      </c>
      <c r="AS24" s="92">
        <v>510</v>
      </c>
      <c r="AT24" s="92">
        <v>482</v>
      </c>
      <c r="AU24" s="92">
        <v>454</v>
      </c>
      <c r="AV24" s="92">
        <v>441</v>
      </c>
      <c r="AW24" s="92">
        <v>478</v>
      </c>
      <c r="AX24" s="92">
        <v>502</v>
      </c>
      <c r="AY24" s="97">
        <v>510</v>
      </c>
      <c r="AZ24" s="92">
        <v>536</v>
      </c>
      <c r="BA24" s="92">
        <v>485</v>
      </c>
      <c r="BB24" s="92">
        <v>393</v>
      </c>
      <c r="BC24" s="92">
        <v>417</v>
      </c>
      <c r="BD24" s="92">
        <v>446</v>
      </c>
      <c r="BE24" s="92">
        <v>468</v>
      </c>
      <c r="BF24" s="92">
        <v>441</v>
      </c>
      <c r="BG24" s="92">
        <v>450</v>
      </c>
      <c r="BH24" s="92">
        <v>459</v>
      </c>
      <c r="BI24" s="92">
        <v>441</v>
      </c>
      <c r="BJ24" s="92">
        <v>449</v>
      </c>
      <c r="BK24" s="109">
        <v>466</v>
      </c>
      <c r="BL24" s="93">
        <v>481</v>
      </c>
      <c r="BM24" s="92">
        <v>488</v>
      </c>
      <c r="BN24" s="92">
        <v>489</v>
      </c>
      <c r="BO24" s="92">
        <v>447</v>
      </c>
      <c r="BP24" s="92">
        <v>449</v>
      </c>
      <c r="BQ24" s="92">
        <v>446</v>
      </c>
      <c r="BR24" s="92">
        <v>434</v>
      </c>
      <c r="BS24" s="92">
        <v>438</v>
      </c>
      <c r="BT24" s="92">
        <v>446</v>
      </c>
      <c r="BU24" s="92">
        <v>394</v>
      </c>
      <c r="BV24" s="92">
        <v>393</v>
      </c>
      <c r="BW24" s="121">
        <v>389</v>
      </c>
      <c r="BX24" s="93">
        <v>350</v>
      </c>
      <c r="BY24" s="92">
        <v>350</v>
      </c>
      <c r="BZ24" s="92">
        <v>350</v>
      </c>
      <c r="CA24" s="92">
        <v>348</v>
      </c>
      <c r="CB24" s="92">
        <v>350</v>
      </c>
      <c r="CC24" s="92">
        <v>346</v>
      </c>
      <c r="CD24" s="92">
        <v>345</v>
      </c>
      <c r="CE24" s="92">
        <v>343</v>
      </c>
      <c r="CF24" s="92">
        <v>341</v>
      </c>
      <c r="CG24" s="92">
        <v>332</v>
      </c>
      <c r="CH24" s="97">
        <v>330</v>
      </c>
      <c r="CI24" s="156">
        <v>4905</v>
      </c>
      <c r="CJ24" s="183">
        <v>3785</v>
      </c>
      <c r="CL24" s="114"/>
      <c r="CM24" s="133"/>
      <c r="CN24" s="95"/>
      <c r="CO24" s="95"/>
      <c r="CP24" s="95"/>
      <c r="CQ24" s="95"/>
      <c r="CR24" s="1"/>
      <c r="CS24" s="95"/>
      <c r="CT24" s="95"/>
      <c r="CU24" s="95"/>
      <c r="CV24" s="95"/>
      <c r="CW24" s="95"/>
      <c r="CX24" s="95"/>
      <c r="CY24" s="95"/>
      <c r="CZ24" s="95"/>
      <c r="DA24" s="95"/>
      <c r="DB24" s="1"/>
    </row>
    <row r="25" spans="1:106">
      <c r="A25" s="106" t="str">
        <f>IF('1'!$A$1=1,A39,A40)</f>
        <v>*Попередні дані</v>
      </c>
      <c r="B25" s="52"/>
      <c r="C25" s="5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98"/>
      <c r="BH25" s="98"/>
      <c r="BI25" s="98"/>
      <c r="BJ25" s="98"/>
      <c r="BK25" s="98"/>
      <c r="BL25" s="118"/>
      <c r="BM25" s="118"/>
      <c r="BN25" s="118"/>
      <c r="BO25" s="11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118"/>
      <c r="CI25" s="118"/>
      <c r="CJ25" s="98"/>
    </row>
    <row r="26" spans="1:106" ht="54" customHeight="1">
      <c r="A26" s="161" t="str">
        <f>IF('1'!$A$1=1,A41,A42)</f>
        <v>**Згідно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 грудня 2018 року № 140, інформація про транскордонні перекази, що отримані в Україні з використанням міжнародних систем переказу коштів,у лютому-квітні не збиралася. Оцінка приватних грошових переказів в Україну  здійснена на підставі наявної інформації та буде уточнена після отримання додаткових даних.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62"/>
      <c r="AO26" s="162"/>
      <c r="AP26" s="162"/>
      <c r="AQ26" s="162"/>
      <c r="AR26" s="162"/>
      <c r="AS26" s="162"/>
      <c r="AT26" s="162"/>
      <c r="AU26" s="162"/>
      <c r="AV26" s="162"/>
      <c r="AW26" s="162"/>
      <c r="AX26" s="162"/>
      <c r="AY26" s="162"/>
      <c r="AZ26" s="162"/>
      <c r="BA26" s="162"/>
      <c r="BB26" s="162"/>
      <c r="BC26" s="162"/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</row>
    <row r="27" spans="1:106" ht="21.45" customHeight="1">
      <c r="A27" s="177" t="str">
        <f>IF('1'!$A$1=1,A46,A47)</f>
        <v>Примітка1:  Детальна інформація щодо методології та результатів перегляду розміщена за гіперпосиланням https://bank.gov.ua/control/uk/publish/category?cat_id=44001331.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O27" s="94"/>
      <c r="CP27" s="94"/>
      <c r="CQ27" s="5"/>
      <c r="CR27" s="5"/>
      <c r="CS27" s="5"/>
      <c r="CT27" s="5"/>
      <c r="CU27" s="5"/>
      <c r="CV27" s="5"/>
    </row>
    <row r="28" spans="1:106" ht="22.05" customHeight="1">
      <c r="A28" s="177" t="str">
        <f>IF('1'!$A$1=1,A51,A53)</f>
        <v>Примітка2:Усі дані з платіжного балансу подаються без урахування тимчасово окупованої Російською Федерацією території України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162"/>
      <c r="AP28" s="162"/>
      <c r="AQ28" s="162"/>
      <c r="AR28" s="162"/>
      <c r="AS28" s="162"/>
      <c r="AT28" s="162"/>
      <c r="AU28" s="162"/>
      <c r="AV28" s="162"/>
      <c r="AW28" s="162"/>
      <c r="AX28" s="162"/>
      <c r="AY28" s="162"/>
      <c r="AZ28" s="162"/>
      <c r="BA28" s="162"/>
      <c r="BB28" s="162"/>
      <c r="BC28" s="162"/>
      <c r="BD28" s="162"/>
      <c r="BE28" s="162"/>
      <c r="BF28" s="162"/>
      <c r="BG28" s="162"/>
      <c r="BH28" s="162"/>
      <c r="BI28" s="162"/>
      <c r="BJ28" s="162"/>
      <c r="BK28" s="162"/>
      <c r="BL28" s="162"/>
      <c r="BM28" s="162"/>
      <c r="BN28" s="162"/>
      <c r="BO28" s="162"/>
      <c r="BP28" s="162"/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</row>
    <row r="29" spans="1:106" ht="13.5" customHeight="1">
      <c r="A29" s="177" t="str">
        <f>IF('1'!$A$1=1,$A60,$A71)</f>
        <v xml:space="preserve">Приватні грошові перекази за методологією платіжного балансу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2"/>
      <c r="BM29" s="162"/>
      <c r="BN29" s="162"/>
      <c r="BO29" s="162"/>
      <c r="BP29" s="162"/>
      <c r="BQ29" s="162"/>
      <c r="BR29" s="162"/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162"/>
      <c r="CE29" s="162"/>
      <c r="CF29" s="162"/>
      <c r="CG29" s="162"/>
      <c r="CH29" s="162"/>
      <c r="CI29" s="162"/>
      <c r="CJ29" s="162"/>
    </row>
    <row r="30" spans="1:106" ht="13.5" customHeight="1">
      <c r="A30" s="162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</row>
    <row r="31" spans="1:106" ht="27" customHeight="1">
      <c r="A31" s="181" t="str">
        <f>IF('1'!$A$1=1,$A62,$A72)</f>
        <v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</row>
    <row r="32" spans="1:106">
      <c r="A32" s="57" t="str">
        <f>IF('1'!$A$1=1,$A63,$A73)</f>
        <v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126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</row>
    <row r="33" spans="1:94">
      <c r="A33" s="57" t="str">
        <f>IF('1'!$A$1=1,$A64,$A74)</f>
        <v>Ці стандартні компоненти відображаються у рахунку поточних операцій.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BO33" s="124"/>
    </row>
    <row r="34" spans="1:94" ht="26.25" customHeight="1">
      <c r="A34" s="182" t="str">
        <f>IF('1'!$A$1=1,$A65,$A75)</f>
        <v>Оплата праці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</row>
    <row r="35" spans="1:94" ht="19.05" customHeight="1">
      <c r="A35" s="181" t="str">
        <f>IF('1'!$A$1=1,$A66,$A76)</f>
        <v xml:space="preserve">Чиста оплата праці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</row>
    <row r="36" spans="1:94">
      <c r="A36" s="58" t="str">
        <f>IF('1'!$A$1=1,$A67,$A77)</f>
        <v xml:space="preserve">Приватні  трансферти охоплюють операції між домашніми господарствами-резидентами та домашніми господарствами – нерезидентами. 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125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</row>
    <row r="37" spans="1:94" ht="18" customHeight="1">
      <c r="A37" s="57" t="str">
        <f>IF('1'!$A$1=1,$A68,$A78)</f>
        <v>Вони складаються з грошових переказів робітників, які працюють більше року, та інших приватних переказів між резидентами та нерезидентами.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126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</row>
    <row r="38" spans="1:94" ht="13.5" customHeight="1">
      <c r="A38" s="163"/>
      <c r="B38" s="163"/>
      <c r="C38" s="163"/>
      <c r="AE38" s="7"/>
      <c r="BO38" s="124"/>
    </row>
    <row r="39" spans="1:94" hidden="1" outlineLevel="1">
      <c r="A39" s="14" t="s">
        <v>36</v>
      </c>
      <c r="B39" s="3"/>
      <c r="C39" s="3"/>
      <c r="BO39" s="124"/>
    </row>
    <row r="40" spans="1:94" hidden="1" outlineLevel="1">
      <c r="A40" s="53" t="s">
        <v>37</v>
      </c>
      <c r="B40" s="54"/>
      <c r="C40" s="54"/>
      <c r="BO40" s="124"/>
    </row>
    <row r="41" spans="1:94" ht="68.25" hidden="1" customHeight="1" outlineLevel="1">
      <c r="A41" s="180" t="s">
        <v>67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/>
      <c r="AO41" s="162"/>
      <c r="AP41" s="162"/>
      <c r="AQ41" s="162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2"/>
      <c r="BQ41" s="162"/>
      <c r="BR41" s="162"/>
      <c r="BS41" s="162"/>
      <c r="BT41" s="162"/>
      <c r="BU41" s="162"/>
      <c r="BV41" s="162"/>
      <c r="BW41" s="162"/>
      <c r="BX41" s="162"/>
      <c r="BY41" s="162"/>
      <c r="BZ41" s="162"/>
      <c r="CA41" s="162"/>
      <c r="CB41" s="162"/>
      <c r="CC41" s="162"/>
      <c r="CD41" s="162"/>
      <c r="CE41" s="162"/>
      <c r="CF41" s="162"/>
      <c r="CG41" s="162"/>
      <c r="CH41" s="162"/>
      <c r="CI41" s="162"/>
      <c r="CJ41" s="162"/>
      <c r="CK41" s="162"/>
    </row>
    <row r="42" spans="1:94" ht="56.25" hidden="1" customHeight="1" outlineLevel="1">
      <c r="A42" s="180" t="s">
        <v>68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2"/>
      <c r="AK42" s="162"/>
      <c r="AL42" s="162"/>
      <c r="AM42" s="162"/>
      <c r="AN42" s="162"/>
      <c r="AO42" s="162"/>
      <c r="AP42" s="162"/>
      <c r="AQ42" s="162"/>
      <c r="AR42" s="162"/>
      <c r="AS42" s="162"/>
      <c r="AT42" s="162"/>
      <c r="AU42" s="162"/>
      <c r="AV42" s="162"/>
      <c r="AW42" s="162"/>
      <c r="AX42" s="162"/>
      <c r="AY42" s="162"/>
      <c r="AZ42" s="162"/>
      <c r="BA42" s="162"/>
      <c r="BB42" s="162"/>
      <c r="BC42" s="162"/>
      <c r="BD42" s="162"/>
      <c r="BE42" s="162"/>
      <c r="BF42" s="162"/>
      <c r="BG42" s="162"/>
      <c r="BH42" s="162"/>
      <c r="BI42" s="162"/>
      <c r="BJ42" s="162"/>
      <c r="BK42" s="162"/>
      <c r="BL42" s="162"/>
      <c r="BM42" s="162"/>
      <c r="BN42" s="162"/>
      <c r="BO42" s="162"/>
      <c r="BP42" s="162"/>
      <c r="BQ42" s="162"/>
      <c r="BR42" s="162"/>
      <c r="BS42" s="162"/>
      <c r="BT42" s="162"/>
      <c r="BU42" s="162"/>
      <c r="BV42" s="162"/>
      <c r="BW42" s="162"/>
      <c r="BX42" s="162"/>
      <c r="BY42" s="162"/>
      <c r="BZ42" s="162"/>
      <c r="CA42" s="162"/>
      <c r="CB42" s="162"/>
      <c r="CC42" s="162"/>
      <c r="CD42" s="162"/>
      <c r="CE42" s="162"/>
      <c r="CF42" s="162"/>
      <c r="CG42" s="162"/>
      <c r="CH42" s="162"/>
      <c r="CI42" s="162"/>
      <c r="CJ42" s="162"/>
      <c r="CK42" s="162"/>
    </row>
    <row r="43" spans="1:94" ht="15" hidden="1" customHeight="1" outlineLevel="1">
      <c r="A43" s="180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</row>
    <row r="44" spans="1:94" hidden="1" outlineLevel="1">
      <c r="A44" s="76"/>
      <c r="B44" s="105"/>
      <c r="C44" s="105"/>
      <c r="BO44" s="124"/>
    </row>
    <row r="45" spans="1:94" hidden="1" outlineLevel="1">
      <c r="A45" s="76"/>
      <c r="B45" s="76"/>
      <c r="C45" s="76"/>
      <c r="BO45" s="124"/>
    </row>
    <row r="46" spans="1:94" s="3" customFormat="1" ht="12.75" hidden="1" customHeight="1" outlineLevel="1">
      <c r="A46" s="14" t="s">
        <v>34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BN46" s="110"/>
      <c r="BO46" s="123"/>
      <c r="BP46" s="119"/>
      <c r="BQ46" s="120"/>
      <c r="BR46" s="128"/>
      <c r="BS46" s="129"/>
      <c r="BT46" s="130"/>
      <c r="BU46" s="132"/>
      <c r="BV46" s="134"/>
      <c r="BW46" s="135"/>
      <c r="BX46" s="137"/>
      <c r="BY46" s="138"/>
      <c r="BZ46" s="143"/>
      <c r="CA46" s="144"/>
      <c r="CB46" s="147"/>
      <c r="CC46" s="149"/>
      <c r="CD46" s="150"/>
      <c r="CE46" s="151"/>
      <c r="CF46" s="152"/>
      <c r="CG46" s="153"/>
      <c r="CH46" s="154"/>
      <c r="CJ46" s="63"/>
      <c r="CK46" s="1"/>
      <c r="CL46" s="1"/>
      <c r="CM46" s="95"/>
      <c r="CN46" s="95"/>
      <c r="CO46" s="63"/>
      <c r="CP46" s="63"/>
    </row>
    <row r="47" spans="1:94" s="3" customFormat="1" ht="14.25" hidden="1" customHeight="1" outlineLevel="1">
      <c r="A47" s="14" t="s">
        <v>35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BN47" s="110"/>
      <c r="BO47" s="123"/>
      <c r="BP47" s="119"/>
      <c r="BQ47" s="120"/>
      <c r="BR47" s="128"/>
      <c r="BS47" s="129"/>
      <c r="BT47" s="130"/>
      <c r="BU47" s="132"/>
      <c r="BV47" s="134"/>
      <c r="BW47" s="135"/>
      <c r="BX47" s="137"/>
      <c r="BY47" s="138"/>
      <c r="BZ47" s="143"/>
      <c r="CA47" s="144"/>
      <c r="CB47" s="147"/>
      <c r="CC47" s="149"/>
      <c r="CD47" s="150"/>
      <c r="CE47" s="151"/>
      <c r="CF47" s="152"/>
      <c r="CG47" s="153"/>
      <c r="CH47" s="154"/>
      <c r="CJ47" s="63"/>
      <c r="CK47" s="1"/>
      <c r="CL47" s="1"/>
      <c r="CM47" s="95"/>
      <c r="CN47" s="95"/>
      <c r="CO47" s="63"/>
      <c r="CP47" s="63"/>
    </row>
    <row r="48" spans="1:94" s="4" customFormat="1" hidden="1" outlineLevel="1">
      <c r="A48" s="14" t="s">
        <v>61</v>
      </c>
      <c r="B48" s="77"/>
      <c r="C48" s="77"/>
      <c r="D48" s="3"/>
      <c r="E48" s="3"/>
      <c r="F48" s="3"/>
      <c r="G48" s="3"/>
      <c r="BO48" s="122"/>
      <c r="CJ48" s="91"/>
      <c r="CK48" s="1"/>
      <c r="CL48" s="1"/>
      <c r="CM48" s="95"/>
      <c r="CN48" s="95"/>
      <c r="CO48" s="91"/>
      <c r="CP48" s="91"/>
    </row>
    <row r="49" spans="1:94" s="4" customFormat="1" hidden="1" outlineLevel="1">
      <c r="A49" s="14" t="s">
        <v>62</v>
      </c>
      <c r="B49" s="55"/>
      <c r="C49" s="55"/>
      <c r="D49" s="3"/>
      <c r="E49" s="3"/>
      <c r="F49" s="3"/>
      <c r="G49" s="3"/>
      <c r="BO49" s="122"/>
      <c r="CJ49" s="91"/>
      <c r="CK49" s="1"/>
      <c r="CL49" s="1"/>
      <c r="CM49" s="95"/>
      <c r="CN49" s="95"/>
      <c r="CO49" s="91"/>
      <c r="CP49" s="91"/>
    </row>
    <row r="50" spans="1:94" s="4" customFormat="1" hidden="1" outlineLevel="1">
      <c r="A50" s="3"/>
      <c r="B50" s="78"/>
      <c r="C50" s="78"/>
      <c r="D50" s="3"/>
      <c r="E50" s="3"/>
      <c r="F50" s="3"/>
      <c r="G50" s="3"/>
      <c r="BO50" s="122"/>
      <c r="CJ50" s="91"/>
      <c r="CK50" s="1"/>
      <c r="CL50" s="1"/>
      <c r="CM50" s="95"/>
      <c r="CN50" s="95"/>
      <c r="CO50" s="91"/>
      <c r="CP50" s="91"/>
    </row>
    <row r="51" spans="1:94" s="3" customFormat="1" ht="16.5" hidden="1" customHeight="1" outlineLevel="1">
      <c r="A51" s="79" t="s">
        <v>71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BN51" s="110"/>
      <c r="BO51" s="123"/>
      <c r="BP51" s="119"/>
      <c r="BQ51" s="120"/>
      <c r="BR51" s="128"/>
      <c r="BS51" s="129"/>
      <c r="BT51" s="130"/>
      <c r="BU51" s="132"/>
      <c r="BV51" s="134"/>
      <c r="BW51" s="135"/>
      <c r="BX51" s="137"/>
      <c r="BY51" s="138"/>
      <c r="BZ51" s="143"/>
      <c r="CA51" s="144"/>
      <c r="CB51" s="147"/>
      <c r="CC51" s="149"/>
      <c r="CD51" s="150"/>
      <c r="CE51" s="151"/>
      <c r="CF51" s="152"/>
      <c r="CG51" s="153"/>
      <c r="CH51" s="154"/>
      <c r="CJ51" s="63"/>
      <c r="CK51" s="1"/>
      <c r="CL51" s="1"/>
      <c r="CM51" s="95"/>
      <c r="CN51" s="95"/>
      <c r="CO51" s="63"/>
      <c r="CP51" s="63"/>
    </row>
    <row r="52" spans="1:94" s="3" customFormat="1" hidden="1" outlineLevel="1">
      <c r="A52" s="56"/>
      <c r="BN52" s="110"/>
      <c r="BO52" s="123"/>
      <c r="BP52" s="119"/>
      <c r="BQ52" s="120"/>
      <c r="BR52" s="128"/>
      <c r="BS52" s="129"/>
      <c r="BT52" s="130"/>
      <c r="BU52" s="132"/>
      <c r="BV52" s="134"/>
      <c r="BW52" s="135"/>
      <c r="BX52" s="137"/>
      <c r="BY52" s="138"/>
      <c r="BZ52" s="143"/>
      <c r="CA52" s="144"/>
      <c r="CB52" s="147"/>
      <c r="CC52" s="149"/>
      <c r="CD52" s="150"/>
      <c r="CE52" s="151"/>
      <c r="CF52" s="152"/>
      <c r="CG52" s="153"/>
      <c r="CH52" s="154"/>
      <c r="CJ52" s="63"/>
      <c r="CK52" s="1"/>
      <c r="CL52" s="1"/>
      <c r="CM52" s="95"/>
      <c r="CN52" s="95"/>
      <c r="CO52" s="63"/>
      <c r="CP52" s="63"/>
    </row>
    <row r="53" spans="1:94" s="3" customFormat="1" ht="13.5" hidden="1" customHeight="1" outlineLevel="1">
      <c r="A53" s="80" t="s">
        <v>72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BN53" s="110"/>
      <c r="BO53" s="123"/>
      <c r="BP53" s="119"/>
      <c r="BQ53" s="120"/>
      <c r="BR53" s="128"/>
      <c r="BS53" s="129"/>
      <c r="BT53" s="130"/>
      <c r="BU53" s="132"/>
      <c r="BV53" s="134"/>
      <c r="BW53" s="135"/>
      <c r="BX53" s="137"/>
      <c r="BY53" s="138"/>
      <c r="BZ53" s="143"/>
      <c r="CA53" s="144"/>
      <c r="CB53" s="147"/>
      <c r="CC53" s="149"/>
      <c r="CD53" s="150"/>
      <c r="CE53" s="151"/>
      <c r="CF53" s="152"/>
      <c r="CG53" s="153"/>
      <c r="CH53" s="154"/>
      <c r="CJ53" s="63"/>
      <c r="CK53" s="1"/>
      <c r="CL53" s="1"/>
      <c r="CM53" s="95"/>
      <c r="CN53" s="95"/>
      <c r="CO53" s="63"/>
      <c r="CP53" s="63"/>
    </row>
    <row r="54" spans="1:94" s="3" customFormat="1" hidden="1" outlineLevel="1">
      <c r="BN54" s="110"/>
      <c r="BO54" s="123"/>
      <c r="BP54" s="119"/>
      <c r="BQ54" s="120"/>
      <c r="BR54" s="128"/>
      <c r="BS54" s="129"/>
      <c r="BT54" s="130"/>
      <c r="BU54" s="132"/>
      <c r="BV54" s="134"/>
      <c r="BW54" s="135"/>
      <c r="BX54" s="137"/>
      <c r="BY54" s="138"/>
      <c r="BZ54" s="143"/>
      <c r="CA54" s="144"/>
      <c r="CB54" s="147"/>
      <c r="CC54" s="149"/>
      <c r="CD54" s="150"/>
      <c r="CE54" s="151"/>
      <c r="CF54" s="152"/>
      <c r="CG54" s="153"/>
      <c r="CH54" s="154"/>
      <c r="CJ54" s="63"/>
      <c r="CK54" s="1"/>
      <c r="CL54" s="1"/>
      <c r="CM54" s="95"/>
      <c r="CN54" s="95"/>
      <c r="CO54" s="63"/>
      <c r="CP54" s="63"/>
    </row>
    <row r="55" spans="1:94" s="3" customFormat="1" hidden="1" outlineLevel="1">
      <c r="BN55" s="110"/>
      <c r="BO55" s="123"/>
      <c r="BP55" s="119"/>
      <c r="BQ55" s="120"/>
      <c r="BR55" s="128"/>
      <c r="BS55" s="129"/>
      <c r="BT55" s="130"/>
      <c r="BU55" s="132"/>
      <c r="BV55" s="134"/>
      <c r="BW55" s="135"/>
      <c r="BX55" s="137"/>
      <c r="BY55" s="138"/>
      <c r="BZ55" s="143"/>
      <c r="CA55" s="144"/>
      <c r="CB55" s="147"/>
      <c r="CC55" s="149"/>
      <c r="CD55" s="150"/>
      <c r="CE55" s="151"/>
      <c r="CF55" s="152"/>
      <c r="CG55" s="153"/>
      <c r="CH55" s="154"/>
      <c r="CJ55" s="63"/>
      <c r="CK55" s="1"/>
      <c r="CL55" s="1"/>
      <c r="CM55" s="95"/>
      <c r="CN55" s="95"/>
      <c r="CO55" s="63"/>
      <c r="CP55" s="63"/>
    </row>
    <row r="56" spans="1:94" s="3" customFormat="1" hidden="1" outlineLevel="1">
      <c r="BN56" s="110"/>
      <c r="BO56" s="123"/>
      <c r="BP56" s="119"/>
      <c r="BQ56" s="120"/>
      <c r="BR56" s="128"/>
      <c r="BS56" s="129"/>
      <c r="BT56" s="130"/>
      <c r="BU56" s="132"/>
      <c r="BV56" s="134"/>
      <c r="BW56" s="135"/>
      <c r="BX56" s="137"/>
      <c r="BY56" s="138"/>
      <c r="BZ56" s="143"/>
      <c r="CA56" s="144"/>
      <c r="CB56" s="147"/>
      <c r="CC56" s="149"/>
      <c r="CD56" s="150"/>
      <c r="CE56" s="151"/>
      <c r="CF56" s="152"/>
      <c r="CG56" s="153"/>
      <c r="CH56" s="154"/>
      <c r="CJ56" s="63"/>
      <c r="CK56" s="1"/>
      <c r="CL56" s="1"/>
      <c r="CM56" s="95"/>
      <c r="CN56" s="95"/>
      <c r="CO56" s="63"/>
      <c r="CP56" s="63"/>
    </row>
    <row r="57" spans="1:94" hidden="1" outlineLevel="1">
      <c r="B57" s="3"/>
      <c r="C57" s="3"/>
      <c r="BO57" s="124"/>
    </row>
    <row r="58" spans="1:94" hidden="1" outlineLevel="1">
      <c r="B58" s="3"/>
      <c r="C58" s="3"/>
      <c r="BO58" s="124"/>
    </row>
    <row r="59" spans="1:94" hidden="1" outlineLevel="1">
      <c r="B59" s="3"/>
      <c r="C59" s="3"/>
      <c r="BO59" s="124"/>
    </row>
    <row r="60" spans="1:94" ht="18" hidden="1" customHeight="1" outlineLevel="1">
      <c r="A60" s="178" t="s">
        <v>52</v>
      </c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</row>
    <row r="61" spans="1:94" s="4" customFormat="1" ht="20.25" hidden="1" customHeight="1" outlineLevel="2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"/>
      <c r="CL61" s="1"/>
      <c r="CM61" s="95"/>
      <c r="CN61" s="95"/>
      <c r="CO61" s="91"/>
      <c r="CP61" s="91"/>
    </row>
    <row r="62" spans="1:94" s="4" customFormat="1" ht="18" hidden="1" customHeight="1" outlineLevel="2">
      <c r="A62" s="57" t="s">
        <v>30</v>
      </c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BO62" s="122"/>
      <c r="CJ62" s="91"/>
      <c r="CK62" s="1"/>
      <c r="CL62" s="1"/>
      <c r="CM62" s="95"/>
      <c r="CN62" s="95"/>
      <c r="CO62" s="91"/>
      <c r="CP62" s="91"/>
    </row>
    <row r="63" spans="1:94" s="4" customFormat="1" hidden="1" outlineLevel="2">
      <c r="A63" s="57" t="s">
        <v>11</v>
      </c>
      <c r="B63" s="5"/>
      <c r="C63" s="5"/>
      <c r="D63" s="3"/>
      <c r="E63" s="3"/>
      <c r="F63" s="3"/>
      <c r="G63" s="3"/>
      <c r="BO63" s="122"/>
      <c r="CJ63" s="91"/>
      <c r="CK63" s="1"/>
      <c r="CL63" s="1"/>
      <c r="CM63" s="95"/>
      <c r="CN63" s="95"/>
      <c r="CO63" s="91"/>
      <c r="CP63" s="91"/>
    </row>
    <row r="64" spans="1:94" s="4" customFormat="1" hidden="1" outlineLevel="2">
      <c r="A64" s="57" t="s">
        <v>10</v>
      </c>
      <c r="B64" s="5"/>
      <c r="C64" s="5"/>
      <c r="D64" s="3"/>
      <c r="E64" s="3"/>
      <c r="F64" s="3"/>
      <c r="G64" s="3"/>
      <c r="BO64" s="122"/>
      <c r="CJ64" s="91"/>
      <c r="CK64" s="1"/>
      <c r="CL64" s="1"/>
      <c r="CM64" s="95"/>
      <c r="CN64" s="95"/>
      <c r="CO64" s="91"/>
      <c r="CP64" s="91"/>
    </row>
    <row r="65" spans="1:94" s="4" customFormat="1" hidden="1" outlineLevel="2">
      <c r="A65" s="58" t="s">
        <v>48</v>
      </c>
      <c r="B65" s="5"/>
      <c r="C65" s="5"/>
      <c r="D65" s="3"/>
      <c r="E65" s="3"/>
      <c r="F65" s="3"/>
      <c r="G65" s="3"/>
      <c r="BO65" s="122"/>
      <c r="CJ65" s="91"/>
      <c r="CK65" s="1"/>
      <c r="CL65" s="1"/>
      <c r="CM65" s="95"/>
      <c r="CN65" s="95"/>
      <c r="CO65" s="91"/>
      <c r="CP65" s="91"/>
    </row>
    <row r="66" spans="1:94" s="4" customFormat="1" hidden="1" outlineLevel="2">
      <c r="A66" s="57" t="s">
        <v>49</v>
      </c>
      <c r="B66" s="5"/>
      <c r="C66" s="5"/>
      <c r="D66" s="3"/>
      <c r="E66" s="3"/>
      <c r="F66" s="3"/>
      <c r="G66" s="3"/>
      <c r="BO66" s="122"/>
      <c r="CJ66" s="91"/>
      <c r="CK66" s="1"/>
      <c r="CL66" s="1"/>
      <c r="CM66" s="95"/>
      <c r="CN66" s="95"/>
      <c r="CO66" s="91"/>
      <c r="CP66" s="91"/>
    </row>
    <row r="67" spans="1:94" s="4" customFormat="1" hidden="1" outlineLevel="2">
      <c r="A67" s="59" t="s">
        <v>31</v>
      </c>
      <c r="B67" s="5"/>
      <c r="C67" s="5"/>
      <c r="D67" s="3"/>
      <c r="E67" s="3"/>
      <c r="F67" s="3"/>
      <c r="G67" s="3"/>
      <c r="BO67" s="122"/>
      <c r="CJ67" s="91"/>
      <c r="CK67" s="1"/>
      <c r="CL67" s="1"/>
      <c r="CM67" s="95"/>
      <c r="CN67" s="95"/>
      <c r="CO67" s="91"/>
      <c r="CP67" s="91"/>
    </row>
    <row r="68" spans="1:94" s="4" customFormat="1" hidden="1" outlineLevel="2">
      <c r="A68" s="60" t="s">
        <v>12</v>
      </c>
      <c r="B68" s="5"/>
      <c r="C68" s="5"/>
      <c r="D68" s="3"/>
      <c r="E68" s="3"/>
      <c r="F68" s="3"/>
      <c r="G68" s="3"/>
      <c r="BO68" s="122"/>
      <c r="CJ68" s="91"/>
      <c r="CK68" s="1"/>
      <c r="CL68" s="1"/>
      <c r="CM68" s="95"/>
      <c r="CN68" s="95"/>
      <c r="CO68" s="91"/>
      <c r="CP68" s="91"/>
    </row>
    <row r="69" spans="1:94" s="4" customFormat="1" hidden="1" outlineLevel="2">
      <c r="A69" s="3"/>
      <c r="B69" s="5"/>
      <c r="C69" s="5"/>
      <c r="D69" s="3"/>
      <c r="E69" s="3"/>
      <c r="F69" s="3"/>
      <c r="G69" s="3"/>
      <c r="BO69" s="122"/>
      <c r="CJ69" s="91"/>
      <c r="CK69" s="1"/>
      <c r="CL69" s="1"/>
      <c r="CM69" s="95"/>
      <c r="CN69" s="95"/>
      <c r="CO69" s="91"/>
      <c r="CP69" s="91"/>
    </row>
    <row r="70" spans="1:94" s="4" customFormat="1" hidden="1" outlineLevel="2">
      <c r="A70" s="3"/>
      <c r="B70" s="5"/>
      <c r="C70" s="5"/>
      <c r="D70" s="3"/>
      <c r="E70" s="3"/>
      <c r="F70" s="3"/>
      <c r="G70" s="3"/>
      <c r="BO70" s="122"/>
      <c r="CJ70" s="91"/>
      <c r="CK70" s="1"/>
      <c r="CL70" s="1"/>
      <c r="CM70" s="95"/>
      <c r="CN70" s="95"/>
      <c r="CO70" s="91"/>
      <c r="CP70" s="91"/>
    </row>
    <row r="71" spans="1:94" s="4" customFormat="1" hidden="1" outlineLevel="2">
      <c r="A71" s="61" t="s">
        <v>32</v>
      </c>
      <c r="B71" s="5"/>
      <c r="C71" s="5"/>
      <c r="D71" s="3"/>
      <c r="E71" s="3"/>
      <c r="F71" s="3"/>
      <c r="G71" s="3"/>
      <c r="BO71" s="122"/>
      <c r="CJ71" s="91"/>
      <c r="CK71" s="1"/>
      <c r="CL71" s="1"/>
      <c r="CM71" s="95"/>
      <c r="CN71" s="95"/>
      <c r="CO71" s="91"/>
      <c r="CP71" s="91"/>
    </row>
    <row r="72" spans="1:94" s="4" customFormat="1" hidden="1" outlineLevel="2">
      <c r="A72" s="61" t="s">
        <v>13</v>
      </c>
      <c r="B72" s="5"/>
      <c r="C72" s="5"/>
      <c r="D72" s="3"/>
      <c r="E72" s="3"/>
      <c r="F72" s="3"/>
      <c r="G72" s="3"/>
      <c r="BO72" s="122"/>
      <c r="CJ72" s="91"/>
      <c r="CK72" s="1"/>
      <c r="CL72" s="1"/>
      <c r="CM72" s="95"/>
      <c r="CN72" s="95"/>
      <c r="CO72" s="91"/>
      <c r="CP72" s="91"/>
    </row>
    <row r="73" spans="1:94" s="4" customFormat="1" ht="31.35" hidden="1" customHeight="1" outlineLevel="2">
      <c r="A73" s="176" t="s">
        <v>14</v>
      </c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BO73" s="122"/>
      <c r="CJ73" s="91"/>
      <c r="CK73" s="1"/>
      <c r="CL73" s="1"/>
      <c r="CM73" s="95"/>
      <c r="CN73" s="95"/>
      <c r="CO73" s="91"/>
      <c r="CP73" s="91"/>
    </row>
    <row r="74" spans="1:94" s="4" customFormat="1" hidden="1" outlineLevel="2">
      <c r="A74" s="61" t="s">
        <v>15</v>
      </c>
      <c r="B74" s="5"/>
      <c r="C74" s="5"/>
      <c r="D74" s="3"/>
      <c r="E74" s="3"/>
      <c r="F74" s="3"/>
      <c r="G74" s="3"/>
      <c r="BO74" s="122"/>
      <c r="CJ74" s="91"/>
      <c r="CK74" s="1"/>
      <c r="CL74" s="1"/>
      <c r="CM74" s="95"/>
      <c r="CN74" s="95"/>
      <c r="CO74" s="91"/>
      <c r="CP74" s="91"/>
    </row>
    <row r="75" spans="1:94" s="4" customFormat="1" hidden="1" outlineLevel="2">
      <c r="A75" s="61" t="s">
        <v>16</v>
      </c>
      <c r="B75" s="5"/>
      <c r="C75" s="5"/>
      <c r="D75" s="3"/>
      <c r="E75" s="3"/>
      <c r="F75" s="3"/>
      <c r="G75" s="3"/>
      <c r="BO75" s="122"/>
      <c r="CJ75" s="91"/>
      <c r="CK75" s="1"/>
      <c r="CL75" s="1"/>
      <c r="CM75" s="95"/>
      <c r="CN75" s="95"/>
      <c r="CO75" s="91"/>
      <c r="CP75" s="91"/>
    </row>
    <row r="76" spans="1:94" s="4" customFormat="1" hidden="1" outlineLevel="2">
      <c r="A76" s="61" t="s">
        <v>50</v>
      </c>
      <c r="B76" s="5"/>
      <c r="C76" s="5"/>
      <c r="D76" s="3"/>
      <c r="E76" s="3"/>
      <c r="F76" s="3"/>
      <c r="G76" s="3"/>
      <c r="BO76" s="122"/>
      <c r="CJ76" s="91"/>
      <c r="CK76" s="1"/>
      <c r="CL76" s="1"/>
      <c r="CM76" s="95"/>
      <c r="CN76" s="95"/>
      <c r="CO76" s="91"/>
      <c r="CP76" s="91"/>
    </row>
    <row r="77" spans="1:94" s="4" customFormat="1" ht="27.6" hidden="1" customHeight="1" outlineLevel="2">
      <c r="A77" s="176" t="s">
        <v>51</v>
      </c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BO77" s="122"/>
      <c r="CJ77" s="91"/>
      <c r="CK77" s="1"/>
      <c r="CL77" s="1"/>
      <c r="CM77" s="95"/>
      <c r="CN77" s="95"/>
      <c r="CO77" s="91"/>
      <c r="CP77" s="91"/>
    </row>
    <row r="78" spans="1:94" s="4" customFormat="1" ht="9" hidden="1" customHeight="1" outlineLevel="2">
      <c r="A78" s="177" t="s">
        <v>33</v>
      </c>
      <c r="B78" s="177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BO78" s="122"/>
      <c r="CJ78" s="91"/>
      <c r="CK78" s="1"/>
      <c r="CL78" s="1"/>
      <c r="CM78" s="95"/>
      <c r="CN78" s="95"/>
      <c r="CO78" s="91"/>
      <c r="CP78" s="91"/>
    </row>
    <row r="79" spans="1:94" s="3" customFormat="1" ht="18" hidden="1" customHeight="1" outlineLevel="1" collapsed="1">
      <c r="A79" s="177"/>
      <c r="B79" s="177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BN79" s="110"/>
      <c r="BO79" s="123"/>
      <c r="BP79" s="119"/>
      <c r="BQ79" s="120"/>
      <c r="BR79" s="128"/>
      <c r="BS79" s="129"/>
      <c r="BT79" s="130"/>
      <c r="BU79" s="132"/>
      <c r="BV79" s="134"/>
      <c r="BW79" s="135"/>
      <c r="BX79" s="137"/>
      <c r="BY79" s="138"/>
      <c r="BZ79" s="143"/>
      <c r="CA79" s="144"/>
      <c r="CB79" s="147"/>
      <c r="CC79" s="149"/>
      <c r="CD79" s="150"/>
      <c r="CE79" s="151"/>
      <c r="CF79" s="152"/>
      <c r="CG79" s="153"/>
      <c r="CH79" s="154"/>
      <c r="CJ79" s="63"/>
      <c r="CK79" s="1"/>
      <c r="CL79" s="1"/>
      <c r="CM79" s="95"/>
      <c r="CN79" s="95"/>
      <c r="CO79" s="63"/>
      <c r="CP79" s="63"/>
    </row>
    <row r="80" spans="1:94" s="4" customFormat="1" hidden="1" outlineLevel="1">
      <c r="A80" s="61"/>
      <c r="B80" s="5"/>
      <c r="C80" s="5"/>
      <c r="D80" s="3"/>
      <c r="E80" s="3"/>
      <c r="F80" s="3"/>
      <c r="G80" s="3"/>
      <c r="BO80" s="122"/>
      <c r="CJ80" s="91"/>
      <c r="CK80" s="1"/>
      <c r="CL80" s="1"/>
      <c r="CM80" s="95"/>
      <c r="CN80" s="95"/>
      <c r="CO80" s="91"/>
      <c r="CP80" s="91"/>
    </row>
    <row r="81" spans="1:94" s="4" customFormat="1" hidden="1" outlineLevel="1">
      <c r="A81" s="3" t="s">
        <v>5</v>
      </c>
      <c r="B81" s="5"/>
      <c r="C81" s="5"/>
      <c r="D81" s="3"/>
      <c r="E81" s="3"/>
      <c r="F81" s="3"/>
      <c r="G81" s="3"/>
      <c r="BO81" s="122"/>
      <c r="CJ81" s="91"/>
      <c r="CK81" s="1"/>
      <c r="CL81" s="1"/>
      <c r="CM81" s="95"/>
      <c r="CN81" s="95"/>
      <c r="CO81" s="91"/>
      <c r="CP81" s="91"/>
    </row>
    <row r="82" spans="1:94" s="4" customFormat="1" hidden="1" outlineLevel="1">
      <c r="A82" s="3"/>
      <c r="B82" s="5"/>
      <c r="C82" s="5"/>
      <c r="D82" s="3"/>
      <c r="E82" s="3"/>
      <c r="F82" s="3"/>
      <c r="G82" s="3"/>
      <c r="BO82" s="122"/>
      <c r="CJ82" s="91"/>
      <c r="CK82" s="1"/>
      <c r="CL82" s="1"/>
      <c r="CM82" s="95"/>
      <c r="CN82" s="95"/>
      <c r="CO82" s="91"/>
      <c r="CP82" s="91"/>
    </row>
    <row r="83" spans="1:94" s="4" customFormat="1" hidden="1" outlineLevel="1">
      <c r="A83" s="3" t="s">
        <v>9</v>
      </c>
      <c r="B83" s="5"/>
      <c r="C83" s="5"/>
      <c r="D83" s="3"/>
      <c r="E83" s="3"/>
      <c r="F83" s="3"/>
      <c r="G83" s="3"/>
      <c r="BO83" s="122"/>
      <c r="CJ83" s="91"/>
      <c r="CK83" s="1"/>
      <c r="CL83" s="1"/>
      <c r="CM83" s="95"/>
      <c r="CN83" s="95"/>
      <c r="CO83" s="91"/>
      <c r="CP83" s="91"/>
    </row>
    <row r="84" spans="1:94" s="4" customFormat="1" hidden="1" outlineLevel="1">
      <c r="A84" s="3"/>
      <c r="B84" s="5"/>
      <c r="C84" s="5"/>
      <c r="D84" s="3"/>
      <c r="E84" s="3"/>
      <c r="F84" s="3"/>
      <c r="G84" s="3"/>
      <c r="BO84" s="122"/>
      <c r="CJ84" s="91"/>
      <c r="CK84" s="1"/>
      <c r="CL84" s="1"/>
      <c r="CM84" s="95"/>
      <c r="CN84" s="95"/>
      <c r="CO84" s="91"/>
      <c r="CP84" s="91"/>
    </row>
    <row r="85" spans="1:94" s="4" customFormat="1" hidden="1" outlineLevel="1">
      <c r="A85" s="3"/>
      <c r="B85" s="5"/>
      <c r="C85" s="5"/>
      <c r="D85" s="3"/>
      <c r="E85" s="3"/>
      <c r="F85" s="3"/>
      <c r="G85" s="3"/>
      <c r="BO85" s="122"/>
      <c r="CJ85" s="91"/>
      <c r="CK85" s="1"/>
      <c r="CL85" s="1"/>
      <c r="CM85" s="95"/>
      <c r="CN85" s="95"/>
      <c r="CO85" s="91"/>
      <c r="CP85" s="91"/>
    </row>
    <row r="86" spans="1:94" collapsed="1">
      <c r="BO86" s="124"/>
    </row>
    <row r="87" spans="1:94">
      <c r="BO87" s="124"/>
    </row>
    <row r="88" spans="1:94">
      <c r="BO88" s="124"/>
    </row>
    <row r="89" spans="1:94">
      <c r="BO89" s="124"/>
    </row>
    <row r="90" spans="1:94">
      <c r="BO90" s="124"/>
    </row>
    <row r="91" spans="1:94">
      <c r="BO91" s="124"/>
    </row>
    <row r="92" spans="1:94">
      <c r="BO92" s="124"/>
    </row>
    <row r="93" spans="1:94">
      <c r="BO93" s="124"/>
    </row>
    <row r="94" spans="1:94">
      <c r="BO94" s="124"/>
    </row>
    <row r="95" spans="1:94">
      <c r="BO95" s="124"/>
    </row>
    <row r="96" spans="1:94">
      <c r="BO96" s="124"/>
    </row>
    <row r="97" spans="67:67">
      <c r="BO97" s="124"/>
    </row>
    <row r="98" spans="67:67">
      <c r="BO98" s="124"/>
    </row>
    <row r="99" spans="67:67">
      <c r="BO99" s="124"/>
    </row>
    <row r="100" spans="67:67">
      <c r="BO100" s="124"/>
    </row>
    <row r="101" spans="67:67">
      <c r="BO101" s="124"/>
    </row>
  </sheetData>
  <mergeCells count="26">
    <mergeCell ref="A35:CJ35"/>
    <mergeCell ref="A27:CJ27"/>
    <mergeCell ref="A28:CJ28"/>
    <mergeCell ref="A29:CJ30"/>
    <mergeCell ref="A31:CJ31"/>
    <mergeCell ref="A34:CJ34"/>
    <mergeCell ref="A38:C38"/>
    <mergeCell ref="A73:AE73"/>
    <mergeCell ref="A77:AE77"/>
    <mergeCell ref="A78:AE79"/>
    <mergeCell ref="A60:CJ61"/>
    <mergeCell ref="A43:CK43"/>
    <mergeCell ref="A41:CK41"/>
    <mergeCell ref="A42:CK42"/>
    <mergeCell ref="CI5:CI6"/>
    <mergeCell ref="CJ5:CJ6"/>
    <mergeCell ref="A26:CK26"/>
    <mergeCell ref="A3:AA3"/>
    <mergeCell ref="A5:A6"/>
    <mergeCell ref="B5:B6"/>
    <mergeCell ref="C5:C6"/>
    <mergeCell ref="AB5:AK5"/>
    <mergeCell ref="AN5:AY5"/>
    <mergeCell ref="AZ5:BK5"/>
    <mergeCell ref="BL5:BW5"/>
    <mergeCell ref="BX5:CH5"/>
  </mergeCells>
  <hyperlinks>
    <hyperlink ref="A1" location="'1'!A1" display="'1'!A1"/>
  </hyperlinks>
  <printOptions horizontalCentered="1"/>
  <pageMargins left="0.25" right="0.25" top="0.75" bottom="0.75" header="0.3" footer="0.3"/>
  <pageSetup paperSize="9" scale="62" fitToWidth="0" orientation="landscape" r:id="rId1"/>
  <customProperties>
    <customPr name="LastActiv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 </vt:lpstr>
      <vt:lpstr>'1'!Область_друку</vt:lpstr>
      <vt:lpstr>'1.1 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Малюкова Валерія Юріївна</cp:lastModifiedBy>
  <cp:lastPrinted>2024-11-27T10:52:02Z</cp:lastPrinted>
  <dcterms:created xsi:type="dcterms:W3CDTF">2016-06-02T08:47:25Z</dcterms:created>
  <dcterms:modified xsi:type="dcterms:W3CDTF">2024-12-23T23:18:15Z</dcterms:modified>
</cp:coreProperties>
</file>