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3Q_2024\Shtdt\"/>
    </mc:Choice>
  </mc:AlternateContent>
  <bookViews>
    <workbookView xWindow="0" yWindow="0" windowWidth="27230" windowHeight="14170" activeTab="1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'1.1'!$A$2:$BF$62</definedName>
    <definedName name="_xlnm.Print_Area" localSheetId="2">'1.2'!$A$2:$BF$28</definedName>
    <definedName name="_xlnm.Print_Area" localSheetId="3">'1.3'!$A$2:$AL$24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S24" i="21" l="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AE24" i="21" l="1"/>
  <c r="AD24" i="21"/>
  <c r="AC24" i="21"/>
  <c r="AB24" i="21"/>
  <c r="AA24" i="21"/>
  <c r="Z24" i="21"/>
  <c r="Y24" i="21"/>
  <c r="X24" i="21"/>
  <c r="W24" i="21"/>
  <c r="V24" i="21"/>
  <c r="U24" i="21"/>
  <c r="T24" i="21"/>
  <c r="A24" i="2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3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5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<sst xmlns="http://schemas.openxmlformats.org/spreadsheetml/2006/main" count="323" uniqueCount="81">
  <si>
    <t>укр</t>
  </si>
  <si>
    <t>eng</t>
  </si>
  <si>
    <t>Примітка:</t>
  </si>
  <si>
    <t>Note.</t>
  </si>
  <si>
    <t>2011</t>
  </si>
  <si>
    <t>2012</t>
  </si>
  <si>
    <t>2013</t>
  </si>
  <si>
    <t>2014</t>
  </si>
  <si>
    <t>І</t>
  </si>
  <si>
    <t>II</t>
  </si>
  <si>
    <t>ІII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</si>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</sst>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6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52" fillId="0" borderId="26" applyNumberFormat="0" applyFill="0" applyAlignment="0" applyProtection="0"/>
    <xf numFmtId="0" fontId="61" fillId="0" borderId="26" applyNumberFormat="0" applyFill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21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 applyFill="1"/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71" fontId="0" fillId="0" borderId="0" xfId="0" applyNumberFormat="1" applyFill="1"/>
    <xf numFmtId="49" fontId="68" fillId="0" borderId="17" xfId="161" applyNumberFormat="1" applyFont="1" applyFill="1" applyBorder="1" applyAlignment="1">
      <alignment horizontal="centerContinuous" vertical="center"/>
    </xf>
    <xf numFmtId="49" fontId="68" fillId="0" borderId="18" xfId="161" applyNumberFormat="1" applyFont="1" applyFill="1" applyBorder="1" applyAlignment="1">
      <alignment horizontal="centerContinuous" vertical="center"/>
    </xf>
    <xf numFmtId="1" fontId="68" fillId="0" borderId="21" xfId="0" applyNumberFormat="1" applyFont="1" applyFill="1" applyBorder="1" applyAlignment="1">
      <alignment horizontal="centerContinuous"/>
    </xf>
    <xf numFmtId="0" fontId="69" fillId="0" borderId="21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8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Continuous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20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9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9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21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3" fontId="69" fillId="0" borderId="15" xfId="161" applyNumberFormat="1" applyFont="1" applyFill="1" applyBorder="1" applyAlignment="1">
      <alignment horizontal="right"/>
    </xf>
    <xf numFmtId="3" fontId="70" fillId="0" borderId="0" xfId="0" applyNumberFormat="1" applyFont="1"/>
    <xf numFmtId="3" fontId="70" fillId="0" borderId="15" xfId="0" applyNumberFormat="1" applyFont="1" applyBorder="1"/>
    <xf numFmtId="0" fontId="45" fillId="28" borderId="14" xfId="162" applyFont="1" applyFill="1" applyBorder="1" applyAlignment="1">
      <alignment wrapText="1"/>
    </xf>
    <xf numFmtId="3" fontId="73" fillId="28" borderId="0" xfId="0" applyNumberFormat="1" applyFont="1" applyFill="1"/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2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2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8" fillId="28" borderId="23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3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/>
    </xf>
    <xf numFmtId="3" fontId="70" fillId="0" borderId="23" xfId="0" applyNumberFormat="1" applyFont="1" applyBorder="1"/>
    <xf numFmtId="3" fontId="73" fillId="28" borderId="23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3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3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5" xfId="161" applyNumberFormat="1" applyFont="1" applyFill="1" applyBorder="1" applyAlignment="1">
      <alignment horizontal="right" vertical="center"/>
    </xf>
    <xf numFmtId="3" fontId="72" fillId="0" borderId="23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3" fontId="70" fillId="0" borderId="24" xfId="0" applyNumberFormat="1" applyFont="1" applyFill="1" applyBorder="1"/>
    <xf numFmtId="3" fontId="70" fillId="0" borderId="2" xfId="0" applyNumberFormat="1" applyFont="1" applyFill="1" applyBorder="1"/>
    <xf numFmtId="3" fontId="70" fillId="0" borderId="25" xfId="0" applyNumberFormat="1" applyFont="1" applyFill="1" applyBorder="1"/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5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2" xfId="0" applyNumberFormat="1" applyFont="1" applyFill="1" applyBorder="1" applyAlignment="1" applyProtection="1">
      <alignment horizontal="right"/>
    </xf>
    <xf numFmtId="3" fontId="69" fillId="0" borderId="19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25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19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3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1" xfId="61" applyFont="1" applyFill="1" applyBorder="1" applyAlignment="1">
      <alignment horizontal="lef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21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3" fontId="70" fillId="0" borderId="2" xfId="0" applyNumberFormat="1" applyFont="1" applyFill="1" applyBorder="1" applyAlignment="1">
      <alignment vertical="center"/>
    </xf>
    <xf numFmtId="3" fontId="70" fillId="0" borderId="24" xfId="0" applyNumberFormat="1" applyFont="1" applyFill="1" applyBorder="1" applyAlignment="1">
      <alignment vertical="center"/>
    </xf>
    <xf numFmtId="3" fontId="70" fillId="0" borderId="25" xfId="0" applyNumberFormat="1" applyFont="1" applyFill="1" applyBorder="1" applyAlignment="1">
      <alignment vertical="center"/>
    </xf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8" fillId="0" borderId="19" xfId="161" applyNumberFormat="1" applyFont="1" applyFill="1" applyBorder="1" applyAlignment="1">
      <alignment horizontal="centerContinuous" vertical="center"/>
    </xf>
    <xf numFmtId="49" fontId="69" fillId="0" borderId="20" xfId="161" applyNumberFormat="1" applyFont="1" applyFill="1" applyBorder="1" applyAlignment="1">
      <alignment horizontal="center" vertical="center"/>
    </xf>
    <xf numFmtId="49" fontId="68" fillId="0" borderId="27" xfId="161" applyNumberFormat="1" applyFont="1" applyFill="1" applyBorder="1" applyAlignment="1">
      <alignment horizontal="centerContinuous" vertical="center"/>
    </xf>
    <xf numFmtId="3" fontId="68" fillId="0" borderId="23" xfId="161" applyNumberFormat="1" applyFont="1" applyFill="1" applyBorder="1" applyAlignment="1">
      <alignment horizontal="right" vertical="center"/>
    </xf>
    <xf numFmtId="3" fontId="72" fillId="30" borderId="23" xfId="161" applyNumberFormat="1" applyFont="1" applyFill="1" applyBorder="1" applyAlignment="1">
      <alignment horizontal="right" vertical="center"/>
    </xf>
    <xf numFmtId="0" fontId="46" fillId="2" borderId="22" xfId="161" applyFont="1" applyFill="1" applyBorder="1" applyAlignment="1">
      <alignment horizontal="left" vertical="center" wrapText="1"/>
    </xf>
    <xf numFmtId="0" fontId="46" fillId="2" borderId="23" xfId="161" applyFont="1" applyFill="1" applyBorder="1" applyAlignment="1">
      <alignment vertical="center" wrapText="1"/>
    </xf>
    <xf numFmtId="0" fontId="46" fillId="2" borderId="23" xfId="161" applyFont="1" applyFill="1" applyBorder="1" applyAlignment="1">
      <alignment horizontal="left" vertical="center" wrapText="1"/>
    </xf>
    <xf numFmtId="0" fontId="48" fillId="30" borderId="23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1" fontId="69" fillId="2" borderId="24" xfId="0" applyNumberFormat="1" applyFont="1" applyFill="1" applyBorder="1" applyAlignment="1">
      <alignment horizontal="center"/>
    </xf>
    <xf numFmtId="1" fontId="46" fillId="0" borderId="14" xfId="161" applyNumberFormat="1" applyFont="1" applyFill="1" applyBorder="1" applyAlignment="1">
      <alignment horizontal="left" vertical="center" inden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5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  <xf numFmtId="1" fontId="68" fillId="2" borderId="20" xfId="0" applyNumberFormat="1" applyFont="1" applyFill="1" applyBorder="1" applyAlignment="1">
      <alignment horizontal="center"/>
    </xf>
    <xf numFmtId="1" fontId="68" fillId="2" borderId="21" xfId="0" applyNumberFormat="1" applyFont="1" applyFill="1" applyBorder="1" applyAlignment="1">
      <alignment horizontal="center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577850</xdr:colOff>
          <xdr:row>1</xdr:row>
          <xdr:rowOff>120650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view="pageBreakPreview" zoomScaleNormal="100" zoomScaleSheetLayoutView="100" workbookViewId="0">
      <selection activeCell="B32" sqref="B32"/>
    </sheetView>
  </sheetViews>
  <sheetFormatPr defaultColWidth="8.90625" defaultRowHeight="14"/>
  <cols>
    <col min="1" max="1" width="8.90625" style="102"/>
    <col min="2" max="2" width="5.453125" style="102" customWidth="1"/>
    <col min="3" max="3" width="95.54296875" style="105" customWidth="1"/>
    <col min="4" max="16384" width="8.90625" style="102"/>
  </cols>
  <sheetData>
    <row r="1" spans="1:3">
      <c r="A1" s="90">
        <v>1</v>
      </c>
      <c r="B1" s="90"/>
      <c r="C1" s="106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90"/>
      <c r="B2" s="90"/>
      <c r="C2" s="107"/>
    </row>
    <row r="3" spans="1:3">
      <c r="A3" s="103" t="s">
        <v>0</v>
      </c>
      <c r="B3" s="103"/>
      <c r="C3" s="204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104" t="s">
        <v>1</v>
      </c>
      <c r="B4" s="104"/>
      <c r="C4" s="204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204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7" spans="1:3">
      <c r="C7" s="188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577850</xdr:colOff>
                    <xdr:row>1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63"/>
  <sheetViews>
    <sheetView tabSelected="1" view="pageBreakPreview" zoomScaleNormal="80" zoomScaleSheetLayoutView="100" workbookViewId="0">
      <pane xSplit="3" ySplit="8" topLeftCell="D9" activePane="bottomRight" state="frozen"/>
      <selection activeCell="C14" sqref="C14"/>
      <selection pane="topRight" activeCell="C14" sqref="C14"/>
      <selection pane="bottomLeft" activeCell="C14" sqref="C14"/>
      <selection pane="bottomRight" activeCell="D1" sqref="D1:W1048576"/>
    </sheetView>
  </sheetViews>
  <sheetFormatPr defaultColWidth="8.90625" defaultRowHeight="14" outlineLevelCol="1"/>
  <cols>
    <col min="1" max="1" width="49.36328125" style="1" customWidth="1"/>
    <col min="2" max="2" width="72.08984375" style="2" hidden="1" customWidth="1" outlineLevel="1"/>
    <col min="3" max="3" width="57.6328125" style="2" hidden="1" customWidth="1" outlineLevel="1"/>
    <col min="4" max="4" width="8.90625" style="1" hidden="1" customWidth="1" collapsed="1"/>
    <col min="5" max="23" width="8.90625" style="1" hidden="1" customWidth="1"/>
    <col min="24" max="53" width="7.08984375" style="1" customWidth="1"/>
    <col min="54" max="55" width="8.90625" style="1" customWidth="1"/>
    <col min="56" max="57" width="7.08984375" style="1" customWidth="1"/>
    <col min="58" max="58" width="8.90625" style="1" customWidth="1"/>
    <col min="59" max="16384" width="8.90625" style="1"/>
  </cols>
  <sheetData>
    <row r="1" spans="1:58">
      <c r="A1" s="101" t="str">
        <f>IF('1'!A1=1,"до змісту","to title")</f>
        <v>до змісту</v>
      </c>
    </row>
    <row r="2" spans="1:58" s="23" customFormat="1" ht="15">
      <c r="A2" s="62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58" ht="24" customHeight="1">
      <c r="A3" s="209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31"/>
      <c r="AG3" s="32"/>
      <c r="AJ3" s="32"/>
      <c r="AK3" s="32"/>
      <c r="AN3" s="32"/>
      <c r="AO3" s="32"/>
    </row>
    <row r="4" spans="1:58">
      <c r="A4" s="63" t="str">
        <f>IF('1'!$A$1=1,"(за методологією МВФ, КПБ 6)","(according to BPM6 methodology)")</f>
        <v>(за методологією МВФ, КПБ 6)</v>
      </c>
    </row>
    <row r="5" spans="1:58">
      <c r="A5" s="63" t="str">
        <f>IF('1'!$A$1=1,"на кінець періоду, млн. дол. США","Millions of USD , end of the period")</f>
        <v>на кінець періоду, млн. дол. США</v>
      </c>
      <c r="B5" s="26"/>
    </row>
    <row r="6" spans="1:58">
      <c r="Y6" s="25"/>
    </row>
    <row r="7" spans="1:58">
      <c r="A7" s="210" t="str">
        <f>IF('1'!$A$1=1,B7,C7)</f>
        <v xml:space="preserve">Показники </v>
      </c>
      <c r="B7" s="207" t="s">
        <v>16</v>
      </c>
      <c r="C7" s="207" t="s">
        <v>17</v>
      </c>
      <c r="D7" s="71" t="s">
        <v>4</v>
      </c>
      <c r="E7" s="72"/>
      <c r="F7" s="72"/>
      <c r="G7" s="73"/>
      <c r="H7" s="71" t="s">
        <v>5</v>
      </c>
      <c r="I7" s="72"/>
      <c r="J7" s="72"/>
      <c r="K7" s="73"/>
      <c r="L7" s="71" t="s">
        <v>6</v>
      </c>
      <c r="M7" s="72"/>
      <c r="N7" s="72"/>
      <c r="O7" s="73"/>
      <c r="P7" s="71" t="s">
        <v>7</v>
      </c>
      <c r="Q7" s="72"/>
      <c r="R7" s="72"/>
      <c r="S7" s="73"/>
      <c r="T7" s="71">
        <v>2015</v>
      </c>
      <c r="U7" s="72"/>
      <c r="V7" s="72"/>
      <c r="W7" s="73"/>
      <c r="X7" s="71">
        <v>2016</v>
      </c>
      <c r="Y7" s="72"/>
      <c r="Z7" s="72"/>
      <c r="AA7" s="73"/>
      <c r="AB7" s="71">
        <v>2017</v>
      </c>
      <c r="AC7" s="72"/>
      <c r="AD7" s="72"/>
      <c r="AE7" s="73"/>
      <c r="AF7" s="71">
        <v>2018</v>
      </c>
      <c r="AG7" s="72"/>
      <c r="AH7" s="72"/>
      <c r="AI7" s="73"/>
      <c r="AJ7" s="71">
        <v>2019</v>
      </c>
      <c r="AK7" s="72"/>
      <c r="AL7" s="72"/>
      <c r="AM7" s="73"/>
      <c r="AN7" s="72">
        <v>2020</v>
      </c>
      <c r="AO7" s="72"/>
      <c r="AP7" s="72"/>
      <c r="AQ7" s="73"/>
      <c r="AR7" s="72">
        <v>2021</v>
      </c>
      <c r="AS7" s="72"/>
      <c r="AT7" s="72"/>
      <c r="AU7" s="73"/>
      <c r="AV7" s="72">
        <v>2022</v>
      </c>
      <c r="AW7" s="73"/>
      <c r="AX7" s="72"/>
      <c r="AY7" s="73"/>
      <c r="AZ7" s="72">
        <v>2023</v>
      </c>
      <c r="BA7" s="73"/>
      <c r="BB7" s="194"/>
      <c r="BC7" s="73"/>
      <c r="BD7" s="215">
        <v>2024</v>
      </c>
      <c r="BE7" s="216"/>
      <c r="BF7" s="216"/>
    </row>
    <row r="8" spans="1:58">
      <c r="A8" s="211">
        <f>IF('1'!$A$1=1,B8,C8)</f>
        <v>0</v>
      </c>
      <c r="B8" s="208"/>
      <c r="C8" s="208"/>
      <c r="D8" s="70" t="s">
        <v>8</v>
      </c>
      <c r="E8" s="69" t="s">
        <v>9</v>
      </c>
      <c r="F8" s="70" t="s">
        <v>10</v>
      </c>
      <c r="G8" s="69" t="s">
        <v>11</v>
      </c>
      <c r="H8" s="70" t="s">
        <v>8</v>
      </c>
      <c r="I8" s="69" t="s">
        <v>9</v>
      </c>
      <c r="J8" s="70" t="s">
        <v>10</v>
      </c>
      <c r="K8" s="69" t="s">
        <v>11</v>
      </c>
      <c r="L8" s="70" t="s">
        <v>8</v>
      </c>
      <c r="M8" s="69" t="s">
        <v>9</v>
      </c>
      <c r="N8" s="70" t="s">
        <v>10</v>
      </c>
      <c r="O8" s="69" t="s">
        <v>11</v>
      </c>
      <c r="P8" s="70" t="s">
        <v>8</v>
      </c>
      <c r="Q8" s="69" t="s">
        <v>9</v>
      </c>
      <c r="R8" s="70" t="s">
        <v>10</v>
      </c>
      <c r="S8" s="69" t="s">
        <v>11</v>
      </c>
      <c r="T8" s="70" t="s">
        <v>12</v>
      </c>
      <c r="U8" s="69" t="s">
        <v>13</v>
      </c>
      <c r="V8" s="70" t="s">
        <v>14</v>
      </c>
      <c r="W8" s="69" t="s">
        <v>15</v>
      </c>
      <c r="X8" s="70" t="s">
        <v>12</v>
      </c>
      <c r="Y8" s="69" t="s">
        <v>13</v>
      </c>
      <c r="Z8" s="70" t="s">
        <v>14</v>
      </c>
      <c r="AA8" s="69" t="s">
        <v>15</v>
      </c>
      <c r="AB8" s="70" t="s">
        <v>12</v>
      </c>
      <c r="AC8" s="69" t="s">
        <v>13</v>
      </c>
      <c r="AD8" s="70" t="s">
        <v>14</v>
      </c>
      <c r="AE8" s="69" t="s">
        <v>15</v>
      </c>
      <c r="AF8" s="70" t="s">
        <v>12</v>
      </c>
      <c r="AG8" s="69" t="s">
        <v>9</v>
      </c>
      <c r="AH8" s="70" t="s">
        <v>14</v>
      </c>
      <c r="AI8" s="69" t="s">
        <v>15</v>
      </c>
      <c r="AJ8" s="70" t="s">
        <v>12</v>
      </c>
      <c r="AK8" s="69" t="s">
        <v>9</v>
      </c>
      <c r="AL8" s="70" t="s">
        <v>14</v>
      </c>
      <c r="AM8" s="69" t="s">
        <v>15</v>
      </c>
      <c r="AN8" s="69" t="s">
        <v>12</v>
      </c>
      <c r="AO8" s="69" t="s">
        <v>9</v>
      </c>
      <c r="AP8" s="70" t="s">
        <v>14</v>
      </c>
      <c r="AQ8" s="69" t="s">
        <v>15</v>
      </c>
      <c r="AR8" s="69" t="s">
        <v>12</v>
      </c>
      <c r="AS8" s="69" t="s">
        <v>9</v>
      </c>
      <c r="AT8" s="70" t="s">
        <v>14</v>
      </c>
      <c r="AU8" s="69" t="s">
        <v>15</v>
      </c>
      <c r="AV8" s="69" t="s">
        <v>12</v>
      </c>
      <c r="AW8" s="69" t="s">
        <v>9</v>
      </c>
      <c r="AX8" s="70" t="s">
        <v>14</v>
      </c>
      <c r="AY8" s="69" t="s">
        <v>15</v>
      </c>
      <c r="AZ8" s="69" t="s">
        <v>12</v>
      </c>
      <c r="BA8" s="69" t="s">
        <v>9</v>
      </c>
      <c r="BB8" s="70" t="s">
        <v>14</v>
      </c>
      <c r="BC8" s="69" t="s">
        <v>15</v>
      </c>
      <c r="BD8" s="205" t="s">
        <v>12</v>
      </c>
      <c r="BE8" s="69" t="s">
        <v>9</v>
      </c>
      <c r="BF8" s="70" t="s">
        <v>14</v>
      </c>
    </row>
    <row r="9" spans="1:58" s="8" customFormat="1">
      <c r="A9" s="67" t="str">
        <f>IF('1'!$A$1=1,B9,C9)</f>
        <v xml:space="preserve"> Сектор державного управління</v>
      </c>
      <c r="B9" s="85" t="s">
        <v>18</v>
      </c>
      <c r="C9" s="85" t="s">
        <v>31</v>
      </c>
      <c r="D9" s="59">
        <v>3365</v>
      </c>
      <c r="E9" s="59">
        <v>3863</v>
      </c>
      <c r="F9" s="59">
        <v>3816</v>
      </c>
      <c r="G9" s="60">
        <v>4043</v>
      </c>
      <c r="H9" s="59">
        <v>4832.2666683361085</v>
      </c>
      <c r="I9" s="59">
        <v>3763.2858304660622</v>
      </c>
      <c r="J9" s="59">
        <v>4252.2858304660622</v>
      </c>
      <c r="K9" s="60">
        <v>5082.1361316151633</v>
      </c>
      <c r="L9" s="59">
        <v>5262.0568497435252</v>
      </c>
      <c r="M9" s="59">
        <v>5431.6900037532841</v>
      </c>
      <c r="N9" s="59">
        <v>5317.7419992493433</v>
      </c>
      <c r="O9" s="60">
        <v>4060.3382479601087</v>
      </c>
      <c r="P9" s="59">
        <v>4026.2041483950184</v>
      </c>
      <c r="Q9" s="59">
        <v>2997.2190137866869</v>
      </c>
      <c r="R9" s="59">
        <v>4298.9908001932163</v>
      </c>
      <c r="S9" s="60">
        <v>6823.1028699320887</v>
      </c>
      <c r="T9" s="109">
        <v>5739</v>
      </c>
      <c r="U9" s="59">
        <v>6471</v>
      </c>
      <c r="V9" s="59">
        <v>5352</v>
      </c>
      <c r="W9" s="177">
        <v>4233</v>
      </c>
      <c r="X9" s="109">
        <v>1010</v>
      </c>
      <c r="Y9" s="59">
        <v>1268</v>
      </c>
      <c r="Z9" s="59">
        <v>1247</v>
      </c>
      <c r="AA9" s="177">
        <v>1362</v>
      </c>
      <c r="AB9" s="59">
        <v>2183</v>
      </c>
      <c r="AC9" s="59">
        <v>2941</v>
      </c>
      <c r="AD9" s="59">
        <v>2582</v>
      </c>
      <c r="AE9" s="177">
        <v>2117</v>
      </c>
      <c r="AF9" s="59">
        <v>2499</v>
      </c>
      <c r="AG9" s="59">
        <v>3181</v>
      </c>
      <c r="AH9" s="59">
        <v>4941</v>
      </c>
      <c r="AI9" s="177">
        <v>3342</v>
      </c>
      <c r="AJ9" s="59">
        <v>3833</v>
      </c>
      <c r="AK9" s="59">
        <v>4238</v>
      </c>
      <c r="AL9" s="59">
        <v>5289</v>
      </c>
      <c r="AM9" s="177">
        <v>5086</v>
      </c>
      <c r="AN9" s="59">
        <v>4971</v>
      </c>
      <c r="AO9" s="59">
        <v>3757</v>
      </c>
      <c r="AP9" s="59">
        <v>3637</v>
      </c>
      <c r="AQ9" s="177">
        <v>4714</v>
      </c>
      <c r="AR9" s="59">
        <v>4208</v>
      </c>
      <c r="AS9" s="59">
        <v>4448</v>
      </c>
      <c r="AT9" s="59">
        <v>3472</v>
      </c>
      <c r="AU9" s="177">
        <v>3399</v>
      </c>
      <c r="AV9" s="59">
        <v>3052</v>
      </c>
      <c r="AW9" s="59">
        <v>3065</v>
      </c>
      <c r="AX9" s="59">
        <v>2433</v>
      </c>
      <c r="AY9" s="177">
        <v>2529</v>
      </c>
      <c r="AZ9" s="59">
        <v>2925</v>
      </c>
      <c r="BA9" s="59">
        <v>3817</v>
      </c>
      <c r="BB9" s="59">
        <v>4581</v>
      </c>
      <c r="BC9" s="177">
        <v>4871</v>
      </c>
      <c r="BD9" s="59">
        <v>5176</v>
      </c>
      <c r="BE9" s="57">
        <v>4642</v>
      </c>
      <c r="BF9" s="57">
        <v>3461</v>
      </c>
    </row>
    <row r="10" spans="1:58">
      <c r="A10" s="74" t="str">
        <f>IF('1'!$A$1=1,B10,C10)</f>
        <v xml:space="preserve">  Короткостроковий борг за первинним терміном погашення</v>
      </c>
      <c r="B10" s="6" t="s">
        <v>19</v>
      </c>
      <c r="C10" s="6" t="s">
        <v>32</v>
      </c>
      <c r="D10" s="52">
        <v>2004</v>
      </c>
      <c r="E10" s="52">
        <v>2020</v>
      </c>
      <c r="F10" s="52">
        <v>2000</v>
      </c>
      <c r="G10" s="53">
        <v>2001</v>
      </c>
      <c r="H10" s="52">
        <v>2074</v>
      </c>
      <c r="I10" s="52">
        <v>0</v>
      </c>
      <c r="J10" s="52">
        <v>79</v>
      </c>
      <c r="K10" s="53">
        <v>62</v>
      </c>
      <c r="L10" s="52">
        <v>36</v>
      </c>
      <c r="M10" s="52">
        <v>20</v>
      </c>
      <c r="N10" s="52">
        <v>0</v>
      </c>
      <c r="O10" s="53">
        <v>0</v>
      </c>
      <c r="P10" s="52">
        <v>0</v>
      </c>
      <c r="Q10" s="52">
        <v>0</v>
      </c>
      <c r="R10" s="52">
        <v>0</v>
      </c>
      <c r="S10" s="53">
        <v>6</v>
      </c>
      <c r="T10" s="110">
        <v>4</v>
      </c>
      <c r="U10" s="52">
        <v>4</v>
      </c>
      <c r="V10" s="52">
        <v>0</v>
      </c>
      <c r="W10" s="178">
        <v>0</v>
      </c>
      <c r="X10" s="110">
        <v>0</v>
      </c>
      <c r="Y10" s="52">
        <v>0</v>
      </c>
      <c r="Z10" s="52">
        <v>0</v>
      </c>
      <c r="AA10" s="178">
        <v>0</v>
      </c>
      <c r="AB10" s="52">
        <v>0</v>
      </c>
      <c r="AC10" s="52">
        <v>0</v>
      </c>
      <c r="AD10" s="52">
        <v>0</v>
      </c>
      <c r="AE10" s="178">
        <v>0</v>
      </c>
      <c r="AF10" s="52">
        <v>235</v>
      </c>
      <c r="AG10" s="52">
        <v>45</v>
      </c>
      <c r="AH10" s="52">
        <v>702</v>
      </c>
      <c r="AI10" s="178">
        <v>5</v>
      </c>
      <c r="AJ10" s="52">
        <v>240</v>
      </c>
      <c r="AK10" s="52">
        <v>772</v>
      </c>
      <c r="AL10" s="52">
        <v>467</v>
      </c>
      <c r="AM10" s="178">
        <v>255</v>
      </c>
      <c r="AN10" s="52">
        <v>169</v>
      </c>
      <c r="AO10" s="52">
        <v>100</v>
      </c>
      <c r="AP10" s="52">
        <v>51</v>
      </c>
      <c r="AQ10" s="178">
        <v>437</v>
      </c>
      <c r="AR10" s="52">
        <v>211</v>
      </c>
      <c r="AS10" s="52">
        <v>149</v>
      </c>
      <c r="AT10" s="52">
        <v>117</v>
      </c>
      <c r="AU10" s="178">
        <v>30</v>
      </c>
      <c r="AV10" s="52">
        <v>4</v>
      </c>
      <c r="AW10" s="52">
        <v>42</v>
      </c>
      <c r="AX10" s="52">
        <v>31</v>
      </c>
      <c r="AY10" s="178">
        <v>61</v>
      </c>
      <c r="AZ10" s="52">
        <v>173</v>
      </c>
      <c r="BA10" s="52">
        <v>103</v>
      </c>
      <c r="BB10" s="52">
        <v>23</v>
      </c>
      <c r="BC10" s="178">
        <v>29</v>
      </c>
      <c r="BD10" s="52">
        <v>5</v>
      </c>
      <c r="BE10" s="52">
        <v>2</v>
      </c>
      <c r="BF10" s="52">
        <v>1</v>
      </c>
    </row>
    <row r="11" spans="1:58">
      <c r="A11" s="64" t="str">
        <f>IF('1'!$A$1=1,B11,C11)</f>
        <v xml:space="preserve">    Боргові цінні папери</v>
      </c>
      <c r="B11" s="6" t="s">
        <v>20</v>
      </c>
      <c r="C11" s="6" t="s">
        <v>33</v>
      </c>
      <c r="D11" s="52">
        <v>4</v>
      </c>
      <c r="E11" s="52">
        <v>20</v>
      </c>
      <c r="F11" s="52">
        <v>0</v>
      </c>
      <c r="G11" s="53">
        <v>1</v>
      </c>
      <c r="H11" s="52">
        <v>74</v>
      </c>
      <c r="I11" s="52">
        <v>0</v>
      </c>
      <c r="J11" s="52">
        <v>79</v>
      </c>
      <c r="K11" s="53">
        <v>62</v>
      </c>
      <c r="L11" s="52">
        <v>36</v>
      </c>
      <c r="M11" s="52">
        <v>20</v>
      </c>
      <c r="N11" s="52">
        <v>0</v>
      </c>
      <c r="O11" s="53">
        <v>0</v>
      </c>
      <c r="P11" s="52">
        <v>0</v>
      </c>
      <c r="Q11" s="52">
        <v>0</v>
      </c>
      <c r="R11" s="52">
        <v>0</v>
      </c>
      <c r="S11" s="53">
        <v>6</v>
      </c>
      <c r="T11" s="110">
        <v>4</v>
      </c>
      <c r="U11" s="52">
        <v>4</v>
      </c>
      <c r="V11" s="52">
        <v>0</v>
      </c>
      <c r="W11" s="178">
        <v>0</v>
      </c>
      <c r="X11" s="110">
        <v>0</v>
      </c>
      <c r="Y11" s="52">
        <v>0</v>
      </c>
      <c r="Z11" s="52">
        <v>0</v>
      </c>
      <c r="AA11" s="178">
        <v>0</v>
      </c>
      <c r="AB11" s="52">
        <v>0</v>
      </c>
      <c r="AC11" s="52">
        <v>0</v>
      </c>
      <c r="AD11" s="52">
        <v>0</v>
      </c>
      <c r="AE11" s="178">
        <v>0</v>
      </c>
      <c r="AF11" s="52">
        <v>235</v>
      </c>
      <c r="AG11" s="52">
        <v>45</v>
      </c>
      <c r="AH11" s="52">
        <v>702</v>
      </c>
      <c r="AI11" s="178">
        <v>5</v>
      </c>
      <c r="AJ11" s="52">
        <v>240</v>
      </c>
      <c r="AK11" s="52">
        <v>772</v>
      </c>
      <c r="AL11" s="52">
        <v>467</v>
      </c>
      <c r="AM11" s="178">
        <v>255</v>
      </c>
      <c r="AN11" s="52">
        <v>169</v>
      </c>
      <c r="AO11" s="52">
        <v>100</v>
      </c>
      <c r="AP11" s="52">
        <v>51</v>
      </c>
      <c r="AQ11" s="178">
        <v>93</v>
      </c>
      <c r="AR11" s="52">
        <v>211</v>
      </c>
      <c r="AS11" s="52">
        <v>149</v>
      </c>
      <c r="AT11" s="52">
        <v>117</v>
      </c>
      <c r="AU11" s="178">
        <v>30</v>
      </c>
      <c r="AV11" s="52">
        <v>4</v>
      </c>
      <c r="AW11" s="52">
        <v>42</v>
      </c>
      <c r="AX11" s="52">
        <v>31</v>
      </c>
      <c r="AY11" s="178">
        <v>61</v>
      </c>
      <c r="AZ11" s="52">
        <v>173</v>
      </c>
      <c r="BA11" s="52">
        <v>103</v>
      </c>
      <c r="BB11" s="52">
        <v>23</v>
      </c>
      <c r="BC11" s="178">
        <v>29</v>
      </c>
      <c r="BD11" s="52">
        <v>5</v>
      </c>
      <c r="BE11" s="52">
        <v>2</v>
      </c>
      <c r="BF11" s="52">
        <v>1</v>
      </c>
    </row>
    <row r="12" spans="1:58">
      <c r="A12" s="75" t="str">
        <f>IF('1'!$A$1=1,B12,C12)</f>
        <v xml:space="preserve">    Кредити</v>
      </c>
      <c r="B12" s="6" t="s">
        <v>21</v>
      </c>
      <c r="C12" s="10" t="s">
        <v>34</v>
      </c>
      <c r="D12" s="52">
        <v>2000</v>
      </c>
      <c r="E12" s="52">
        <v>2000</v>
      </c>
      <c r="F12" s="52">
        <v>2000</v>
      </c>
      <c r="G12" s="53">
        <v>2000</v>
      </c>
      <c r="H12" s="52">
        <v>2000</v>
      </c>
      <c r="I12" s="52">
        <v>0</v>
      </c>
      <c r="J12" s="52">
        <v>0</v>
      </c>
      <c r="K12" s="53">
        <v>0</v>
      </c>
      <c r="L12" s="52">
        <v>0</v>
      </c>
      <c r="M12" s="52">
        <v>0</v>
      </c>
      <c r="N12" s="52">
        <v>0</v>
      </c>
      <c r="O12" s="53">
        <v>0</v>
      </c>
      <c r="P12" s="52">
        <v>0</v>
      </c>
      <c r="Q12" s="52">
        <v>0</v>
      </c>
      <c r="R12" s="52">
        <v>0</v>
      </c>
      <c r="S12" s="53">
        <v>0</v>
      </c>
      <c r="T12" s="110">
        <v>0</v>
      </c>
      <c r="U12" s="52">
        <v>0</v>
      </c>
      <c r="V12" s="52">
        <v>0</v>
      </c>
      <c r="W12" s="178">
        <v>0</v>
      </c>
      <c r="X12" s="110">
        <v>0</v>
      </c>
      <c r="Y12" s="52">
        <v>0</v>
      </c>
      <c r="Z12" s="52">
        <v>0</v>
      </c>
      <c r="AA12" s="178">
        <v>0</v>
      </c>
      <c r="AB12" s="52">
        <v>0</v>
      </c>
      <c r="AC12" s="52">
        <v>0</v>
      </c>
      <c r="AD12" s="52">
        <v>0</v>
      </c>
      <c r="AE12" s="178">
        <v>0</v>
      </c>
      <c r="AF12" s="52">
        <v>0</v>
      </c>
      <c r="AG12" s="52">
        <v>0</v>
      </c>
      <c r="AH12" s="52">
        <v>0</v>
      </c>
      <c r="AI12" s="178">
        <v>0</v>
      </c>
      <c r="AJ12" s="52">
        <v>0</v>
      </c>
      <c r="AK12" s="52">
        <v>0</v>
      </c>
      <c r="AL12" s="52">
        <v>0</v>
      </c>
      <c r="AM12" s="178">
        <v>0</v>
      </c>
      <c r="AN12" s="52">
        <v>0</v>
      </c>
      <c r="AO12" s="52">
        <v>0</v>
      </c>
      <c r="AP12" s="52">
        <v>0</v>
      </c>
      <c r="AQ12" s="178">
        <v>344</v>
      </c>
      <c r="AR12" s="52">
        <v>0</v>
      </c>
      <c r="AS12" s="52">
        <v>0</v>
      </c>
      <c r="AT12" s="52">
        <v>0</v>
      </c>
      <c r="AU12" s="178">
        <v>0</v>
      </c>
      <c r="AV12" s="52">
        <v>0</v>
      </c>
      <c r="AW12" s="52">
        <v>0</v>
      </c>
      <c r="AX12" s="52">
        <v>0</v>
      </c>
      <c r="AY12" s="178">
        <v>0</v>
      </c>
      <c r="AZ12" s="52">
        <v>0</v>
      </c>
      <c r="BA12" s="52">
        <v>0</v>
      </c>
      <c r="BB12" s="52">
        <v>0</v>
      </c>
      <c r="BC12" s="178">
        <v>0</v>
      </c>
      <c r="BD12" s="52">
        <v>0</v>
      </c>
      <c r="BE12" s="52">
        <v>0</v>
      </c>
      <c r="BF12" s="52">
        <v>0</v>
      </c>
    </row>
    <row r="13" spans="1:58" ht="21.65" customHeight="1">
      <c r="A13" s="74" t="str">
        <f>IF('1'!$A$1=1,B13,C13)</f>
        <v xml:space="preserve">  Довгострокові зобов'язання, що підлягають погашенню протягом року</v>
      </c>
      <c r="B13" s="6" t="s">
        <v>22</v>
      </c>
      <c r="C13" s="6" t="s">
        <v>35</v>
      </c>
      <c r="D13" s="52">
        <v>1361</v>
      </c>
      <c r="E13" s="52">
        <v>1843</v>
      </c>
      <c r="F13" s="52">
        <v>1816</v>
      </c>
      <c r="G13" s="53">
        <v>2042</v>
      </c>
      <c r="H13" s="52">
        <v>2758.2666683361085</v>
      </c>
      <c r="I13" s="52">
        <v>3763.2858304660622</v>
      </c>
      <c r="J13" s="52">
        <v>4173.2858304660622</v>
      </c>
      <c r="K13" s="53">
        <v>5020.1361316151633</v>
      </c>
      <c r="L13" s="52">
        <v>5226.0568497435252</v>
      </c>
      <c r="M13" s="52">
        <v>5411.6900037532841</v>
      </c>
      <c r="N13" s="52">
        <v>5317.7419992493433</v>
      </c>
      <c r="O13" s="53">
        <v>4060.3382479601087</v>
      </c>
      <c r="P13" s="52">
        <v>4026.2041483950184</v>
      </c>
      <c r="Q13" s="52">
        <v>2997.2190137866869</v>
      </c>
      <c r="R13" s="52">
        <v>4298.9908001932163</v>
      </c>
      <c r="S13" s="53">
        <v>6817.1028699320887</v>
      </c>
      <c r="T13" s="110">
        <v>5735</v>
      </c>
      <c r="U13" s="52">
        <v>6467</v>
      </c>
      <c r="V13" s="52">
        <v>5352</v>
      </c>
      <c r="W13" s="178">
        <v>4233</v>
      </c>
      <c r="X13" s="110">
        <v>1010</v>
      </c>
      <c r="Y13" s="52">
        <v>1268</v>
      </c>
      <c r="Z13" s="52">
        <v>1247</v>
      </c>
      <c r="AA13" s="178">
        <v>1362</v>
      </c>
      <c r="AB13" s="52">
        <v>2183</v>
      </c>
      <c r="AC13" s="52">
        <v>2941</v>
      </c>
      <c r="AD13" s="52">
        <v>2582</v>
      </c>
      <c r="AE13" s="178">
        <v>2117</v>
      </c>
      <c r="AF13" s="52">
        <v>2264</v>
      </c>
      <c r="AG13" s="52">
        <v>3136</v>
      </c>
      <c r="AH13" s="52">
        <v>4239</v>
      </c>
      <c r="AI13" s="178">
        <v>3337</v>
      </c>
      <c r="AJ13" s="52">
        <v>3593</v>
      </c>
      <c r="AK13" s="52">
        <v>3466</v>
      </c>
      <c r="AL13" s="52">
        <v>4822</v>
      </c>
      <c r="AM13" s="178">
        <v>4831</v>
      </c>
      <c r="AN13" s="52">
        <v>4802</v>
      </c>
      <c r="AO13" s="52">
        <v>3657</v>
      </c>
      <c r="AP13" s="52">
        <v>3586</v>
      </c>
      <c r="AQ13" s="178">
        <v>4277</v>
      </c>
      <c r="AR13" s="52">
        <v>3997</v>
      </c>
      <c r="AS13" s="52">
        <v>4299</v>
      </c>
      <c r="AT13" s="52">
        <v>3355</v>
      </c>
      <c r="AU13" s="178">
        <v>3369</v>
      </c>
      <c r="AV13" s="52">
        <v>3048</v>
      </c>
      <c r="AW13" s="52">
        <v>3023</v>
      </c>
      <c r="AX13" s="52">
        <v>2402</v>
      </c>
      <c r="AY13" s="178">
        <v>2468</v>
      </c>
      <c r="AZ13" s="52">
        <v>2752</v>
      </c>
      <c r="BA13" s="52">
        <v>3714</v>
      </c>
      <c r="BB13" s="52">
        <v>4558</v>
      </c>
      <c r="BC13" s="178">
        <v>4842</v>
      </c>
      <c r="BD13" s="52">
        <v>5171</v>
      </c>
      <c r="BE13" s="52">
        <v>4640</v>
      </c>
      <c r="BF13" s="52">
        <v>3460</v>
      </c>
    </row>
    <row r="14" spans="1:58">
      <c r="A14" s="74" t="str">
        <f>IF('1'!$A$1=1,B14,C14)</f>
        <v xml:space="preserve">    Боргові цінні папери</v>
      </c>
      <c r="B14" s="6" t="s">
        <v>20</v>
      </c>
      <c r="C14" s="6" t="s">
        <v>33</v>
      </c>
      <c r="D14" s="52">
        <v>800</v>
      </c>
      <c r="E14" s="52">
        <v>1300</v>
      </c>
      <c r="F14" s="52">
        <v>1100</v>
      </c>
      <c r="G14" s="53">
        <v>750</v>
      </c>
      <c r="H14" s="52">
        <v>886.26666833610875</v>
      </c>
      <c r="I14" s="52">
        <v>1307.285830466062</v>
      </c>
      <c r="J14" s="52">
        <v>1307.285830466062</v>
      </c>
      <c r="K14" s="53">
        <v>1267.1361316151633</v>
      </c>
      <c r="L14" s="52">
        <v>1205.0568497435256</v>
      </c>
      <c r="M14" s="52">
        <v>1168.6900037532841</v>
      </c>
      <c r="N14" s="52">
        <v>1014.7419992493432</v>
      </c>
      <c r="O14" s="53">
        <v>1052.3382479601089</v>
      </c>
      <c r="P14" s="52">
        <v>1727.2041483950184</v>
      </c>
      <c r="Q14" s="52">
        <v>1321.2190137866869</v>
      </c>
      <c r="R14" s="52">
        <v>3037.9908001932167</v>
      </c>
      <c r="S14" s="53">
        <v>5643.7598613252903</v>
      </c>
      <c r="T14" s="110">
        <v>4780</v>
      </c>
      <c r="U14" s="52">
        <v>5753</v>
      </c>
      <c r="V14" s="52">
        <v>4803</v>
      </c>
      <c r="W14" s="178">
        <v>3837</v>
      </c>
      <c r="X14" s="110">
        <v>493</v>
      </c>
      <c r="Y14" s="52">
        <v>801</v>
      </c>
      <c r="Z14" s="52">
        <v>727</v>
      </c>
      <c r="AA14" s="178">
        <v>691</v>
      </c>
      <c r="AB14" s="52">
        <v>1091</v>
      </c>
      <c r="AC14" s="52">
        <v>1080</v>
      </c>
      <c r="AD14" s="52">
        <v>589</v>
      </c>
      <c r="AE14" s="178">
        <v>176</v>
      </c>
      <c r="AF14" s="52">
        <v>233</v>
      </c>
      <c r="AG14" s="52">
        <v>1195</v>
      </c>
      <c r="AH14" s="52">
        <v>2435</v>
      </c>
      <c r="AI14" s="178">
        <v>1693</v>
      </c>
      <c r="AJ14" s="52">
        <v>1793</v>
      </c>
      <c r="AK14" s="52">
        <v>1959</v>
      </c>
      <c r="AL14" s="52">
        <v>2865</v>
      </c>
      <c r="AM14" s="178">
        <v>2886</v>
      </c>
      <c r="AN14" s="52">
        <v>2994</v>
      </c>
      <c r="AO14" s="52">
        <v>1902</v>
      </c>
      <c r="AP14" s="52">
        <v>2424</v>
      </c>
      <c r="AQ14" s="178">
        <v>2456</v>
      </c>
      <c r="AR14" s="52">
        <v>2564</v>
      </c>
      <c r="AS14" s="52">
        <v>2820</v>
      </c>
      <c r="AT14" s="52">
        <v>1823</v>
      </c>
      <c r="AU14" s="178">
        <v>1878</v>
      </c>
      <c r="AV14" s="52">
        <v>1535</v>
      </c>
      <c r="AW14" s="52">
        <v>1524</v>
      </c>
      <c r="AX14" s="52">
        <v>531</v>
      </c>
      <c r="AY14" s="178">
        <v>516</v>
      </c>
      <c r="AZ14" s="52">
        <v>589</v>
      </c>
      <c r="BA14" s="52">
        <v>609</v>
      </c>
      <c r="BB14" s="52">
        <v>1387</v>
      </c>
      <c r="BC14" s="178">
        <v>1310</v>
      </c>
      <c r="BD14" s="52">
        <v>1523</v>
      </c>
      <c r="BE14" s="52">
        <v>1388</v>
      </c>
      <c r="BF14" s="52">
        <v>295</v>
      </c>
    </row>
    <row r="15" spans="1:58">
      <c r="A15" s="64" t="str">
        <f>IF('1'!$A$1=1,B15,C15)</f>
        <v xml:space="preserve">    Кредити</v>
      </c>
      <c r="B15" s="6" t="s">
        <v>21</v>
      </c>
      <c r="C15" s="10" t="s">
        <v>34</v>
      </c>
      <c r="D15" s="52">
        <v>561</v>
      </c>
      <c r="E15" s="52">
        <v>543</v>
      </c>
      <c r="F15" s="52">
        <v>716</v>
      </c>
      <c r="G15" s="53">
        <v>1292</v>
      </c>
      <c r="H15" s="52">
        <v>1872</v>
      </c>
      <c r="I15" s="52">
        <v>2456</v>
      </c>
      <c r="J15" s="52">
        <v>2866</v>
      </c>
      <c r="K15" s="53">
        <v>3753</v>
      </c>
      <c r="L15" s="52">
        <v>4021</v>
      </c>
      <c r="M15" s="52">
        <v>4243</v>
      </c>
      <c r="N15" s="52">
        <v>4303</v>
      </c>
      <c r="O15" s="53">
        <v>3008</v>
      </c>
      <c r="P15" s="52">
        <v>2299</v>
      </c>
      <c r="Q15" s="52">
        <v>1676</v>
      </c>
      <c r="R15" s="52">
        <v>1261</v>
      </c>
      <c r="S15" s="53">
        <v>1173.3430086067981</v>
      </c>
      <c r="T15" s="110">
        <v>955</v>
      </c>
      <c r="U15" s="52">
        <v>714</v>
      </c>
      <c r="V15" s="52">
        <v>549</v>
      </c>
      <c r="W15" s="178">
        <v>396</v>
      </c>
      <c r="X15" s="110">
        <v>517</v>
      </c>
      <c r="Y15" s="52">
        <v>467</v>
      </c>
      <c r="Z15" s="52">
        <v>520</v>
      </c>
      <c r="AA15" s="178">
        <v>671</v>
      </c>
      <c r="AB15" s="52">
        <v>1092</v>
      </c>
      <c r="AC15" s="52">
        <v>1861</v>
      </c>
      <c r="AD15" s="52">
        <v>1993</v>
      </c>
      <c r="AE15" s="178">
        <v>1941</v>
      </c>
      <c r="AF15" s="52">
        <v>2031</v>
      </c>
      <c r="AG15" s="52">
        <v>1941</v>
      </c>
      <c r="AH15" s="52">
        <v>1804</v>
      </c>
      <c r="AI15" s="178">
        <v>1644</v>
      </c>
      <c r="AJ15" s="52">
        <v>1800</v>
      </c>
      <c r="AK15" s="52">
        <v>1507</v>
      </c>
      <c r="AL15" s="52">
        <v>1957</v>
      </c>
      <c r="AM15" s="178">
        <v>1945</v>
      </c>
      <c r="AN15" s="52">
        <v>1808</v>
      </c>
      <c r="AO15" s="52">
        <v>1755</v>
      </c>
      <c r="AP15" s="52">
        <v>1162</v>
      </c>
      <c r="AQ15" s="178">
        <v>1821</v>
      </c>
      <c r="AR15" s="52">
        <v>1433</v>
      </c>
      <c r="AS15" s="52">
        <v>1479</v>
      </c>
      <c r="AT15" s="52">
        <v>1532</v>
      </c>
      <c r="AU15" s="178">
        <v>1491</v>
      </c>
      <c r="AV15" s="52">
        <v>1513</v>
      </c>
      <c r="AW15" s="52">
        <v>1499</v>
      </c>
      <c r="AX15" s="52">
        <v>1871</v>
      </c>
      <c r="AY15" s="178">
        <v>1952</v>
      </c>
      <c r="AZ15" s="52">
        <v>2163</v>
      </c>
      <c r="BA15" s="52">
        <v>3105</v>
      </c>
      <c r="BB15" s="52">
        <v>3171</v>
      </c>
      <c r="BC15" s="178">
        <v>3532</v>
      </c>
      <c r="BD15" s="52">
        <v>3648</v>
      </c>
      <c r="BE15" s="52">
        <v>3252</v>
      </c>
      <c r="BF15" s="52">
        <v>3165</v>
      </c>
    </row>
    <row r="16" spans="1:58" ht="6" customHeight="1">
      <c r="A16" s="74"/>
      <c r="B16" s="6"/>
      <c r="C16" s="6"/>
      <c r="D16" s="52"/>
      <c r="E16" s="52"/>
      <c r="F16" s="52"/>
      <c r="G16" s="53"/>
      <c r="H16" s="52"/>
      <c r="I16" s="52"/>
      <c r="J16" s="52"/>
      <c r="K16" s="53"/>
      <c r="L16" s="52"/>
      <c r="M16" s="52"/>
      <c r="N16" s="52"/>
      <c r="O16" s="53"/>
      <c r="P16" s="52"/>
      <c r="Q16" s="52"/>
      <c r="R16" s="52"/>
      <c r="S16" s="53"/>
      <c r="T16" s="110"/>
      <c r="U16" s="52"/>
      <c r="V16" s="52"/>
      <c r="W16" s="178"/>
      <c r="X16" s="110"/>
      <c r="Y16" s="52"/>
      <c r="Z16" s="52"/>
      <c r="AA16" s="178"/>
      <c r="AB16" s="52"/>
      <c r="AC16" s="52"/>
      <c r="AD16" s="52"/>
      <c r="AE16" s="178"/>
      <c r="AF16" s="52"/>
      <c r="AG16" s="52"/>
      <c r="AH16" s="52"/>
      <c r="AI16" s="178"/>
      <c r="AJ16" s="52"/>
      <c r="AK16" s="52"/>
      <c r="AL16" s="52"/>
      <c r="AM16" s="178"/>
      <c r="AN16" s="52"/>
      <c r="AO16" s="52"/>
      <c r="AP16" s="52"/>
      <c r="AQ16" s="178"/>
      <c r="AR16" s="52"/>
      <c r="AS16" s="52"/>
      <c r="AT16" s="52"/>
      <c r="AU16" s="178"/>
      <c r="AV16" s="52"/>
      <c r="AW16" s="52"/>
      <c r="AX16" s="52"/>
      <c r="AY16" s="178"/>
      <c r="AZ16" s="52"/>
      <c r="BA16" s="52"/>
      <c r="BB16" s="52"/>
      <c r="BC16" s="178"/>
      <c r="BD16" s="52"/>
      <c r="BE16" s="52"/>
      <c r="BF16" s="52"/>
    </row>
    <row r="17" spans="1:58" s="8" customFormat="1">
      <c r="A17" s="68" t="str">
        <f>IF('1'!$A$1=1,B17,C17)</f>
        <v xml:space="preserve"> Центральний банк</v>
      </c>
      <c r="B17" s="84" t="s">
        <v>23</v>
      </c>
      <c r="C17" s="84" t="s">
        <v>36</v>
      </c>
      <c r="D17" s="57">
        <v>582</v>
      </c>
      <c r="E17" s="57">
        <v>1161</v>
      </c>
      <c r="F17" s="57">
        <v>1892</v>
      </c>
      <c r="G17" s="58">
        <v>2636</v>
      </c>
      <c r="H17" s="57">
        <v>2800</v>
      </c>
      <c r="I17" s="57">
        <v>2950</v>
      </c>
      <c r="J17" s="57">
        <v>2953</v>
      </c>
      <c r="K17" s="58">
        <v>3074</v>
      </c>
      <c r="L17" s="57">
        <v>2665</v>
      </c>
      <c r="M17" s="57">
        <v>2282</v>
      </c>
      <c r="N17" s="57">
        <v>1725</v>
      </c>
      <c r="O17" s="58">
        <v>1038</v>
      </c>
      <c r="P17" s="57">
        <v>853</v>
      </c>
      <c r="Q17" s="57">
        <v>666</v>
      </c>
      <c r="R17" s="57">
        <v>653</v>
      </c>
      <c r="S17" s="58">
        <v>544.19531972419134</v>
      </c>
      <c r="T17" s="111">
        <v>383</v>
      </c>
      <c r="U17" s="57">
        <v>799</v>
      </c>
      <c r="V17" s="57">
        <v>617</v>
      </c>
      <c r="W17" s="58">
        <v>1301</v>
      </c>
      <c r="X17" s="111">
        <v>833</v>
      </c>
      <c r="Y17" s="57">
        <v>0</v>
      </c>
      <c r="Z17" s="57">
        <v>134</v>
      </c>
      <c r="AA17" s="58">
        <v>303</v>
      </c>
      <c r="AB17" s="57">
        <v>481</v>
      </c>
      <c r="AC17" s="57">
        <v>672</v>
      </c>
      <c r="AD17" s="57">
        <v>730</v>
      </c>
      <c r="AE17" s="58">
        <v>735</v>
      </c>
      <c r="AF17" s="57">
        <v>751</v>
      </c>
      <c r="AG17" s="57">
        <v>726</v>
      </c>
      <c r="AH17" s="57">
        <v>730</v>
      </c>
      <c r="AI17" s="58">
        <v>594</v>
      </c>
      <c r="AJ17" s="57">
        <v>739</v>
      </c>
      <c r="AK17" s="57">
        <v>561</v>
      </c>
      <c r="AL17" s="57">
        <v>638</v>
      </c>
      <c r="AM17" s="58">
        <v>648</v>
      </c>
      <c r="AN17" s="57">
        <v>721</v>
      </c>
      <c r="AO17" s="57">
        <v>727</v>
      </c>
      <c r="AP17" s="57">
        <v>828</v>
      </c>
      <c r="AQ17" s="58">
        <v>935</v>
      </c>
      <c r="AR17" s="57">
        <v>1197</v>
      </c>
      <c r="AS17" s="57">
        <v>1470</v>
      </c>
      <c r="AT17" s="57">
        <v>1629</v>
      </c>
      <c r="AU17" s="58">
        <v>1794</v>
      </c>
      <c r="AV17" s="57">
        <v>1675</v>
      </c>
      <c r="AW17" s="57">
        <v>1608</v>
      </c>
      <c r="AX17" s="57">
        <v>1550</v>
      </c>
      <c r="AY17" s="58">
        <v>1613</v>
      </c>
      <c r="AZ17" s="57">
        <v>1462</v>
      </c>
      <c r="BA17" s="57">
        <v>1279</v>
      </c>
      <c r="BB17" s="57">
        <v>1102</v>
      </c>
      <c r="BC17" s="58">
        <v>953</v>
      </c>
      <c r="BD17" s="57">
        <v>942</v>
      </c>
      <c r="BE17" s="57">
        <v>936</v>
      </c>
      <c r="BF17" s="57">
        <v>781</v>
      </c>
    </row>
    <row r="18" spans="1:58" s="5" customFormat="1">
      <c r="A18" s="74" t="str">
        <f>IF('1'!$A$1=1,B18,C18)</f>
        <v xml:space="preserve">  Короткостроковий борг за первинним терміном погашення</v>
      </c>
      <c r="B18" s="6" t="s">
        <v>19</v>
      </c>
      <c r="C18" s="6" t="s">
        <v>32</v>
      </c>
      <c r="D18" s="52">
        <v>3</v>
      </c>
      <c r="E18" s="52">
        <v>2</v>
      </c>
      <c r="F18" s="52">
        <v>2</v>
      </c>
      <c r="G18" s="53">
        <v>5</v>
      </c>
      <c r="H18" s="52">
        <v>5</v>
      </c>
      <c r="I18" s="52">
        <v>4</v>
      </c>
      <c r="J18" s="52">
        <v>3</v>
      </c>
      <c r="K18" s="53">
        <v>12</v>
      </c>
      <c r="L18" s="52">
        <v>0</v>
      </c>
      <c r="M18" s="52">
        <v>0</v>
      </c>
      <c r="N18" s="52">
        <v>4</v>
      </c>
      <c r="O18" s="53">
        <v>0</v>
      </c>
      <c r="P18" s="52">
        <v>0</v>
      </c>
      <c r="Q18" s="52">
        <v>0</v>
      </c>
      <c r="R18" s="52">
        <v>0</v>
      </c>
      <c r="S18" s="53">
        <v>0</v>
      </c>
      <c r="T18" s="110">
        <v>0</v>
      </c>
      <c r="U18" s="52">
        <v>577</v>
      </c>
      <c r="V18" s="52">
        <v>556</v>
      </c>
      <c r="W18" s="175">
        <v>1301</v>
      </c>
      <c r="X18" s="110">
        <v>833</v>
      </c>
      <c r="Y18" s="52">
        <v>0</v>
      </c>
      <c r="Z18" s="52">
        <v>0</v>
      </c>
      <c r="AA18" s="175">
        <v>0</v>
      </c>
      <c r="AB18" s="52">
        <v>0</v>
      </c>
      <c r="AC18" s="52">
        <v>0</v>
      </c>
      <c r="AD18" s="52">
        <v>0</v>
      </c>
      <c r="AE18" s="175">
        <v>0</v>
      </c>
      <c r="AF18" s="52">
        <v>0</v>
      </c>
      <c r="AG18" s="52">
        <v>0</v>
      </c>
      <c r="AH18" s="52">
        <v>0</v>
      </c>
      <c r="AI18" s="175">
        <v>0</v>
      </c>
      <c r="AJ18" s="52">
        <v>0</v>
      </c>
      <c r="AK18" s="52">
        <v>0</v>
      </c>
      <c r="AL18" s="52">
        <v>0</v>
      </c>
      <c r="AM18" s="175">
        <v>0</v>
      </c>
      <c r="AN18" s="52">
        <v>0</v>
      </c>
      <c r="AO18" s="52">
        <v>0</v>
      </c>
      <c r="AP18" s="52">
        <v>0</v>
      </c>
      <c r="AQ18" s="175">
        <v>0</v>
      </c>
      <c r="AR18" s="52">
        <v>0</v>
      </c>
      <c r="AS18" s="52">
        <v>0</v>
      </c>
      <c r="AT18" s="52">
        <v>0</v>
      </c>
      <c r="AU18" s="175">
        <v>0</v>
      </c>
      <c r="AV18" s="52">
        <v>2</v>
      </c>
      <c r="AW18" s="52">
        <v>1</v>
      </c>
      <c r="AX18" s="52">
        <v>1</v>
      </c>
      <c r="AY18" s="175">
        <v>2</v>
      </c>
      <c r="AZ18" s="52">
        <v>2</v>
      </c>
      <c r="BA18" s="52">
        <v>1</v>
      </c>
      <c r="BB18" s="52">
        <v>3</v>
      </c>
      <c r="BC18" s="175">
        <v>0</v>
      </c>
      <c r="BD18" s="52">
        <v>1</v>
      </c>
      <c r="BE18" s="52">
        <v>1</v>
      </c>
      <c r="BF18" s="52">
        <v>2</v>
      </c>
    </row>
    <row r="19" spans="1:58">
      <c r="A19" s="64" t="str">
        <f>IF('1'!$A$1=1,B19,C19)</f>
        <v xml:space="preserve">    Кредити</v>
      </c>
      <c r="B19" s="7" t="s">
        <v>21</v>
      </c>
      <c r="C19" s="10" t="s">
        <v>34</v>
      </c>
      <c r="D19" s="52">
        <v>0</v>
      </c>
      <c r="E19" s="52">
        <v>0</v>
      </c>
      <c r="F19" s="52">
        <v>0</v>
      </c>
      <c r="G19" s="53">
        <v>0</v>
      </c>
      <c r="H19" s="52">
        <v>0</v>
      </c>
      <c r="I19" s="52">
        <v>0</v>
      </c>
      <c r="J19" s="52">
        <v>0</v>
      </c>
      <c r="K19" s="53">
        <v>0</v>
      </c>
      <c r="L19" s="52">
        <v>0</v>
      </c>
      <c r="M19" s="52">
        <v>0</v>
      </c>
      <c r="N19" s="52">
        <v>0</v>
      </c>
      <c r="O19" s="53">
        <v>0</v>
      </c>
      <c r="P19" s="52">
        <v>0</v>
      </c>
      <c r="Q19" s="52">
        <v>0</v>
      </c>
      <c r="R19" s="52">
        <v>0</v>
      </c>
      <c r="S19" s="53">
        <v>0</v>
      </c>
      <c r="T19" s="110">
        <v>0</v>
      </c>
      <c r="U19" s="52">
        <v>577</v>
      </c>
      <c r="V19" s="52">
        <v>556</v>
      </c>
      <c r="W19" s="175">
        <v>1301</v>
      </c>
      <c r="X19" s="110">
        <v>833</v>
      </c>
      <c r="Y19" s="52">
        <v>0</v>
      </c>
      <c r="Z19" s="52">
        <v>0</v>
      </c>
      <c r="AA19" s="175">
        <v>0</v>
      </c>
      <c r="AB19" s="52">
        <v>0</v>
      </c>
      <c r="AC19" s="52">
        <v>0</v>
      </c>
      <c r="AD19" s="52">
        <v>0</v>
      </c>
      <c r="AE19" s="175">
        <v>0</v>
      </c>
      <c r="AF19" s="52">
        <v>0</v>
      </c>
      <c r="AG19" s="52">
        <v>0</v>
      </c>
      <c r="AH19" s="52">
        <v>0</v>
      </c>
      <c r="AI19" s="175">
        <v>0</v>
      </c>
      <c r="AJ19" s="52">
        <v>0</v>
      </c>
      <c r="AK19" s="52">
        <v>0</v>
      </c>
      <c r="AL19" s="52">
        <v>0</v>
      </c>
      <c r="AM19" s="175">
        <v>0</v>
      </c>
      <c r="AN19" s="52">
        <v>0</v>
      </c>
      <c r="AO19" s="52">
        <v>0</v>
      </c>
      <c r="AP19" s="52">
        <v>0</v>
      </c>
      <c r="AQ19" s="175">
        <v>0</v>
      </c>
      <c r="AR19" s="52">
        <v>0</v>
      </c>
      <c r="AS19" s="52">
        <v>0</v>
      </c>
      <c r="AT19" s="52">
        <v>0</v>
      </c>
      <c r="AU19" s="175">
        <v>0</v>
      </c>
      <c r="AV19" s="52">
        <v>0</v>
      </c>
      <c r="AW19" s="52">
        <v>0</v>
      </c>
      <c r="AX19" s="52">
        <v>0</v>
      </c>
      <c r="AY19" s="175">
        <v>0</v>
      </c>
      <c r="AZ19" s="52">
        <v>0</v>
      </c>
      <c r="BA19" s="52">
        <v>0</v>
      </c>
      <c r="BB19" s="52">
        <v>0</v>
      </c>
      <c r="BC19" s="175">
        <v>0</v>
      </c>
      <c r="BD19" s="52">
        <v>0</v>
      </c>
      <c r="BE19" s="52">
        <v>0</v>
      </c>
      <c r="BF19" s="52">
        <v>0</v>
      </c>
    </row>
    <row r="20" spans="1:58">
      <c r="A20" s="64" t="str">
        <f>IF('1'!$A$1=1,B20,C20)</f>
        <v xml:space="preserve">    Валюта і депозити</v>
      </c>
      <c r="B20" s="7" t="s">
        <v>24</v>
      </c>
      <c r="C20" s="10" t="s">
        <v>37</v>
      </c>
      <c r="D20" s="52">
        <v>3</v>
      </c>
      <c r="E20" s="52">
        <v>2</v>
      </c>
      <c r="F20" s="52">
        <v>2</v>
      </c>
      <c r="G20" s="53">
        <v>5</v>
      </c>
      <c r="H20" s="52">
        <v>5</v>
      </c>
      <c r="I20" s="52">
        <v>4</v>
      </c>
      <c r="J20" s="52">
        <v>3</v>
      </c>
      <c r="K20" s="53">
        <v>12</v>
      </c>
      <c r="L20" s="52">
        <v>0</v>
      </c>
      <c r="M20" s="52">
        <v>0</v>
      </c>
      <c r="N20" s="52">
        <v>4</v>
      </c>
      <c r="O20" s="53">
        <v>0</v>
      </c>
      <c r="P20" s="52">
        <v>0</v>
      </c>
      <c r="Q20" s="52">
        <v>0</v>
      </c>
      <c r="R20" s="52">
        <v>0</v>
      </c>
      <c r="S20" s="53">
        <v>0</v>
      </c>
      <c r="T20" s="110">
        <v>0</v>
      </c>
      <c r="U20" s="52">
        <v>0</v>
      </c>
      <c r="V20" s="52">
        <v>0</v>
      </c>
      <c r="W20" s="175">
        <v>0</v>
      </c>
      <c r="X20" s="110">
        <v>0</v>
      </c>
      <c r="Y20" s="52">
        <v>0</v>
      </c>
      <c r="Z20" s="52">
        <v>0</v>
      </c>
      <c r="AA20" s="175">
        <v>0</v>
      </c>
      <c r="AB20" s="52">
        <v>0</v>
      </c>
      <c r="AC20" s="52">
        <v>0</v>
      </c>
      <c r="AD20" s="52">
        <v>0</v>
      </c>
      <c r="AE20" s="175">
        <v>0</v>
      </c>
      <c r="AF20" s="52">
        <v>0</v>
      </c>
      <c r="AG20" s="52">
        <v>0</v>
      </c>
      <c r="AH20" s="52">
        <v>0</v>
      </c>
      <c r="AI20" s="175">
        <v>0</v>
      </c>
      <c r="AJ20" s="52">
        <v>0</v>
      </c>
      <c r="AK20" s="52">
        <v>0</v>
      </c>
      <c r="AL20" s="52">
        <v>0</v>
      </c>
      <c r="AM20" s="175">
        <v>0</v>
      </c>
      <c r="AN20" s="52">
        <v>0</v>
      </c>
      <c r="AO20" s="52">
        <v>0</v>
      </c>
      <c r="AP20" s="52">
        <v>0</v>
      </c>
      <c r="AQ20" s="175">
        <v>0</v>
      </c>
      <c r="AR20" s="52">
        <v>0</v>
      </c>
      <c r="AS20" s="52">
        <v>0</v>
      </c>
      <c r="AT20" s="52">
        <v>0</v>
      </c>
      <c r="AU20" s="175">
        <v>0</v>
      </c>
      <c r="AV20" s="52">
        <v>0</v>
      </c>
      <c r="AW20" s="52">
        <v>0</v>
      </c>
      <c r="AX20" s="52">
        <v>0</v>
      </c>
      <c r="AY20" s="175">
        <v>0</v>
      </c>
      <c r="AZ20" s="52">
        <v>0</v>
      </c>
      <c r="BA20" s="52">
        <v>0</v>
      </c>
      <c r="BB20" s="52">
        <v>0</v>
      </c>
      <c r="BC20" s="175">
        <v>0</v>
      </c>
      <c r="BD20" s="52">
        <v>0</v>
      </c>
      <c r="BE20" s="52">
        <v>0</v>
      </c>
      <c r="BF20" s="52">
        <v>0</v>
      </c>
    </row>
    <row r="21" spans="1:58">
      <c r="A21" s="64" t="str">
        <f>IF('1'!$A$1=1,B21,C21)</f>
        <v>Інші боргові зобов'язання</v>
      </c>
      <c r="B21" s="10" t="s">
        <v>80</v>
      </c>
      <c r="C21" s="10" t="s">
        <v>79</v>
      </c>
      <c r="D21" s="52"/>
      <c r="E21" s="52"/>
      <c r="F21" s="52"/>
      <c r="G21" s="53"/>
      <c r="H21" s="52"/>
      <c r="I21" s="52"/>
      <c r="J21" s="52"/>
      <c r="K21" s="53"/>
      <c r="L21" s="52"/>
      <c r="M21" s="52"/>
      <c r="N21" s="52"/>
      <c r="O21" s="53"/>
      <c r="P21" s="52"/>
      <c r="Q21" s="52"/>
      <c r="R21" s="52"/>
      <c r="S21" s="53"/>
      <c r="T21" s="110"/>
      <c r="U21" s="52"/>
      <c r="V21" s="52"/>
      <c r="W21" s="175"/>
      <c r="X21" s="110"/>
      <c r="Y21" s="52"/>
      <c r="Z21" s="52"/>
      <c r="AA21" s="175"/>
      <c r="AB21" s="52"/>
      <c r="AC21" s="52"/>
      <c r="AD21" s="52"/>
      <c r="AE21" s="175"/>
      <c r="AF21" s="52"/>
      <c r="AG21" s="52"/>
      <c r="AH21" s="52"/>
      <c r="AI21" s="175"/>
      <c r="AJ21" s="52"/>
      <c r="AK21" s="52"/>
      <c r="AL21" s="52"/>
      <c r="AM21" s="175"/>
      <c r="AN21" s="52"/>
      <c r="AO21" s="52"/>
      <c r="AP21" s="52"/>
      <c r="AQ21" s="175"/>
      <c r="AR21" s="52"/>
      <c r="AS21" s="52"/>
      <c r="AT21" s="52"/>
      <c r="AU21" s="175"/>
      <c r="AV21" s="52">
        <v>2</v>
      </c>
      <c r="AW21" s="52">
        <v>1</v>
      </c>
      <c r="AX21" s="52">
        <v>1</v>
      </c>
      <c r="AY21" s="175">
        <v>2</v>
      </c>
      <c r="AZ21" s="52">
        <v>2</v>
      </c>
      <c r="BA21" s="52">
        <v>1</v>
      </c>
      <c r="BB21" s="52">
        <v>3</v>
      </c>
      <c r="BC21" s="175">
        <v>0</v>
      </c>
      <c r="BD21" s="52">
        <v>1</v>
      </c>
      <c r="BE21" s="52">
        <v>1</v>
      </c>
      <c r="BF21" s="52">
        <v>2</v>
      </c>
    </row>
    <row r="22" spans="1:58" ht="24" customHeight="1">
      <c r="A22" s="74" t="str">
        <f>IF('1'!$A$1=1,B22,C22)</f>
        <v xml:space="preserve"> Довгострокові зобов'язання, що підлягають погашенню протягом року</v>
      </c>
      <c r="B22" s="7" t="s">
        <v>30</v>
      </c>
      <c r="C22" s="6" t="s">
        <v>35</v>
      </c>
      <c r="D22" s="52">
        <v>579</v>
      </c>
      <c r="E22" s="52">
        <v>1159</v>
      </c>
      <c r="F22" s="52">
        <v>1890</v>
      </c>
      <c r="G22" s="53">
        <v>2631</v>
      </c>
      <c r="H22" s="52">
        <v>2795</v>
      </c>
      <c r="I22" s="52">
        <v>2946</v>
      </c>
      <c r="J22" s="52">
        <v>2950</v>
      </c>
      <c r="K22" s="53">
        <v>3062</v>
      </c>
      <c r="L22" s="52">
        <v>2665</v>
      </c>
      <c r="M22" s="52">
        <v>2282</v>
      </c>
      <c r="N22" s="52">
        <v>1721</v>
      </c>
      <c r="O22" s="53">
        <v>1038</v>
      </c>
      <c r="P22" s="52">
        <v>853</v>
      </c>
      <c r="Q22" s="52">
        <v>666</v>
      </c>
      <c r="R22" s="52">
        <v>653</v>
      </c>
      <c r="S22" s="53">
        <v>544.19531972419134</v>
      </c>
      <c r="T22" s="110">
        <v>383</v>
      </c>
      <c r="U22" s="52">
        <v>222</v>
      </c>
      <c r="V22" s="52">
        <v>61</v>
      </c>
      <c r="W22" s="175">
        <v>0</v>
      </c>
      <c r="X22" s="110">
        <v>0</v>
      </c>
      <c r="Y22" s="52">
        <v>0</v>
      </c>
      <c r="Z22" s="52">
        <v>134</v>
      </c>
      <c r="AA22" s="175">
        <v>303</v>
      </c>
      <c r="AB22" s="52">
        <v>481</v>
      </c>
      <c r="AC22" s="52">
        <v>672</v>
      </c>
      <c r="AD22" s="52">
        <v>730</v>
      </c>
      <c r="AE22" s="175">
        <v>735</v>
      </c>
      <c r="AF22" s="52">
        <v>751</v>
      </c>
      <c r="AG22" s="52">
        <v>726</v>
      </c>
      <c r="AH22" s="52">
        <v>730</v>
      </c>
      <c r="AI22" s="175">
        <v>594</v>
      </c>
      <c r="AJ22" s="52">
        <v>739</v>
      </c>
      <c r="AK22" s="52">
        <v>561</v>
      </c>
      <c r="AL22" s="52">
        <v>638</v>
      </c>
      <c r="AM22" s="175">
        <v>648</v>
      </c>
      <c r="AN22" s="52">
        <v>721</v>
      </c>
      <c r="AO22" s="52">
        <v>727</v>
      </c>
      <c r="AP22" s="52">
        <v>828</v>
      </c>
      <c r="AQ22" s="175">
        <v>935</v>
      </c>
      <c r="AR22" s="52">
        <v>1197</v>
      </c>
      <c r="AS22" s="52">
        <v>1470</v>
      </c>
      <c r="AT22" s="52">
        <v>1629</v>
      </c>
      <c r="AU22" s="175">
        <v>1794</v>
      </c>
      <c r="AV22" s="52">
        <v>1673</v>
      </c>
      <c r="AW22" s="52">
        <v>1607</v>
      </c>
      <c r="AX22" s="52">
        <v>1549</v>
      </c>
      <c r="AY22" s="175">
        <v>1611</v>
      </c>
      <c r="AZ22" s="52">
        <v>1460</v>
      </c>
      <c r="BA22" s="52">
        <v>1278</v>
      </c>
      <c r="BB22" s="52">
        <v>1099</v>
      </c>
      <c r="BC22" s="175">
        <v>953</v>
      </c>
      <c r="BD22" s="52">
        <v>941</v>
      </c>
      <c r="BE22" s="52">
        <v>935</v>
      </c>
      <c r="BF22" s="52">
        <v>779</v>
      </c>
    </row>
    <row r="23" spans="1:58">
      <c r="A23" s="64" t="str">
        <f>IF('1'!$A$1=1,B23,C23)</f>
        <v xml:space="preserve">    Кредити</v>
      </c>
      <c r="B23" s="6" t="s">
        <v>21</v>
      </c>
      <c r="C23" s="10" t="s">
        <v>34</v>
      </c>
      <c r="D23" s="52">
        <v>579</v>
      </c>
      <c r="E23" s="52">
        <v>1159</v>
      </c>
      <c r="F23" s="52">
        <v>1890</v>
      </c>
      <c r="G23" s="53">
        <v>2631</v>
      </c>
      <c r="H23" s="52">
        <v>2795</v>
      </c>
      <c r="I23" s="52">
        <v>2946</v>
      </c>
      <c r="J23" s="52">
        <v>2950</v>
      </c>
      <c r="K23" s="53">
        <v>3062</v>
      </c>
      <c r="L23" s="52">
        <v>2665</v>
      </c>
      <c r="M23" s="52">
        <v>2282</v>
      </c>
      <c r="N23" s="52">
        <v>1721</v>
      </c>
      <c r="O23" s="53">
        <v>1038</v>
      </c>
      <c r="P23" s="52">
        <v>853</v>
      </c>
      <c r="Q23" s="52">
        <v>666</v>
      </c>
      <c r="R23" s="52">
        <v>653</v>
      </c>
      <c r="S23" s="53">
        <v>544.19531972419134</v>
      </c>
      <c r="T23" s="110">
        <v>383</v>
      </c>
      <c r="U23" s="52">
        <v>222</v>
      </c>
      <c r="V23" s="52">
        <v>61</v>
      </c>
      <c r="W23" s="175">
        <v>0</v>
      </c>
      <c r="X23" s="110">
        <v>0</v>
      </c>
      <c r="Y23" s="52">
        <v>0</v>
      </c>
      <c r="Z23" s="52">
        <v>134</v>
      </c>
      <c r="AA23" s="175">
        <v>303</v>
      </c>
      <c r="AB23" s="52">
        <v>481</v>
      </c>
      <c r="AC23" s="52">
        <v>672</v>
      </c>
      <c r="AD23" s="52">
        <v>730</v>
      </c>
      <c r="AE23" s="175">
        <v>735</v>
      </c>
      <c r="AF23" s="52">
        <v>751</v>
      </c>
      <c r="AG23" s="52">
        <v>726</v>
      </c>
      <c r="AH23" s="52">
        <v>730</v>
      </c>
      <c r="AI23" s="175">
        <v>594</v>
      </c>
      <c r="AJ23" s="52">
        <v>739</v>
      </c>
      <c r="AK23" s="52">
        <v>561</v>
      </c>
      <c r="AL23" s="52">
        <v>638</v>
      </c>
      <c r="AM23" s="175">
        <v>648</v>
      </c>
      <c r="AN23" s="52">
        <v>721</v>
      </c>
      <c r="AO23" s="52">
        <v>727</v>
      </c>
      <c r="AP23" s="52">
        <v>828</v>
      </c>
      <c r="AQ23" s="175">
        <v>935</v>
      </c>
      <c r="AR23" s="52">
        <v>1197</v>
      </c>
      <c r="AS23" s="52">
        <v>1470</v>
      </c>
      <c r="AT23" s="52">
        <v>1629</v>
      </c>
      <c r="AU23" s="175">
        <v>1794</v>
      </c>
      <c r="AV23" s="52">
        <v>1673</v>
      </c>
      <c r="AW23" s="52">
        <v>1607</v>
      </c>
      <c r="AX23" s="52">
        <v>1549</v>
      </c>
      <c r="AY23" s="175">
        <v>1611</v>
      </c>
      <c r="AZ23" s="52">
        <v>1460</v>
      </c>
      <c r="BA23" s="52">
        <v>1278</v>
      </c>
      <c r="BB23" s="52">
        <v>1099</v>
      </c>
      <c r="BC23" s="175">
        <v>953</v>
      </c>
      <c r="BD23" s="52">
        <v>941</v>
      </c>
      <c r="BE23" s="52">
        <v>935</v>
      </c>
      <c r="BF23" s="52">
        <v>779</v>
      </c>
    </row>
    <row r="24" spans="1:58" ht="6" customHeight="1">
      <c r="A24" s="74"/>
      <c r="B24" s="6"/>
      <c r="C24" s="6"/>
      <c r="D24" s="55"/>
      <c r="E24" s="55"/>
      <c r="F24" s="55"/>
      <c r="G24" s="56"/>
      <c r="H24" s="55"/>
      <c r="I24" s="55"/>
      <c r="J24" s="55"/>
      <c r="K24" s="56"/>
      <c r="L24" s="55"/>
      <c r="M24" s="55"/>
      <c r="N24" s="55"/>
      <c r="O24" s="56"/>
      <c r="P24" s="55"/>
      <c r="Q24" s="55"/>
      <c r="R24" s="55"/>
      <c r="S24" s="56"/>
      <c r="T24" s="113"/>
      <c r="U24" s="55"/>
      <c r="V24" s="55"/>
      <c r="W24" s="176"/>
      <c r="X24" s="113"/>
      <c r="Y24" s="55"/>
      <c r="Z24" s="55"/>
      <c r="AA24" s="176"/>
      <c r="AB24" s="55"/>
      <c r="AC24" s="55"/>
      <c r="AD24" s="55"/>
      <c r="AE24" s="176"/>
      <c r="AF24" s="55"/>
      <c r="AG24" s="55"/>
      <c r="AH24" s="55"/>
      <c r="AI24" s="176"/>
      <c r="AJ24" s="55"/>
      <c r="AK24" s="55"/>
      <c r="AL24" s="55"/>
      <c r="AM24" s="176"/>
      <c r="AN24" s="55"/>
      <c r="AO24" s="55"/>
      <c r="AP24" s="55"/>
      <c r="AQ24" s="176"/>
      <c r="AR24" s="55"/>
      <c r="AS24" s="55"/>
      <c r="AT24" s="55"/>
      <c r="AU24" s="176"/>
      <c r="AV24" s="55"/>
      <c r="AW24" s="55"/>
      <c r="AX24" s="55"/>
      <c r="AY24" s="176"/>
      <c r="AZ24" s="55"/>
      <c r="BA24" s="55"/>
      <c r="BB24" s="55"/>
      <c r="BC24" s="176"/>
      <c r="BD24" s="55"/>
      <c r="BE24" s="55"/>
      <c r="BF24" s="55"/>
    </row>
    <row r="25" spans="1:58" s="8" customFormat="1" ht="25.5" customHeight="1">
      <c r="A25" s="68" t="str">
        <f>IF('1'!$A$1=1,B25,C25)</f>
        <v xml:space="preserve"> Інші депозитні корпорації</v>
      </c>
      <c r="B25" s="84" t="s">
        <v>25</v>
      </c>
      <c r="C25" s="84" t="s">
        <v>38</v>
      </c>
      <c r="D25" s="57">
        <v>14122</v>
      </c>
      <c r="E25" s="57">
        <v>14344</v>
      </c>
      <c r="F25" s="57">
        <v>13863</v>
      </c>
      <c r="G25" s="58">
        <v>14079.156274249668</v>
      </c>
      <c r="H25" s="57">
        <v>13685.19658932976</v>
      </c>
      <c r="I25" s="57">
        <v>13891.934939005318</v>
      </c>
      <c r="J25" s="57">
        <v>12283.557397560213</v>
      </c>
      <c r="K25" s="58">
        <v>11428.651445014388</v>
      </c>
      <c r="L25" s="57">
        <v>11029.555486050294</v>
      </c>
      <c r="M25" s="57">
        <v>10628.235581133493</v>
      </c>
      <c r="N25" s="57">
        <v>10431.868919996246</v>
      </c>
      <c r="O25" s="58">
        <v>11718.856754306438</v>
      </c>
      <c r="P25" s="57">
        <v>12205.173653744958</v>
      </c>
      <c r="Q25" s="57">
        <v>11701.792607629197</v>
      </c>
      <c r="R25" s="57">
        <v>11885.196091467165</v>
      </c>
      <c r="S25" s="58">
        <v>10573.003944672188</v>
      </c>
      <c r="T25" s="111">
        <v>9801</v>
      </c>
      <c r="U25" s="57">
        <v>7764</v>
      </c>
      <c r="V25" s="57">
        <v>7301</v>
      </c>
      <c r="W25" s="58">
        <v>6720</v>
      </c>
      <c r="X25" s="111">
        <v>5509</v>
      </c>
      <c r="Y25" s="57">
        <v>5328</v>
      </c>
      <c r="Z25" s="57">
        <v>4585</v>
      </c>
      <c r="AA25" s="58">
        <v>5261</v>
      </c>
      <c r="AB25" s="57">
        <v>4892</v>
      </c>
      <c r="AC25" s="57">
        <v>3645</v>
      </c>
      <c r="AD25" s="57">
        <v>3459</v>
      </c>
      <c r="AE25" s="58">
        <v>2942</v>
      </c>
      <c r="AF25" s="57">
        <v>2751</v>
      </c>
      <c r="AG25" s="57">
        <v>2673</v>
      </c>
      <c r="AH25" s="57">
        <v>2825</v>
      </c>
      <c r="AI25" s="58">
        <v>2844</v>
      </c>
      <c r="AJ25" s="57">
        <v>2666</v>
      </c>
      <c r="AK25" s="57">
        <v>2642</v>
      </c>
      <c r="AL25" s="57">
        <v>2679</v>
      </c>
      <c r="AM25" s="58">
        <v>2542</v>
      </c>
      <c r="AN25" s="57">
        <v>2435</v>
      </c>
      <c r="AO25" s="57">
        <v>2490</v>
      </c>
      <c r="AP25" s="57">
        <v>2460</v>
      </c>
      <c r="AQ25" s="58">
        <v>2571</v>
      </c>
      <c r="AR25" s="57">
        <v>2257</v>
      </c>
      <c r="AS25" s="57">
        <v>2087</v>
      </c>
      <c r="AT25" s="57">
        <v>2301</v>
      </c>
      <c r="AU25" s="58">
        <v>2399</v>
      </c>
      <c r="AV25" s="57">
        <v>1773</v>
      </c>
      <c r="AW25" s="57">
        <v>1698</v>
      </c>
      <c r="AX25" s="57">
        <v>1590</v>
      </c>
      <c r="AY25" s="58">
        <v>1381</v>
      </c>
      <c r="AZ25" s="57">
        <v>1302</v>
      </c>
      <c r="BA25" s="57">
        <v>1281</v>
      </c>
      <c r="BB25" s="57">
        <v>1288</v>
      </c>
      <c r="BC25" s="58">
        <v>1326</v>
      </c>
      <c r="BD25" s="57">
        <v>1316</v>
      </c>
      <c r="BE25" s="57">
        <v>1363</v>
      </c>
      <c r="BF25" s="57">
        <v>1326</v>
      </c>
    </row>
    <row r="26" spans="1:58">
      <c r="A26" s="74" t="str">
        <f>IF('1'!$A$1=1,B26,C26)</f>
        <v xml:space="preserve">  Короткостроковий борг за первинним терміном погашення</v>
      </c>
      <c r="B26" s="6" t="s">
        <v>19</v>
      </c>
      <c r="C26" s="6" t="s">
        <v>32</v>
      </c>
      <c r="D26" s="52">
        <v>4667</v>
      </c>
      <c r="E26" s="52">
        <v>4734</v>
      </c>
      <c r="F26" s="52">
        <v>4695</v>
      </c>
      <c r="G26" s="53">
        <v>5778</v>
      </c>
      <c r="H26" s="52">
        <v>5321</v>
      </c>
      <c r="I26" s="52">
        <v>5882</v>
      </c>
      <c r="J26" s="52">
        <v>4813</v>
      </c>
      <c r="K26" s="53">
        <v>4248</v>
      </c>
      <c r="L26" s="52">
        <v>4407</v>
      </c>
      <c r="M26" s="52">
        <v>4668</v>
      </c>
      <c r="N26" s="52">
        <v>4468</v>
      </c>
      <c r="O26" s="53">
        <v>5432</v>
      </c>
      <c r="P26" s="52">
        <v>6029</v>
      </c>
      <c r="Q26" s="52">
        <v>5623</v>
      </c>
      <c r="R26" s="52">
        <v>5758</v>
      </c>
      <c r="S26" s="53">
        <v>5236</v>
      </c>
      <c r="T26" s="110">
        <v>4990</v>
      </c>
      <c r="U26" s="52">
        <v>4163</v>
      </c>
      <c r="V26" s="52">
        <v>4148</v>
      </c>
      <c r="W26" s="175">
        <v>4121</v>
      </c>
      <c r="X26" s="110">
        <v>3893</v>
      </c>
      <c r="Y26" s="52">
        <v>3678</v>
      </c>
      <c r="Z26" s="52">
        <v>3313</v>
      </c>
      <c r="AA26" s="175">
        <v>3657</v>
      </c>
      <c r="AB26" s="52">
        <v>3446</v>
      </c>
      <c r="AC26" s="52">
        <v>2239</v>
      </c>
      <c r="AD26" s="52">
        <v>2128</v>
      </c>
      <c r="AE26" s="175">
        <v>2009</v>
      </c>
      <c r="AF26" s="52">
        <v>1640</v>
      </c>
      <c r="AG26" s="52">
        <v>1377</v>
      </c>
      <c r="AH26" s="52">
        <v>1383</v>
      </c>
      <c r="AI26" s="175">
        <v>1231</v>
      </c>
      <c r="AJ26" s="52">
        <v>1054</v>
      </c>
      <c r="AK26" s="52">
        <v>1323</v>
      </c>
      <c r="AL26" s="52">
        <v>1216</v>
      </c>
      <c r="AM26" s="175">
        <v>1162</v>
      </c>
      <c r="AN26" s="52">
        <v>991</v>
      </c>
      <c r="AO26" s="52">
        <v>1061</v>
      </c>
      <c r="AP26" s="52">
        <v>1080</v>
      </c>
      <c r="AQ26" s="175">
        <v>1104</v>
      </c>
      <c r="AR26" s="52">
        <v>1123</v>
      </c>
      <c r="AS26" s="52">
        <v>1196</v>
      </c>
      <c r="AT26" s="52">
        <v>1434</v>
      </c>
      <c r="AU26" s="175">
        <v>1473</v>
      </c>
      <c r="AV26" s="52">
        <v>1074</v>
      </c>
      <c r="AW26" s="52">
        <v>1046</v>
      </c>
      <c r="AX26" s="52">
        <v>1063</v>
      </c>
      <c r="AY26" s="175">
        <v>885</v>
      </c>
      <c r="AZ26" s="52">
        <v>825</v>
      </c>
      <c r="BA26" s="52">
        <v>821</v>
      </c>
      <c r="BB26" s="52">
        <v>830</v>
      </c>
      <c r="BC26" s="175">
        <v>877</v>
      </c>
      <c r="BD26" s="52">
        <v>858</v>
      </c>
      <c r="BE26" s="52">
        <v>923</v>
      </c>
      <c r="BF26" s="52">
        <v>945</v>
      </c>
    </row>
    <row r="27" spans="1:58">
      <c r="A27" s="74" t="str">
        <f>IF('1'!$A$1=1,B27,C27)</f>
        <v xml:space="preserve">    Боргові цінні папери</v>
      </c>
      <c r="B27" s="6" t="s">
        <v>20</v>
      </c>
      <c r="C27" s="6" t="s">
        <v>33</v>
      </c>
      <c r="D27" s="52">
        <v>0</v>
      </c>
      <c r="E27" s="52">
        <v>0</v>
      </c>
      <c r="F27" s="52">
        <v>0</v>
      </c>
      <c r="G27" s="53">
        <v>0</v>
      </c>
      <c r="H27" s="52">
        <v>0</v>
      </c>
      <c r="I27" s="52">
        <v>0</v>
      </c>
      <c r="J27" s="52">
        <v>0</v>
      </c>
      <c r="K27" s="53">
        <v>0</v>
      </c>
      <c r="L27" s="52">
        <v>0</v>
      </c>
      <c r="M27" s="52">
        <v>0</v>
      </c>
      <c r="N27" s="52">
        <v>0</v>
      </c>
      <c r="O27" s="53">
        <v>0</v>
      </c>
      <c r="P27" s="52">
        <v>0</v>
      </c>
      <c r="Q27" s="52">
        <v>0</v>
      </c>
      <c r="R27" s="52">
        <v>0</v>
      </c>
      <c r="S27" s="53">
        <v>0</v>
      </c>
      <c r="T27" s="110">
        <v>0</v>
      </c>
      <c r="U27" s="52">
        <v>0</v>
      </c>
      <c r="V27" s="52">
        <v>0</v>
      </c>
      <c r="W27" s="175">
        <v>0</v>
      </c>
      <c r="X27" s="110">
        <v>9</v>
      </c>
      <c r="Y27" s="52">
        <v>9</v>
      </c>
      <c r="Z27" s="52">
        <v>5</v>
      </c>
      <c r="AA27" s="175">
        <v>5</v>
      </c>
      <c r="AB27" s="52">
        <v>0</v>
      </c>
      <c r="AC27" s="52">
        <v>0</v>
      </c>
      <c r="AD27" s="52">
        <v>0</v>
      </c>
      <c r="AE27" s="175">
        <v>0</v>
      </c>
      <c r="AF27" s="52">
        <v>0</v>
      </c>
      <c r="AG27" s="52">
        <v>0</v>
      </c>
      <c r="AH27" s="52">
        <v>0</v>
      </c>
      <c r="AI27" s="175">
        <v>0</v>
      </c>
      <c r="AJ27" s="52">
        <v>0</v>
      </c>
      <c r="AK27" s="52">
        <v>0</v>
      </c>
      <c r="AL27" s="52">
        <v>0</v>
      </c>
      <c r="AM27" s="175">
        <v>0</v>
      </c>
      <c r="AN27" s="52">
        <v>0</v>
      </c>
      <c r="AO27" s="52">
        <v>0</v>
      </c>
      <c r="AP27" s="52">
        <v>0</v>
      </c>
      <c r="AQ27" s="175">
        <v>0</v>
      </c>
      <c r="AR27" s="52">
        <v>0</v>
      </c>
      <c r="AS27" s="52">
        <v>0</v>
      </c>
      <c r="AT27" s="52">
        <v>5</v>
      </c>
      <c r="AU27" s="175">
        <v>4</v>
      </c>
      <c r="AV27" s="52">
        <v>4</v>
      </c>
      <c r="AW27" s="52">
        <v>4</v>
      </c>
      <c r="AX27" s="52">
        <v>4</v>
      </c>
      <c r="AY27" s="175">
        <v>4</v>
      </c>
      <c r="AZ27" s="52">
        <v>4</v>
      </c>
      <c r="BA27" s="52">
        <v>4</v>
      </c>
      <c r="BB27" s="52">
        <v>4</v>
      </c>
      <c r="BC27" s="175">
        <v>4</v>
      </c>
      <c r="BD27" s="52">
        <v>4</v>
      </c>
      <c r="BE27" s="52">
        <v>4</v>
      </c>
      <c r="BF27" s="52">
        <v>4</v>
      </c>
    </row>
    <row r="28" spans="1:58">
      <c r="A28" s="64" t="str">
        <f>IF('1'!$A$1=1,B28,C28)</f>
        <v xml:space="preserve">    Кредити</v>
      </c>
      <c r="B28" s="6" t="s">
        <v>21</v>
      </c>
      <c r="C28" s="10" t="s">
        <v>34</v>
      </c>
      <c r="D28" s="52">
        <v>205</v>
      </c>
      <c r="E28" s="52">
        <v>151</v>
      </c>
      <c r="F28" s="52">
        <v>73</v>
      </c>
      <c r="G28" s="53">
        <v>92</v>
      </c>
      <c r="H28" s="52">
        <v>91</v>
      </c>
      <c r="I28" s="52">
        <v>145</v>
      </c>
      <c r="J28" s="52">
        <v>210</v>
      </c>
      <c r="K28" s="53">
        <v>185</v>
      </c>
      <c r="L28" s="52">
        <v>229</v>
      </c>
      <c r="M28" s="52">
        <v>363</v>
      </c>
      <c r="N28" s="52">
        <v>517</v>
      </c>
      <c r="O28" s="53">
        <v>661</v>
      </c>
      <c r="P28" s="52">
        <v>619</v>
      </c>
      <c r="Q28" s="52">
        <v>552</v>
      </c>
      <c r="R28" s="52">
        <v>588</v>
      </c>
      <c r="S28" s="53">
        <v>559</v>
      </c>
      <c r="T28" s="110">
        <v>418</v>
      </c>
      <c r="U28" s="52">
        <v>337</v>
      </c>
      <c r="V28" s="52">
        <v>277</v>
      </c>
      <c r="W28" s="175">
        <v>236</v>
      </c>
      <c r="X28" s="110">
        <v>99</v>
      </c>
      <c r="Y28" s="52">
        <v>95</v>
      </c>
      <c r="Z28" s="52">
        <v>145</v>
      </c>
      <c r="AA28" s="175">
        <v>175</v>
      </c>
      <c r="AB28" s="52">
        <v>164</v>
      </c>
      <c r="AC28" s="52">
        <v>121</v>
      </c>
      <c r="AD28" s="52">
        <v>84</v>
      </c>
      <c r="AE28" s="175">
        <v>131</v>
      </c>
      <c r="AF28" s="52">
        <v>123</v>
      </c>
      <c r="AG28" s="52">
        <v>79</v>
      </c>
      <c r="AH28" s="52">
        <v>63</v>
      </c>
      <c r="AI28" s="175">
        <v>30</v>
      </c>
      <c r="AJ28" s="52">
        <v>83</v>
      </c>
      <c r="AK28" s="52">
        <v>93</v>
      </c>
      <c r="AL28" s="52">
        <v>88</v>
      </c>
      <c r="AM28" s="175">
        <v>28</v>
      </c>
      <c r="AN28" s="52">
        <v>11</v>
      </c>
      <c r="AO28" s="52">
        <v>39</v>
      </c>
      <c r="AP28" s="52">
        <v>40</v>
      </c>
      <c r="AQ28" s="175">
        <v>42</v>
      </c>
      <c r="AR28" s="52">
        <v>40</v>
      </c>
      <c r="AS28" s="52">
        <v>5</v>
      </c>
      <c r="AT28" s="52">
        <v>5</v>
      </c>
      <c r="AU28" s="175">
        <v>7</v>
      </c>
      <c r="AV28" s="52">
        <v>8</v>
      </c>
      <c r="AW28" s="52">
        <v>1</v>
      </c>
      <c r="AX28" s="52">
        <v>21</v>
      </c>
      <c r="AY28" s="175">
        <v>22</v>
      </c>
      <c r="AZ28" s="52">
        <v>0</v>
      </c>
      <c r="BA28" s="52">
        <v>1</v>
      </c>
      <c r="BB28" s="52">
        <v>1</v>
      </c>
      <c r="BC28" s="175">
        <v>1</v>
      </c>
      <c r="BD28" s="52">
        <v>1</v>
      </c>
      <c r="BE28" s="52">
        <v>0</v>
      </c>
      <c r="BF28" s="52">
        <v>2</v>
      </c>
    </row>
    <row r="29" spans="1:58">
      <c r="A29" s="64" t="str">
        <f>IF('1'!$A$1=1,B29,C29)</f>
        <v xml:space="preserve">    Валюта і депозити</v>
      </c>
      <c r="B29" s="6" t="s">
        <v>24</v>
      </c>
      <c r="C29" s="10" t="s">
        <v>37</v>
      </c>
      <c r="D29" s="52">
        <v>4462</v>
      </c>
      <c r="E29" s="52">
        <v>4583</v>
      </c>
      <c r="F29" s="52">
        <v>4622</v>
      </c>
      <c r="G29" s="53">
        <v>5686</v>
      </c>
      <c r="H29" s="52">
        <v>5230</v>
      </c>
      <c r="I29" s="52">
        <v>5737</v>
      </c>
      <c r="J29" s="52">
        <v>4603</v>
      </c>
      <c r="K29" s="53">
        <v>4063</v>
      </c>
      <c r="L29" s="52">
        <v>4178</v>
      </c>
      <c r="M29" s="52">
        <v>4305</v>
      </c>
      <c r="N29" s="52">
        <v>3951</v>
      </c>
      <c r="O29" s="53">
        <v>4771</v>
      </c>
      <c r="P29" s="52">
        <v>5410</v>
      </c>
      <c r="Q29" s="52">
        <v>5071</v>
      </c>
      <c r="R29" s="52">
        <v>5170</v>
      </c>
      <c r="S29" s="53">
        <v>4677</v>
      </c>
      <c r="T29" s="110">
        <v>4572</v>
      </c>
      <c r="U29" s="52">
        <v>3826</v>
      </c>
      <c r="V29" s="52">
        <v>3871</v>
      </c>
      <c r="W29" s="175">
        <v>3885</v>
      </c>
      <c r="X29" s="110">
        <v>3785</v>
      </c>
      <c r="Y29" s="52">
        <v>3574</v>
      </c>
      <c r="Z29" s="52">
        <v>3163</v>
      </c>
      <c r="AA29" s="175">
        <v>3477</v>
      </c>
      <c r="AB29" s="52">
        <v>3282</v>
      </c>
      <c r="AC29" s="52">
        <v>2118</v>
      </c>
      <c r="AD29" s="52">
        <v>2044</v>
      </c>
      <c r="AE29" s="175">
        <v>1878</v>
      </c>
      <c r="AF29" s="52">
        <v>1517</v>
      </c>
      <c r="AG29" s="52">
        <v>1298</v>
      </c>
      <c r="AH29" s="52">
        <v>1320</v>
      </c>
      <c r="AI29" s="175">
        <v>1201</v>
      </c>
      <c r="AJ29" s="52">
        <v>971</v>
      </c>
      <c r="AK29" s="52">
        <v>1230</v>
      </c>
      <c r="AL29" s="52">
        <v>1128</v>
      </c>
      <c r="AM29" s="175">
        <v>1134</v>
      </c>
      <c r="AN29" s="52">
        <v>980</v>
      </c>
      <c r="AO29" s="52">
        <v>1022</v>
      </c>
      <c r="AP29" s="52">
        <v>1040</v>
      </c>
      <c r="AQ29" s="175">
        <v>1062</v>
      </c>
      <c r="AR29" s="52">
        <v>1083</v>
      </c>
      <c r="AS29" s="52">
        <v>1191</v>
      </c>
      <c r="AT29" s="52">
        <v>1424</v>
      </c>
      <c r="AU29" s="175">
        <v>1462</v>
      </c>
      <c r="AV29" s="52">
        <v>1036</v>
      </c>
      <c r="AW29" s="52">
        <v>1015</v>
      </c>
      <c r="AX29" s="52">
        <v>1013</v>
      </c>
      <c r="AY29" s="175">
        <v>843</v>
      </c>
      <c r="AZ29" s="52">
        <v>793</v>
      </c>
      <c r="BA29" s="52">
        <v>764</v>
      </c>
      <c r="BB29" s="52">
        <v>789</v>
      </c>
      <c r="BC29" s="175">
        <v>833</v>
      </c>
      <c r="BD29" s="52">
        <v>810</v>
      </c>
      <c r="BE29" s="52">
        <v>876</v>
      </c>
      <c r="BF29" s="52">
        <v>886</v>
      </c>
    </row>
    <row r="30" spans="1:58">
      <c r="A30" s="64" t="str">
        <f>IF('1'!$A$1=1,B30,C30)</f>
        <v>Інші боргові зобов'язання</v>
      </c>
      <c r="B30" s="10" t="s">
        <v>80</v>
      </c>
      <c r="C30" s="10" t="s">
        <v>79</v>
      </c>
      <c r="D30" s="52"/>
      <c r="E30" s="52"/>
      <c r="F30" s="52"/>
      <c r="G30" s="53"/>
      <c r="H30" s="52"/>
      <c r="I30" s="52"/>
      <c r="J30" s="52"/>
      <c r="K30" s="53"/>
      <c r="L30" s="52"/>
      <c r="M30" s="52"/>
      <c r="N30" s="52"/>
      <c r="O30" s="53"/>
      <c r="P30" s="52"/>
      <c r="Q30" s="52"/>
      <c r="R30" s="52"/>
      <c r="S30" s="53"/>
      <c r="T30" s="110"/>
      <c r="U30" s="52"/>
      <c r="V30" s="52"/>
      <c r="W30" s="175"/>
      <c r="X30" s="110"/>
      <c r="Y30" s="52"/>
      <c r="Z30" s="52"/>
      <c r="AA30" s="175"/>
      <c r="AB30" s="52"/>
      <c r="AC30" s="52"/>
      <c r="AD30" s="52"/>
      <c r="AE30" s="175"/>
      <c r="AF30" s="52"/>
      <c r="AG30" s="52"/>
      <c r="AH30" s="52"/>
      <c r="AI30" s="175"/>
      <c r="AJ30" s="52"/>
      <c r="AK30" s="52"/>
      <c r="AL30" s="52"/>
      <c r="AM30" s="175"/>
      <c r="AN30" s="52"/>
      <c r="AO30" s="52"/>
      <c r="AP30" s="52"/>
      <c r="AQ30" s="175"/>
      <c r="AR30" s="52"/>
      <c r="AS30" s="52"/>
      <c r="AT30" s="52"/>
      <c r="AU30" s="175"/>
      <c r="AV30" s="52">
        <v>26</v>
      </c>
      <c r="AW30" s="52">
        <v>26</v>
      </c>
      <c r="AX30" s="52">
        <v>25</v>
      </c>
      <c r="AY30" s="175">
        <v>16</v>
      </c>
      <c r="AZ30" s="52">
        <v>28</v>
      </c>
      <c r="BA30" s="52">
        <v>52</v>
      </c>
      <c r="BB30" s="52">
        <v>36</v>
      </c>
      <c r="BC30" s="175">
        <v>39</v>
      </c>
      <c r="BD30" s="52">
        <v>43</v>
      </c>
      <c r="BE30" s="52">
        <v>43</v>
      </c>
      <c r="BF30" s="52">
        <v>53</v>
      </c>
    </row>
    <row r="31" spans="1:58" ht="22.25" customHeight="1">
      <c r="A31" s="74" t="str">
        <f>IF('1'!$A$1=1,B31,C31)</f>
        <v xml:space="preserve">  Довгострокові зобов'язання, що підлягають погашенню протягом року</v>
      </c>
      <c r="B31" s="6" t="s">
        <v>22</v>
      </c>
      <c r="C31" s="6" t="s">
        <v>35</v>
      </c>
      <c r="D31" s="52">
        <v>9455</v>
      </c>
      <c r="E31" s="52">
        <v>9610</v>
      </c>
      <c r="F31" s="52">
        <v>9168</v>
      </c>
      <c r="G31" s="53">
        <v>8301.1562742496681</v>
      </c>
      <c r="H31" s="52">
        <v>8364.1965893297602</v>
      </c>
      <c r="I31" s="52">
        <v>8009.9349390053176</v>
      </c>
      <c r="J31" s="52">
        <v>7470.5573975602128</v>
      </c>
      <c r="K31" s="53">
        <v>7180.6514450143877</v>
      </c>
      <c r="L31" s="52">
        <v>6622.5554860502943</v>
      </c>
      <c r="M31" s="52">
        <v>5960.2355811334919</v>
      </c>
      <c r="N31" s="52">
        <v>5963.8689199962464</v>
      </c>
      <c r="O31" s="53">
        <v>6286.8567543064373</v>
      </c>
      <c r="P31" s="52">
        <v>6176.1736537449569</v>
      </c>
      <c r="Q31" s="52">
        <v>6078.7926076291969</v>
      </c>
      <c r="R31" s="52">
        <v>6127.1960914671654</v>
      </c>
      <c r="S31" s="53">
        <v>5337.0039446721876</v>
      </c>
      <c r="T31" s="110">
        <v>4811</v>
      </c>
      <c r="U31" s="52">
        <v>3601</v>
      </c>
      <c r="V31" s="52">
        <v>3153</v>
      </c>
      <c r="W31" s="175">
        <v>2599</v>
      </c>
      <c r="X31" s="110">
        <v>1616</v>
      </c>
      <c r="Y31" s="52">
        <v>1650</v>
      </c>
      <c r="Z31" s="52">
        <v>1272</v>
      </c>
      <c r="AA31" s="175">
        <v>1604</v>
      </c>
      <c r="AB31" s="52">
        <v>1446</v>
      </c>
      <c r="AC31" s="52">
        <v>1406</v>
      </c>
      <c r="AD31" s="52">
        <v>1331</v>
      </c>
      <c r="AE31" s="175">
        <v>933</v>
      </c>
      <c r="AF31" s="52">
        <v>1111</v>
      </c>
      <c r="AG31" s="52">
        <v>1296</v>
      </c>
      <c r="AH31" s="52">
        <v>1442</v>
      </c>
      <c r="AI31" s="175">
        <v>1613</v>
      </c>
      <c r="AJ31" s="52">
        <v>1612</v>
      </c>
      <c r="AK31" s="52">
        <v>1319</v>
      </c>
      <c r="AL31" s="52">
        <v>1463</v>
      </c>
      <c r="AM31" s="175">
        <v>1380</v>
      </c>
      <c r="AN31" s="52">
        <v>1444</v>
      </c>
      <c r="AO31" s="52">
        <v>1429</v>
      </c>
      <c r="AP31" s="52">
        <v>1380</v>
      </c>
      <c r="AQ31" s="175">
        <v>1467</v>
      </c>
      <c r="AR31" s="52">
        <v>1134</v>
      </c>
      <c r="AS31" s="52">
        <v>891</v>
      </c>
      <c r="AT31" s="52">
        <v>867</v>
      </c>
      <c r="AU31" s="175">
        <v>926</v>
      </c>
      <c r="AV31" s="52">
        <v>699</v>
      </c>
      <c r="AW31" s="52">
        <v>652</v>
      </c>
      <c r="AX31" s="52">
        <v>527</v>
      </c>
      <c r="AY31" s="175">
        <v>496</v>
      </c>
      <c r="AZ31" s="52">
        <v>477</v>
      </c>
      <c r="BA31" s="52">
        <v>460</v>
      </c>
      <c r="BB31" s="52">
        <v>458</v>
      </c>
      <c r="BC31" s="175">
        <v>449</v>
      </c>
      <c r="BD31" s="52">
        <v>458</v>
      </c>
      <c r="BE31" s="52">
        <v>440</v>
      </c>
      <c r="BF31" s="52">
        <v>381</v>
      </c>
    </row>
    <row r="32" spans="1:58" s="5" customFormat="1">
      <c r="A32" s="74" t="str">
        <f>IF('1'!$A$1=1,B32,C32)</f>
        <v xml:space="preserve">    Боргові цінні папери</v>
      </c>
      <c r="B32" s="6" t="s">
        <v>20</v>
      </c>
      <c r="C32" s="6" t="s">
        <v>33</v>
      </c>
      <c r="D32" s="52">
        <v>2347</v>
      </c>
      <c r="E32" s="52">
        <v>2332</v>
      </c>
      <c r="F32" s="52">
        <v>1617</v>
      </c>
      <c r="G32" s="53">
        <v>1175</v>
      </c>
      <c r="H32" s="52">
        <v>900</v>
      </c>
      <c r="I32" s="52">
        <v>959</v>
      </c>
      <c r="J32" s="52">
        <v>955</v>
      </c>
      <c r="K32" s="53">
        <v>856</v>
      </c>
      <c r="L32" s="52">
        <v>831</v>
      </c>
      <c r="M32" s="52">
        <v>917</v>
      </c>
      <c r="N32" s="52">
        <v>967</v>
      </c>
      <c r="O32" s="53">
        <v>1412</v>
      </c>
      <c r="P32" s="52">
        <v>1279</v>
      </c>
      <c r="Q32" s="52">
        <v>1157</v>
      </c>
      <c r="R32" s="52">
        <v>1158</v>
      </c>
      <c r="S32" s="53">
        <v>751.80200000000002</v>
      </c>
      <c r="T32" s="110">
        <v>903</v>
      </c>
      <c r="U32" s="52">
        <v>673</v>
      </c>
      <c r="V32" s="52">
        <v>708</v>
      </c>
      <c r="W32" s="175">
        <v>655</v>
      </c>
      <c r="X32" s="110">
        <v>486</v>
      </c>
      <c r="Y32" s="52">
        <v>543</v>
      </c>
      <c r="Z32" s="52">
        <v>517</v>
      </c>
      <c r="AA32" s="175">
        <v>545</v>
      </c>
      <c r="AB32" s="52">
        <v>357</v>
      </c>
      <c r="AC32" s="52">
        <v>354</v>
      </c>
      <c r="AD32" s="52">
        <v>340</v>
      </c>
      <c r="AE32" s="175">
        <v>342</v>
      </c>
      <c r="AF32" s="52">
        <v>340</v>
      </c>
      <c r="AG32" s="52">
        <v>739</v>
      </c>
      <c r="AH32" s="52">
        <v>867</v>
      </c>
      <c r="AI32" s="175">
        <v>912</v>
      </c>
      <c r="AJ32" s="52">
        <v>840</v>
      </c>
      <c r="AK32" s="52">
        <v>519</v>
      </c>
      <c r="AL32" s="52">
        <v>554</v>
      </c>
      <c r="AM32" s="175">
        <v>543</v>
      </c>
      <c r="AN32" s="52">
        <v>739</v>
      </c>
      <c r="AO32" s="52">
        <v>748</v>
      </c>
      <c r="AP32" s="52">
        <v>777</v>
      </c>
      <c r="AQ32" s="175">
        <v>599</v>
      </c>
      <c r="AR32" s="52">
        <v>287</v>
      </c>
      <c r="AS32" s="52">
        <v>287</v>
      </c>
      <c r="AT32" s="52">
        <v>287</v>
      </c>
      <c r="AU32" s="175">
        <v>255</v>
      </c>
      <c r="AV32" s="52">
        <v>247</v>
      </c>
      <c r="AW32" s="52">
        <v>213</v>
      </c>
      <c r="AX32" s="52">
        <v>167</v>
      </c>
      <c r="AY32" s="175">
        <v>167</v>
      </c>
      <c r="AZ32" s="52">
        <v>122</v>
      </c>
      <c r="BA32" s="52">
        <v>122</v>
      </c>
      <c r="BB32" s="52">
        <v>116</v>
      </c>
      <c r="BC32" s="175">
        <v>116</v>
      </c>
      <c r="BD32" s="52">
        <v>110</v>
      </c>
      <c r="BE32" s="52">
        <v>110</v>
      </c>
      <c r="BF32" s="52">
        <v>64</v>
      </c>
    </row>
    <row r="33" spans="1:58">
      <c r="A33" s="64" t="str">
        <f>IF('1'!$A$1=1,B33,C33)</f>
        <v xml:space="preserve">    Кредити</v>
      </c>
      <c r="B33" s="7" t="s">
        <v>21</v>
      </c>
      <c r="C33" s="10" t="s">
        <v>34</v>
      </c>
      <c r="D33" s="52">
        <v>2360</v>
      </c>
      <c r="E33" s="52">
        <v>1513</v>
      </c>
      <c r="F33" s="52">
        <v>1097</v>
      </c>
      <c r="G33" s="53">
        <v>617</v>
      </c>
      <c r="H33" s="52">
        <v>304</v>
      </c>
      <c r="I33" s="52">
        <v>239</v>
      </c>
      <c r="J33" s="52">
        <v>262</v>
      </c>
      <c r="K33" s="53">
        <v>210</v>
      </c>
      <c r="L33" s="52">
        <v>104</v>
      </c>
      <c r="M33" s="52">
        <v>122</v>
      </c>
      <c r="N33" s="52">
        <v>103</v>
      </c>
      <c r="O33" s="53">
        <v>215</v>
      </c>
      <c r="P33" s="52">
        <v>300</v>
      </c>
      <c r="Q33" s="52">
        <v>407</v>
      </c>
      <c r="R33" s="52">
        <v>404</v>
      </c>
      <c r="S33" s="53">
        <v>184.067701</v>
      </c>
      <c r="T33" s="110">
        <v>242</v>
      </c>
      <c r="U33" s="52">
        <v>175</v>
      </c>
      <c r="V33" s="52">
        <v>345</v>
      </c>
      <c r="W33" s="175">
        <v>173</v>
      </c>
      <c r="X33" s="110">
        <v>340</v>
      </c>
      <c r="Y33" s="52">
        <v>338</v>
      </c>
      <c r="Z33" s="52">
        <v>341</v>
      </c>
      <c r="AA33" s="175">
        <v>349</v>
      </c>
      <c r="AB33" s="52">
        <v>317</v>
      </c>
      <c r="AC33" s="52">
        <v>323</v>
      </c>
      <c r="AD33" s="52">
        <v>317</v>
      </c>
      <c r="AE33" s="175">
        <v>78</v>
      </c>
      <c r="AF33" s="52">
        <v>240</v>
      </c>
      <c r="AG33" s="52">
        <v>217</v>
      </c>
      <c r="AH33" s="52">
        <v>206</v>
      </c>
      <c r="AI33" s="175">
        <v>343</v>
      </c>
      <c r="AJ33" s="52">
        <v>376</v>
      </c>
      <c r="AK33" s="52">
        <v>431</v>
      </c>
      <c r="AL33" s="52">
        <v>493</v>
      </c>
      <c r="AM33" s="175">
        <v>474</v>
      </c>
      <c r="AN33" s="52">
        <v>381</v>
      </c>
      <c r="AO33" s="52">
        <v>370</v>
      </c>
      <c r="AP33" s="52">
        <v>297</v>
      </c>
      <c r="AQ33" s="175">
        <v>301</v>
      </c>
      <c r="AR33" s="52">
        <v>285</v>
      </c>
      <c r="AS33" s="52">
        <v>328</v>
      </c>
      <c r="AT33" s="52">
        <v>329</v>
      </c>
      <c r="AU33" s="175">
        <v>336</v>
      </c>
      <c r="AV33" s="52">
        <v>316</v>
      </c>
      <c r="AW33" s="52">
        <v>297</v>
      </c>
      <c r="AX33" s="52">
        <v>265</v>
      </c>
      <c r="AY33" s="175">
        <v>267</v>
      </c>
      <c r="AZ33" s="52">
        <v>260</v>
      </c>
      <c r="BA33" s="52">
        <v>242</v>
      </c>
      <c r="BB33" s="52">
        <v>239</v>
      </c>
      <c r="BC33" s="175">
        <v>243</v>
      </c>
      <c r="BD33" s="52">
        <v>241</v>
      </c>
      <c r="BE33" s="52">
        <v>243</v>
      </c>
      <c r="BF33" s="52">
        <v>233</v>
      </c>
    </row>
    <row r="34" spans="1:58">
      <c r="A34" s="64" t="str">
        <f>IF('1'!$A$1=1,B34,C34)</f>
        <v xml:space="preserve">    Валюта і депозити</v>
      </c>
      <c r="B34" s="7" t="s">
        <v>24</v>
      </c>
      <c r="C34" s="10" t="s">
        <v>37</v>
      </c>
      <c r="D34" s="52">
        <v>4748</v>
      </c>
      <c r="E34" s="52">
        <v>5765</v>
      </c>
      <c r="F34" s="52">
        <v>6454</v>
      </c>
      <c r="G34" s="53">
        <v>6509.1562742496681</v>
      </c>
      <c r="H34" s="52">
        <v>7160.1965893297611</v>
      </c>
      <c r="I34" s="52">
        <v>6811.9349390053176</v>
      </c>
      <c r="J34" s="52">
        <v>6253.5573975602128</v>
      </c>
      <c r="K34" s="53">
        <v>6114.6514450143877</v>
      </c>
      <c r="L34" s="52">
        <v>5687.5554860502943</v>
      </c>
      <c r="M34" s="52">
        <v>4921.2355811334919</v>
      </c>
      <c r="N34" s="52">
        <v>4893.8689199962464</v>
      </c>
      <c r="O34" s="53">
        <v>4659.8567543064373</v>
      </c>
      <c r="P34" s="52">
        <v>4597.1736537449569</v>
      </c>
      <c r="Q34" s="52">
        <v>4514.7926076291969</v>
      </c>
      <c r="R34" s="52">
        <v>4565.1960914671654</v>
      </c>
      <c r="S34" s="53">
        <v>4401.1342436721879</v>
      </c>
      <c r="T34" s="110">
        <v>3666</v>
      </c>
      <c r="U34" s="52">
        <v>2753</v>
      </c>
      <c r="V34" s="52">
        <v>2100</v>
      </c>
      <c r="W34" s="175">
        <v>1771</v>
      </c>
      <c r="X34" s="110">
        <v>790</v>
      </c>
      <c r="Y34" s="52">
        <v>769</v>
      </c>
      <c r="Z34" s="52">
        <v>414</v>
      </c>
      <c r="AA34" s="175">
        <v>710</v>
      </c>
      <c r="AB34" s="52">
        <v>772</v>
      </c>
      <c r="AC34" s="52">
        <v>729</v>
      </c>
      <c r="AD34" s="52">
        <v>674</v>
      </c>
      <c r="AE34" s="175">
        <v>513</v>
      </c>
      <c r="AF34" s="52">
        <v>531</v>
      </c>
      <c r="AG34" s="52">
        <v>340</v>
      </c>
      <c r="AH34" s="52">
        <v>369</v>
      </c>
      <c r="AI34" s="175">
        <v>358</v>
      </c>
      <c r="AJ34" s="52">
        <v>396</v>
      </c>
      <c r="AK34" s="52">
        <v>369</v>
      </c>
      <c r="AL34" s="52">
        <v>416</v>
      </c>
      <c r="AM34" s="175">
        <v>363</v>
      </c>
      <c r="AN34" s="52">
        <v>324</v>
      </c>
      <c r="AO34" s="52">
        <v>311</v>
      </c>
      <c r="AP34" s="52">
        <v>306</v>
      </c>
      <c r="AQ34" s="175">
        <v>567</v>
      </c>
      <c r="AR34" s="52">
        <v>562</v>
      </c>
      <c r="AS34" s="52">
        <v>276</v>
      </c>
      <c r="AT34" s="52">
        <v>251</v>
      </c>
      <c r="AU34" s="175">
        <v>335</v>
      </c>
      <c r="AV34" s="52">
        <v>136</v>
      </c>
      <c r="AW34" s="52">
        <v>142</v>
      </c>
      <c r="AX34" s="52">
        <v>95</v>
      </c>
      <c r="AY34" s="175">
        <v>62</v>
      </c>
      <c r="AZ34" s="52">
        <v>95</v>
      </c>
      <c r="BA34" s="52">
        <v>96</v>
      </c>
      <c r="BB34" s="52">
        <v>103</v>
      </c>
      <c r="BC34" s="175">
        <v>90</v>
      </c>
      <c r="BD34" s="52">
        <v>107</v>
      </c>
      <c r="BE34" s="52">
        <v>87</v>
      </c>
      <c r="BF34" s="52">
        <v>84</v>
      </c>
    </row>
    <row r="35" spans="1:58" ht="8" customHeight="1">
      <c r="A35" s="74"/>
      <c r="B35" s="6"/>
      <c r="C35" s="6"/>
      <c r="D35" s="55"/>
      <c r="E35" s="55"/>
      <c r="F35" s="55"/>
      <c r="G35" s="56"/>
      <c r="H35" s="55"/>
      <c r="I35" s="55"/>
      <c r="J35" s="55"/>
      <c r="K35" s="56"/>
      <c r="L35" s="55"/>
      <c r="M35" s="55"/>
      <c r="N35" s="55"/>
      <c r="O35" s="56"/>
      <c r="P35" s="55"/>
      <c r="Q35" s="55"/>
      <c r="R35" s="55"/>
      <c r="S35" s="56"/>
      <c r="T35" s="113"/>
      <c r="U35" s="55"/>
      <c r="V35" s="55"/>
      <c r="W35" s="176"/>
      <c r="X35" s="113"/>
      <c r="Y35" s="55"/>
      <c r="Z35" s="55"/>
      <c r="AA35" s="176"/>
      <c r="AB35" s="55"/>
      <c r="AC35" s="55"/>
      <c r="AD35" s="55"/>
      <c r="AE35" s="176"/>
      <c r="AF35" s="55"/>
      <c r="AG35" s="55"/>
      <c r="AH35" s="55"/>
      <c r="AI35" s="176"/>
      <c r="AJ35" s="55"/>
      <c r="AK35" s="55"/>
      <c r="AL35" s="55"/>
      <c r="AM35" s="176"/>
      <c r="AN35" s="55"/>
      <c r="AO35" s="55"/>
      <c r="AP35" s="55"/>
      <c r="AQ35" s="176"/>
      <c r="AR35" s="55"/>
      <c r="AS35" s="55"/>
      <c r="AT35" s="55"/>
      <c r="AU35" s="176"/>
      <c r="AV35" s="55"/>
      <c r="AW35" s="55"/>
      <c r="AX35" s="55"/>
      <c r="AY35" s="176"/>
      <c r="AZ35" s="55"/>
      <c r="BA35" s="55"/>
      <c r="BB35" s="55"/>
      <c r="BC35" s="176"/>
      <c r="BD35" s="55"/>
      <c r="BE35" s="55"/>
      <c r="BF35" s="55"/>
    </row>
    <row r="36" spans="1:58" s="8" customFormat="1">
      <c r="A36" s="68" t="str">
        <f>IF('1'!$A$1=1,B36,C36)</f>
        <v xml:space="preserve"> Інші сектори</v>
      </c>
      <c r="B36" s="84" t="s">
        <v>26</v>
      </c>
      <c r="C36" s="84" t="s">
        <v>39</v>
      </c>
      <c r="D36" s="57">
        <v>31295.5</v>
      </c>
      <c r="E36" s="57">
        <v>32493</v>
      </c>
      <c r="F36" s="57">
        <v>33243</v>
      </c>
      <c r="G36" s="58">
        <v>34477.5</v>
      </c>
      <c r="H36" s="57">
        <v>34328.5</v>
      </c>
      <c r="I36" s="57">
        <v>38249.5</v>
      </c>
      <c r="J36" s="57">
        <v>37016.5</v>
      </c>
      <c r="K36" s="58">
        <v>38998</v>
      </c>
      <c r="L36" s="57">
        <v>39235.5</v>
      </c>
      <c r="M36" s="57">
        <v>36818.5</v>
      </c>
      <c r="N36" s="57">
        <v>36757</v>
      </c>
      <c r="O36" s="58">
        <v>38090</v>
      </c>
      <c r="P36" s="57">
        <v>37819.5</v>
      </c>
      <c r="Q36" s="57">
        <v>37105.301680638193</v>
      </c>
      <c r="R36" s="57">
        <v>38075.654253873203</v>
      </c>
      <c r="S36" s="58">
        <v>33358.621803833572</v>
      </c>
      <c r="T36" s="111">
        <v>29791</v>
      </c>
      <c r="U36" s="57">
        <v>30668</v>
      </c>
      <c r="V36" s="57">
        <v>29724</v>
      </c>
      <c r="W36" s="58">
        <v>30836</v>
      </c>
      <c r="X36" s="111">
        <v>32425</v>
      </c>
      <c r="Y36" s="57">
        <v>31701</v>
      </c>
      <c r="Z36" s="57">
        <v>32365</v>
      </c>
      <c r="AA36" s="58">
        <v>33002</v>
      </c>
      <c r="AB36" s="57">
        <v>31726</v>
      </c>
      <c r="AC36" s="57">
        <v>32478</v>
      </c>
      <c r="AD36" s="57">
        <v>32900</v>
      </c>
      <c r="AE36" s="58">
        <v>32958</v>
      </c>
      <c r="AF36" s="57">
        <v>32408</v>
      </c>
      <c r="AG36" s="57">
        <v>32430</v>
      </c>
      <c r="AH36" s="57">
        <v>31915</v>
      </c>
      <c r="AI36" s="58">
        <v>30026</v>
      </c>
      <c r="AJ36" s="57">
        <v>30429</v>
      </c>
      <c r="AK36" s="57">
        <v>30894</v>
      </c>
      <c r="AL36" s="57">
        <v>30701</v>
      </c>
      <c r="AM36" s="58">
        <v>31546</v>
      </c>
      <c r="AN36" s="57">
        <v>30020</v>
      </c>
      <c r="AO36" s="57">
        <v>29651</v>
      </c>
      <c r="AP36" s="57">
        <v>30123</v>
      </c>
      <c r="AQ36" s="58">
        <v>30778</v>
      </c>
      <c r="AR36" s="57">
        <v>30077</v>
      </c>
      <c r="AS36" s="57">
        <v>29227</v>
      </c>
      <c r="AT36" s="57">
        <v>29709</v>
      </c>
      <c r="AU36" s="58">
        <v>30030</v>
      </c>
      <c r="AV36" s="57">
        <v>28854</v>
      </c>
      <c r="AW36" s="57">
        <v>26384</v>
      </c>
      <c r="AX36" s="57">
        <v>23085</v>
      </c>
      <c r="AY36" s="58">
        <v>22370</v>
      </c>
      <c r="AZ36" s="57">
        <v>23978</v>
      </c>
      <c r="BA36" s="57">
        <v>24540</v>
      </c>
      <c r="BB36" s="57">
        <v>23946</v>
      </c>
      <c r="BC36" s="58">
        <v>23183</v>
      </c>
      <c r="BD36" s="57">
        <v>23418</v>
      </c>
      <c r="BE36" s="57">
        <v>23083</v>
      </c>
      <c r="BF36" s="57">
        <v>24112</v>
      </c>
    </row>
    <row r="37" spans="1:58">
      <c r="A37" s="74" t="str">
        <f>IF('1'!$A$1=1,B37,C37)</f>
        <v xml:space="preserve">  Короткостроковий борг за первинним терміном погашення</v>
      </c>
      <c r="B37" s="6" t="s">
        <v>19</v>
      </c>
      <c r="C37" s="6" t="s">
        <v>32</v>
      </c>
      <c r="D37" s="52">
        <v>16705</v>
      </c>
      <c r="E37" s="52">
        <v>17271</v>
      </c>
      <c r="F37" s="52">
        <v>18123</v>
      </c>
      <c r="G37" s="53">
        <v>18933</v>
      </c>
      <c r="H37" s="52">
        <v>18934</v>
      </c>
      <c r="I37" s="52">
        <v>22254</v>
      </c>
      <c r="J37" s="52">
        <v>20457</v>
      </c>
      <c r="K37" s="53">
        <v>21107</v>
      </c>
      <c r="L37" s="52">
        <v>22211</v>
      </c>
      <c r="M37" s="52">
        <v>21456</v>
      </c>
      <c r="N37" s="52">
        <v>22599</v>
      </c>
      <c r="O37" s="53">
        <v>24310</v>
      </c>
      <c r="P37" s="52">
        <v>20983</v>
      </c>
      <c r="Q37" s="52">
        <v>18666</v>
      </c>
      <c r="R37" s="52">
        <v>19611</v>
      </c>
      <c r="S37" s="53">
        <v>15036</v>
      </c>
      <c r="T37" s="110">
        <v>13064</v>
      </c>
      <c r="U37" s="52">
        <v>13345</v>
      </c>
      <c r="V37" s="52">
        <v>13243</v>
      </c>
      <c r="W37" s="175">
        <v>11460</v>
      </c>
      <c r="X37" s="110">
        <v>13151</v>
      </c>
      <c r="Y37" s="52">
        <v>12533</v>
      </c>
      <c r="Z37" s="52">
        <v>12452</v>
      </c>
      <c r="AA37" s="175">
        <v>12122</v>
      </c>
      <c r="AB37" s="52">
        <v>12767</v>
      </c>
      <c r="AC37" s="52">
        <v>13479</v>
      </c>
      <c r="AD37" s="52">
        <v>14713</v>
      </c>
      <c r="AE37" s="175">
        <v>14899</v>
      </c>
      <c r="AF37" s="52">
        <v>15207</v>
      </c>
      <c r="AG37" s="52">
        <v>15467</v>
      </c>
      <c r="AH37" s="52">
        <v>15231</v>
      </c>
      <c r="AI37" s="175">
        <v>13589</v>
      </c>
      <c r="AJ37" s="52">
        <v>13731</v>
      </c>
      <c r="AK37" s="52">
        <v>13898</v>
      </c>
      <c r="AL37" s="52">
        <v>13976</v>
      </c>
      <c r="AM37" s="175">
        <v>14695</v>
      </c>
      <c r="AN37" s="52">
        <v>13872</v>
      </c>
      <c r="AO37" s="52">
        <v>14115</v>
      </c>
      <c r="AP37" s="52">
        <v>14629</v>
      </c>
      <c r="AQ37" s="175">
        <v>15387</v>
      </c>
      <c r="AR37" s="52">
        <v>15423</v>
      </c>
      <c r="AS37" s="52">
        <v>15076</v>
      </c>
      <c r="AT37" s="52">
        <v>14963</v>
      </c>
      <c r="AU37" s="175">
        <v>14798</v>
      </c>
      <c r="AV37" s="52">
        <v>13854</v>
      </c>
      <c r="AW37" s="52">
        <v>11663</v>
      </c>
      <c r="AX37" s="52">
        <v>8263</v>
      </c>
      <c r="AY37" s="175">
        <v>7199</v>
      </c>
      <c r="AZ37" s="52">
        <v>9265</v>
      </c>
      <c r="BA37" s="52">
        <v>9408</v>
      </c>
      <c r="BB37" s="52">
        <v>9249</v>
      </c>
      <c r="BC37" s="175">
        <v>8660</v>
      </c>
      <c r="BD37" s="52">
        <v>8993</v>
      </c>
      <c r="BE37" s="52">
        <v>8758</v>
      </c>
      <c r="BF37" s="52">
        <v>9666</v>
      </c>
    </row>
    <row r="38" spans="1:58">
      <c r="A38" s="74" t="str">
        <f>IF('1'!$A$1=1,B38,C38)</f>
        <v xml:space="preserve">    Боргові цінні папери</v>
      </c>
      <c r="B38" s="6" t="s">
        <v>20</v>
      </c>
      <c r="C38" s="6" t="s">
        <v>33</v>
      </c>
      <c r="D38" s="52">
        <v>8</v>
      </c>
      <c r="E38" s="52">
        <v>8</v>
      </c>
      <c r="F38" s="52">
        <v>8</v>
      </c>
      <c r="G38" s="53">
        <v>440</v>
      </c>
      <c r="H38" s="52">
        <v>440</v>
      </c>
      <c r="I38" s="52">
        <v>440</v>
      </c>
      <c r="J38" s="52">
        <v>440</v>
      </c>
      <c r="K38" s="53">
        <v>0</v>
      </c>
      <c r="L38" s="52">
        <v>0</v>
      </c>
      <c r="M38" s="52">
        <v>0</v>
      </c>
      <c r="N38" s="52">
        <v>0</v>
      </c>
      <c r="O38" s="53">
        <v>0</v>
      </c>
      <c r="P38" s="52">
        <v>0</v>
      </c>
      <c r="Q38" s="52">
        <v>0</v>
      </c>
      <c r="R38" s="52">
        <v>0</v>
      </c>
      <c r="S38" s="53">
        <v>0</v>
      </c>
      <c r="T38" s="110">
        <v>0</v>
      </c>
      <c r="U38" s="52">
        <v>0</v>
      </c>
      <c r="V38" s="52">
        <v>0</v>
      </c>
      <c r="W38" s="175">
        <v>0</v>
      </c>
      <c r="X38" s="110">
        <v>0</v>
      </c>
      <c r="Y38" s="52">
        <v>4</v>
      </c>
      <c r="Z38" s="52">
        <v>4</v>
      </c>
      <c r="AA38" s="175">
        <v>4</v>
      </c>
      <c r="AB38" s="52">
        <v>4</v>
      </c>
      <c r="AC38" s="52">
        <v>0</v>
      </c>
      <c r="AD38" s="52">
        <v>0</v>
      </c>
      <c r="AE38" s="175">
        <v>0</v>
      </c>
      <c r="AF38" s="52">
        <v>0</v>
      </c>
      <c r="AG38" s="52">
        <v>0</v>
      </c>
      <c r="AH38" s="52">
        <v>0</v>
      </c>
      <c r="AI38" s="175">
        <v>0</v>
      </c>
      <c r="AJ38" s="52">
        <v>0</v>
      </c>
      <c r="AK38" s="52">
        <v>0</v>
      </c>
      <c r="AL38" s="52">
        <v>0</v>
      </c>
      <c r="AM38" s="175">
        <v>0</v>
      </c>
      <c r="AN38" s="52">
        <v>0</v>
      </c>
      <c r="AO38" s="52">
        <v>0</v>
      </c>
      <c r="AP38" s="52">
        <v>0</v>
      </c>
      <c r="AQ38" s="175">
        <v>0</v>
      </c>
      <c r="AR38" s="52">
        <v>0</v>
      </c>
      <c r="AS38" s="52">
        <v>0</v>
      </c>
      <c r="AT38" s="52">
        <v>0</v>
      </c>
      <c r="AU38" s="175">
        <v>0</v>
      </c>
      <c r="AV38" s="52">
        <v>0</v>
      </c>
      <c r="AW38" s="52">
        <v>0</v>
      </c>
      <c r="AX38" s="52">
        <v>0</v>
      </c>
      <c r="AY38" s="175">
        <v>0</v>
      </c>
      <c r="AZ38" s="52">
        <v>0</v>
      </c>
      <c r="BA38" s="52">
        <v>0</v>
      </c>
      <c r="BB38" s="52">
        <v>0</v>
      </c>
      <c r="BC38" s="175">
        <v>0</v>
      </c>
      <c r="BD38" s="52">
        <v>0</v>
      </c>
      <c r="BE38" s="52">
        <v>0</v>
      </c>
      <c r="BF38" s="52">
        <v>0</v>
      </c>
    </row>
    <row r="39" spans="1:58">
      <c r="A39" s="64" t="str">
        <f>IF('1'!$A$1=1,B39,C39)</f>
        <v xml:space="preserve">    Кредити</v>
      </c>
      <c r="B39" s="6" t="s">
        <v>21</v>
      </c>
      <c r="C39" s="10" t="s">
        <v>34</v>
      </c>
      <c r="D39" s="52">
        <v>775</v>
      </c>
      <c r="E39" s="52">
        <v>833</v>
      </c>
      <c r="F39" s="52">
        <v>733</v>
      </c>
      <c r="G39" s="53">
        <v>1500</v>
      </c>
      <c r="H39" s="52">
        <v>2250</v>
      </c>
      <c r="I39" s="52">
        <v>2054</v>
      </c>
      <c r="J39" s="52">
        <v>586</v>
      </c>
      <c r="K39" s="53">
        <v>717</v>
      </c>
      <c r="L39" s="52">
        <v>764</v>
      </c>
      <c r="M39" s="52">
        <v>733</v>
      </c>
      <c r="N39" s="52">
        <v>759</v>
      </c>
      <c r="O39" s="53">
        <v>899</v>
      </c>
      <c r="P39" s="52">
        <v>845</v>
      </c>
      <c r="Q39" s="52">
        <v>999</v>
      </c>
      <c r="R39" s="52">
        <v>1140</v>
      </c>
      <c r="S39" s="53">
        <v>995</v>
      </c>
      <c r="T39" s="110">
        <v>836</v>
      </c>
      <c r="U39" s="52">
        <v>716</v>
      </c>
      <c r="V39" s="52">
        <v>679</v>
      </c>
      <c r="W39" s="175">
        <v>623</v>
      </c>
      <c r="X39" s="110">
        <v>562</v>
      </c>
      <c r="Y39" s="52">
        <v>615</v>
      </c>
      <c r="Z39" s="52">
        <v>613</v>
      </c>
      <c r="AA39" s="175">
        <v>667</v>
      </c>
      <c r="AB39" s="52">
        <v>1117</v>
      </c>
      <c r="AC39" s="52">
        <v>1146</v>
      </c>
      <c r="AD39" s="52">
        <v>1077</v>
      </c>
      <c r="AE39" s="175">
        <v>1060</v>
      </c>
      <c r="AF39" s="52">
        <v>1173</v>
      </c>
      <c r="AG39" s="52">
        <v>1145</v>
      </c>
      <c r="AH39" s="52">
        <v>1249</v>
      </c>
      <c r="AI39" s="175">
        <v>1262</v>
      </c>
      <c r="AJ39" s="52">
        <v>1201</v>
      </c>
      <c r="AK39" s="52">
        <v>1230</v>
      </c>
      <c r="AL39" s="52">
        <v>906</v>
      </c>
      <c r="AM39" s="175">
        <v>1398</v>
      </c>
      <c r="AN39" s="52">
        <v>833</v>
      </c>
      <c r="AO39" s="52">
        <v>734</v>
      </c>
      <c r="AP39" s="52">
        <v>689</v>
      </c>
      <c r="AQ39" s="175">
        <v>747</v>
      </c>
      <c r="AR39" s="52">
        <v>715</v>
      </c>
      <c r="AS39" s="52">
        <v>814</v>
      </c>
      <c r="AT39" s="52">
        <v>613</v>
      </c>
      <c r="AU39" s="175">
        <v>554</v>
      </c>
      <c r="AV39" s="52">
        <v>601</v>
      </c>
      <c r="AW39" s="52">
        <v>585</v>
      </c>
      <c r="AX39" s="52">
        <v>565</v>
      </c>
      <c r="AY39" s="175">
        <v>581</v>
      </c>
      <c r="AZ39" s="52">
        <v>566</v>
      </c>
      <c r="BA39" s="52">
        <v>571</v>
      </c>
      <c r="BB39" s="52">
        <v>708</v>
      </c>
      <c r="BC39" s="175">
        <v>713</v>
      </c>
      <c r="BD39" s="52">
        <v>676</v>
      </c>
      <c r="BE39" s="52">
        <v>621</v>
      </c>
      <c r="BF39" s="52">
        <v>627</v>
      </c>
    </row>
    <row r="40" spans="1:58">
      <c r="A40" s="74" t="str">
        <f>IF('1'!$A$1=1,B40,C40)</f>
        <v xml:space="preserve">    Торгові кредити та аванси</v>
      </c>
      <c r="B40" s="6" t="s">
        <v>27</v>
      </c>
      <c r="C40" s="6" t="s">
        <v>40</v>
      </c>
      <c r="D40" s="52">
        <v>15922</v>
      </c>
      <c r="E40" s="52">
        <v>16430</v>
      </c>
      <c r="F40" s="52">
        <v>17382</v>
      </c>
      <c r="G40" s="53">
        <v>16993</v>
      </c>
      <c r="H40" s="52">
        <v>16244</v>
      </c>
      <c r="I40" s="52">
        <v>19760</v>
      </c>
      <c r="J40" s="52">
        <v>19431</v>
      </c>
      <c r="K40" s="53">
        <v>20390</v>
      </c>
      <c r="L40" s="52">
        <v>21447</v>
      </c>
      <c r="M40" s="52">
        <v>20723</v>
      </c>
      <c r="N40" s="52">
        <v>21840</v>
      </c>
      <c r="O40" s="53">
        <v>23411</v>
      </c>
      <c r="P40" s="52">
        <v>20138</v>
      </c>
      <c r="Q40" s="52">
        <v>17667</v>
      </c>
      <c r="R40" s="52">
        <v>18471</v>
      </c>
      <c r="S40" s="53">
        <v>14041</v>
      </c>
      <c r="T40" s="110">
        <v>12228</v>
      </c>
      <c r="U40" s="52">
        <v>12629</v>
      </c>
      <c r="V40" s="52">
        <v>12564</v>
      </c>
      <c r="W40" s="175">
        <v>10837</v>
      </c>
      <c r="X40" s="110">
        <v>12589</v>
      </c>
      <c r="Y40" s="52">
        <v>11914</v>
      </c>
      <c r="Z40" s="52">
        <v>11835</v>
      </c>
      <c r="AA40" s="175">
        <v>11451</v>
      </c>
      <c r="AB40" s="52">
        <v>11646</v>
      </c>
      <c r="AC40" s="52">
        <v>12333</v>
      </c>
      <c r="AD40" s="52">
        <v>13636</v>
      </c>
      <c r="AE40" s="175">
        <v>13839</v>
      </c>
      <c r="AF40" s="52">
        <v>14034</v>
      </c>
      <c r="AG40" s="52">
        <v>14322</v>
      </c>
      <c r="AH40" s="52">
        <v>13982</v>
      </c>
      <c r="AI40" s="175">
        <v>12327</v>
      </c>
      <c r="AJ40" s="52">
        <v>12530</v>
      </c>
      <c r="AK40" s="52">
        <v>12668</v>
      </c>
      <c r="AL40" s="52">
        <v>13070</v>
      </c>
      <c r="AM40" s="175">
        <v>13297</v>
      </c>
      <c r="AN40" s="52">
        <v>13039</v>
      </c>
      <c r="AO40" s="52">
        <v>13381</v>
      </c>
      <c r="AP40" s="52">
        <v>13940</v>
      </c>
      <c r="AQ40" s="175">
        <v>14640</v>
      </c>
      <c r="AR40" s="52">
        <v>14708</v>
      </c>
      <c r="AS40" s="52">
        <v>14262</v>
      </c>
      <c r="AT40" s="52">
        <v>14350</v>
      </c>
      <c r="AU40" s="175">
        <v>14244</v>
      </c>
      <c r="AV40" s="52">
        <v>13253</v>
      </c>
      <c r="AW40" s="52">
        <v>11078</v>
      </c>
      <c r="AX40" s="52">
        <v>7698</v>
      </c>
      <c r="AY40" s="175">
        <v>6618</v>
      </c>
      <c r="AZ40" s="52">
        <v>8699</v>
      </c>
      <c r="BA40" s="52">
        <v>8837</v>
      </c>
      <c r="BB40" s="52">
        <v>8541</v>
      </c>
      <c r="BC40" s="175">
        <v>7947</v>
      </c>
      <c r="BD40" s="52">
        <v>8317</v>
      </c>
      <c r="BE40" s="52">
        <v>7940</v>
      </c>
      <c r="BF40" s="52">
        <v>8842</v>
      </c>
    </row>
    <row r="41" spans="1:58">
      <c r="A41" s="64" t="str">
        <f>IF('1'!$A$1=1,B41,C41)</f>
        <v>Інші боргові зобов'язання</v>
      </c>
      <c r="B41" s="206" t="s">
        <v>80</v>
      </c>
      <c r="C41" s="15" t="s">
        <v>79</v>
      </c>
      <c r="D41" s="52"/>
      <c r="E41" s="52"/>
      <c r="F41" s="52"/>
      <c r="G41" s="53"/>
      <c r="H41" s="52"/>
      <c r="I41" s="52"/>
      <c r="J41" s="52"/>
      <c r="K41" s="53"/>
      <c r="L41" s="52"/>
      <c r="M41" s="52"/>
      <c r="N41" s="52"/>
      <c r="O41" s="53"/>
      <c r="P41" s="52"/>
      <c r="Q41" s="52"/>
      <c r="R41" s="52"/>
      <c r="S41" s="53"/>
      <c r="T41" s="110"/>
      <c r="U41" s="52"/>
      <c r="V41" s="52"/>
      <c r="W41" s="175"/>
      <c r="X41" s="110"/>
      <c r="Y41" s="52"/>
      <c r="Z41" s="52"/>
      <c r="AA41" s="175"/>
      <c r="AB41" s="52"/>
      <c r="AC41" s="52"/>
      <c r="AD41" s="52"/>
      <c r="AE41" s="175"/>
      <c r="AF41" s="52"/>
      <c r="AG41" s="52"/>
      <c r="AH41" s="52"/>
      <c r="AI41" s="175"/>
      <c r="AJ41" s="52"/>
      <c r="AK41" s="52"/>
      <c r="AL41" s="52"/>
      <c r="AM41" s="175"/>
      <c r="AN41" s="52"/>
      <c r="AO41" s="52"/>
      <c r="AP41" s="52"/>
      <c r="AQ41" s="175"/>
      <c r="AR41" s="52"/>
      <c r="AS41" s="52"/>
      <c r="AT41" s="52"/>
      <c r="AU41" s="175"/>
      <c r="AV41" s="52"/>
      <c r="AW41" s="52"/>
      <c r="AX41" s="52"/>
      <c r="AY41" s="175"/>
      <c r="AZ41" s="52"/>
      <c r="BA41" s="52"/>
      <c r="BB41" s="52"/>
      <c r="BC41" s="175"/>
      <c r="BD41" s="52"/>
      <c r="BE41" s="52">
        <v>197</v>
      </c>
      <c r="BF41" s="52">
        <v>197</v>
      </c>
    </row>
    <row r="42" spans="1:58" ht="21.65" customHeight="1">
      <c r="A42" s="74" t="str">
        <f>IF('1'!$A$1=1,B42,C42)</f>
        <v xml:space="preserve">  Довгострокові зобов'язання, що підлягають погашенню протягом року</v>
      </c>
      <c r="B42" s="6" t="s">
        <v>22</v>
      </c>
      <c r="C42" s="6" t="s">
        <v>35</v>
      </c>
      <c r="D42" s="52">
        <v>14590.5</v>
      </c>
      <c r="E42" s="52">
        <v>15222</v>
      </c>
      <c r="F42" s="52">
        <v>15120</v>
      </c>
      <c r="G42" s="53">
        <v>15544.5</v>
      </c>
      <c r="H42" s="52">
        <v>15394.5</v>
      </c>
      <c r="I42" s="52">
        <v>15995.5</v>
      </c>
      <c r="J42" s="52">
        <v>16559.5</v>
      </c>
      <c r="K42" s="53">
        <v>17891</v>
      </c>
      <c r="L42" s="52">
        <v>17024.5</v>
      </c>
      <c r="M42" s="52">
        <v>15362.5</v>
      </c>
      <c r="N42" s="52">
        <v>14158</v>
      </c>
      <c r="O42" s="53">
        <v>13780</v>
      </c>
      <c r="P42" s="52">
        <v>16836.5</v>
      </c>
      <c r="Q42" s="52">
        <v>18439.301680638193</v>
      </c>
      <c r="R42" s="52">
        <v>18464.654253873203</v>
      </c>
      <c r="S42" s="53">
        <v>18322.621803833572</v>
      </c>
      <c r="T42" s="110">
        <v>16727</v>
      </c>
      <c r="U42" s="52">
        <v>17323</v>
      </c>
      <c r="V42" s="52">
        <v>16481</v>
      </c>
      <c r="W42" s="175">
        <v>19376</v>
      </c>
      <c r="X42" s="110">
        <v>19274</v>
      </c>
      <c r="Y42" s="52">
        <v>19168</v>
      </c>
      <c r="Z42" s="52">
        <v>19913</v>
      </c>
      <c r="AA42" s="175">
        <v>20880</v>
      </c>
      <c r="AB42" s="52">
        <v>18959</v>
      </c>
      <c r="AC42" s="52">
        <v>18999</v>
      </c>
      <c r="AD42" s="52">
        <v>18187</v>
      </c>
      <c r="AE42" s="175">
        <v>18059</v>
      </c>
      <c r="AF42" s="52">
        <v>17201</v>
      </c>
      <c r="AG42" s="52">
        <v>16963</v>
      </c>
      <c r="AH42" s="52">
        <v>16684</v>
      </c>
      <c r="AI42" s="175">
        <v>16437</v>
      </c>
      <c r="AJ42" s="52">
        <v>16698</v>
      </c>
      <c r="AK42" s="52">
        <v>16996</v>
      </c>
      <c r="AL42" s="52">
        <v>16725</v>
      </c>
      <c r="AM42" s="175">
        <v>16851</v>
      </c>
      <c r="AN42" s="52">
        <v>16148</v>
      </c>
      <c r="AO42" s="52">
        <v>15536</v>
      </c>
      <c r="AP42" s="52">
        <v>15494</v>
      </c>
      <c r="AQ42" s="175">
        <v>15391</v>
      </c>
      <c r="AR42" s="52">
        <v>14654</v>
      </c>
      <c r="AS42" s="52">
        <v>14151</v>
      </c>
      <c r="AT42" s="52">
        <v>14746</v>
      </c>
      <c r="AU42" s="175">
        <v>15232</v>
      </c>
      <c r="AV42" s="52">
        <v>15000</v>
      </c>
      <c r="AW42" s="52">
        <v>14721</v>
      </c>
      <c r="AX42" s="52">
        <v>14822</v>
      </c>
      <c r="AY42" s="175">
        <v>15171</v>
      </c>
      <c r="AZ42" s="52">
        <v>14713</v>
      </c>
      <c r="BA42" s="52">
        <v>15132</v>
      </c>
      <c r="BB42" s="52">
        <v>14697</v>
      </c>
      <c r="BC42" s="175">
        <v>14523</v>
      </c>
      <c r="BD42" s="52">
        <v>14425</v>
      </c>
      <c r="BE42" s="52">
        <v>14325</v>
      </c>
      <c r="BF42" s="52">
        <v>14446</v>
      </c>
    </row>
    <row r="43" spans="1:58">
      <c r="A43" s="74" t="str">
        <f>IF('1'!$A$1=1,B43,C43)</f>
        <v xml:space="preserve">    Боргові цінні папери</v>
      </c>
      <c r="B43" s="6" t="s">
        <v>20</v>
      </c>
      <c r="C43" s="6" t="s">
        <v>33</v>
      </c>
      <c r="D43" s="52">
        <v>491</v>
      </c>
      <c r="E43" s="52">
        <v>502</v>
      </c>
      <c r="F43" s="52">
        <v>495</v>
      </c>
      <c r="G43" s="53">
        <v>450</v>
      </c>
      <c r="H43" s="52">
        <v>473</v>
      </c>
      <c r="I43" s="52">
        <v>462</v>
      </c>
      <c r="J43" s="52">
        <v>467</v>
      </c>
      <c r="K43" s="53">
        <v>478</v>
      </c>
      <c r="L43" s="52">
        <v>463</v>
      </c>
      <c r="M43" s="52">
        <v>450</v>
      </c>
      <c r="N43" s="52">
        <v>596</v>
      </c>
      <c r="O43" s="53">
        <v>2196</v>
      </c>
      <c r="P43" s="52">
        <v>2105</v>
      </c>
      <c r="Q43" s="52">
        <v>2240</v>
      </c>
      <c r="R43" s="52">
        <v>2226</v>
      </c>
      <c r="S43" s="53">
        <v>864.33300000000008</v>
      </c>
      <c r="T43" s="110">
        <v>760</v>
      </c>
      <c r="U43" s="52">
        <v>663</v>
      </c>
      <c r="V43" s="52">
        <v>971</v>
      </c>
      <c r="W43" s="175">
        <v>534</v>
      </c>
      <c r="X43" s="110">
        <v>518</v>
      </c>
      <c r="Y43" s="52">
        <v>358</v>
      </c>
      <c r="Z43" s="52">
        <v>593</v>
      </c>
      <c r="AA43" s="175">
        <v>222</v>
      </c>
      <c r="AB43" s="52">
        <v>285</v>
      </c>
      <c r="AC43" s="52">
        <v>326</v>
      </c>
      <c r="AD43" s="52">
        <v>266</v>
      </c>
      <c r="AE43" s="175">
        <v>258</v>
      </c>
      <c r="AF43" s="52">
        <v>449</v>
      </c>
      <c r="AG43" s="52">
        <v>439</v>
      </c>
      <c r="AH43" s="52">
        <v>461</v>
      </c>
      <c r="AI43" s="175">
        <v>469</v>
      </c>
      <c r="AJ43" s="52">
        <v>374</v>
      </c>
      <c r="AK43" s="52">
        <v>783</v>
      </c>
      <c r="AL43" s="52">
        <v>722</v>
      </c>
      <c r="AM43" s="175">
        <v>712</v>
      </c>
      <c r="AN43" s="52">
        <v>691</v>
      </c>
      <c r="AO43" s="52">
        <v>299</v>
      </c>
      <c r="AP43" s="52">
        <v>299</v>
      </c>
      <c r="AQ43" s="175">
        <v>300</v>
      </c>
      <c r="AR43" s="52">
        <v>268</v>
      </c>
      <c r="AS43" s="52">
        <v>665</v>
      </c>
      <c r="AT43" s="52">
        <v>949</v>
      </c>
      <c r="AU43" s="175">
        <v>948</v>
      </c>
      <c r="AV43" s="52">
        <v>935</v>
      </c>
      <c r="AW43" s="52">
        <v>521</v>
      </c>
      <c r="AX43" s="52">
        <v>493</v>
      </c>
      <c r="AY43" s="175">
        <v>493</v>
      </c>
      <c r="AZ43" s="52">
        <v>493</v>
      </c>
      <c r="BA43" s="52">
        <v>894</v>
      </c>
      <c r="BB43" s="52">
        <v>718</v>
      </c>
      <c r="BC43" s="175">
        <v>709</v>
      </c>
      <c r="BD43" s="52">
        <v>994</v>
      </c>
      <c r="BE43" s="52">
        <v>807</v>
      </c>
      <c r="BF43" s="52">
        <v>810</v>
      </c>
    </row>
    <row r="44" spans="1:58" s="5" customFormat="1">
      <c r="A44" s="64" t="str">
        <f>IF('1'!$A$1=1,B44,C44)</f>
        <v xml:space="preserve">    Кредити</v>
      </c>
      <c r="B44" s="9" t="s">
        <v>21</v>
      </c>
      <c r="C44" s="11" t="s">
        <v>34</v>
      </c>
      <c r="D44" s="77">
        <v>13990</v>
      </c>
      <c r="E44" s="77">
        <v>14604</v>
      </c>
      <c r="F44" s="77">
        <v>14512</v>
      </c>
      <c r="G44" s="78">
        <v>15002</v>
      </c>
      <c r="H44" s="77">
        <v>14843</v>
      </c>
      <c r="I44" s="77">
        <v>15460</v>
      </c>
      <c r="J44" s="77">
        <v>15923</v>
      </c>
      <c r="K44" s="78">
        <v>17243</v>
      </c>
      <c r="L44" s="77">
        <v>16491</v>
      </c>
      <c r="M44" s="77">
        <v>14825</v>
      </c>
      <c r="N44" s="77">
        <v>12928</v>
      </c>
      <c r="O44" s="78">
        <v>10978</v>
      </c>
      <c r="P44" s="77">
        <v>14129</v>
      </c>
      <c r="Q44" s="77">
        <v>14977.801680638193</v>
      </c>
      <c r="R44" s="77">
        <v>15639.654253873203</v>
      </c>
      <c r="S44" s="78">
        <v>16863.788803833573</v>
      </c>
      <c r="T44" s="115">
        <v>15355</v>
      </c>
      <c r="U44" s="77">
        <v>15994</v>
      </c>
      <c r="V44" s="77">
        <v>14840</v>
      </c>
      <c r="W44" s="179">
        <v>18313</v>
      </c>
      <c r="X44" s="115">
        <v>18264</v>
      </c>
      <c r="Y44" s="77">
        <v>18299</v>
      </c>
      <c r="Z44" s="77">
        <v>18788</v>
      </c>
      <c r="AA44" s="179">
        <v>20124</v>
      </c>
      <c r="AB44" s="77">
        <v>18021</v>
      </c>
      <c r="AC44" s="77">
        <v>17910</v>
      </c>
      <c r="AD44" s="77">
        <v>17107</v>
      </c>
      <c r="AE44" s="179">
        <v>16925</v>
      </c>
      <c r="AF44" s="77">
        <v>16704</v>
      </c>
      <c r="AG44" s="77">
        <v>16433</v>
      </c>
      <c r="AH44" s="77">
        <v>16132</v>
      </c>
      <c r="AI44" s="179">
        <v>15921</v>
      </c>
      <c r="AJ44" s="77">
        <v>16223</v>
      </c>
      <c r="AK44" s="77">
        <v>16111</v>
      </c>
      <c r="AL44" s="77">
        <v>15900</v>
      </c>
      <c r="AM44" s="179">
        <v>16035</v>
      </c>
      <c r="AN44" s="77">
        <v>15352</v>
      </c>
      <c r="AO44" s="77">
        <v>15136</v>
      </c>
      <c r="AP44" s="77">
        <v>15094</v>
      </c>
      <c r="AQ44" s="179">
        <v>14982</v>
      </c>
      <c r="AR44" s="77">
        <v>14273</v>
      </c>
      <c r="AS44" s="77">
        <v>13367</v>
      </c>
      <c r="AT44" s="77">
        <v>13682</v>
      </c>
      <c r="AU44" s="179">
        <v>14155</v>
      </c>
      <c r="AV44" s="77">
        <v>13945</v>
      </c>
      <c r="AW44" s="77">
        <v>14098</v>
      </c>
      <c r="AX44" s="77">
        <v>14258</v>
      </c>
      <c r="AY44" s="179">
        <v>14609</v>
      </c>
      <c r="AZ44" s="77">
        <v>14135</v>
      </c>
      <c r="BA44" s="77">
        <v>14154</v>
      </c>
      <c r="BB44" s="77">
        <v>13910</v>
      </c>
      <c r="BC44" s="179">
        <v>13765</v>
      </c>
      <c r="BD44" s="77">
        <v>13377</v>
      </c>
      <c r="BE44" s="77">
        <v>13461</v>
      </c>
      <c r="BF44" s="77">
        <v>13577</v>
      </c>
    </row>
    <row r="45" spans="1:58">
      <c r="A45" s="64" t="str">
        <f>IF('1'!$A$1=1,B45,C45)</f>
        <v xml:space="preserve">    Торгові кредити та аванси</v>
      </c>
      <c r="B45" s="17" t="s">
        <v>27</v>
      </c>
      <c r="C45" s="15" t="s">
        <v>40</v>
      </c>
      <c r="D45" s="79">
        <v>109.5</v>
      </c>
      <c r="E45" s="79">
        <v>116</v>
      </c>
      <c r="F45" s="79">
        <v>113</v>
      </c>
      <c r="G45" s="80">
        <v>92.5</v>
      </c>
      <c r="H45" s="79">
        <v>78.5</v>
      </c>
      <c r="I45" s="79">
        <v>73.5</v>
      </c>
      <c r="J45" s="79">
        <v>169.5</v>
      </c>
      <c r="K45" s="80">
        <v>170</v>
      </c>
      <c r="L45" s="79">
        <v>70.5</v>
      </c>
      <c r="M45" s="79">
        <v>87.5</v>
      </c>
      <c r="N45" s="79">
        <v>634</v>
      </c>
      <c r="O45" s="80">
        <v>606</v>
      </c>
      <c r="P45" s="79">
        <v>602.5</v>
      </c>
      <c r="Q45" s="79">
        <v>1221.5</v>
      </c>
      <c r="R45" s="79">
        <v>599</v>
      </c>
      <c r="S45" s="80">
        <v>594.5</v>
      </c>
      <c r="T45" s="116">
        <v>612</v>
      </c>
      <c r="U45" s="86">
        <v>666</v>
      </c>
      <c r="V45" s="86">
        <v>670</v>
      </c>
      <c r="W45" s="180">
        <v>529</v>
      </c>
      <c r="X45" s="116">
        <v>492</v>
      </c>
      <c r="Y45" s="86">
        <v>511</v>
      </c>
      <c r="Z45" s="86">
        <v>532</v>
      </c>
      <c r="AA45" s="180">
        <v>534</v>
      </c>
      <c r="AB45" s="86">
        <v>653</v>
      </c>
      <c r="AC45" s="86">
        <v>763</v>
      </c>
      <c r="AD45" s="86">
        <v>814</v>
      </c>
      <c r="AE45" s="180">
        <v>876</v>
      </c>
      <c r="AF45" s="86">
        <v>48</v>
      </c>
      <c r="AG45" s="86">
        <v>91</v>
      </c>
      <c r="AH45" s="86">
        <v>91</v>
      </c>
      <c r="AI45" s="180">
        <v>47</v>
      </c>
      <c r="AJ45" s="86">
        <v>101</v>
      </c>
      <c r="AK45" s="86">
        <v>102</v>
      </c>
      <c r="AL45" s="86">
        <v>103</v>
      </c>
      <c r="AM45" s="180">
        <v>104</v>
      </c>
      <c r="AN45" s="86">
        <v>105</v>
      </c>
      <c r="AO45" s="86">
        <v>101</v>
      </c>
      <c r="AP45" s="86">
        <v>101</v>
      </c>
      <c r="AQ45" s="180">
        <v>109</v>
      </c>
      <c r="AR45" s="86">
        <v>113</v>
      </c>
      <c r="AS45" s="86">
        <v>119</v>
      </c>
      <c r="AT45" s="86">
        <v>115</v>
      </c>
      <c r="AU45" s="180">
        <v>129</v>
      </c>
      <c r="AV45" s="86">
        <v>120</v>
      </c>
      <c r="AW45" s="86">
        <v>102</v>
      </c>
      <c r="AX45" s="86">
        <v>71</v>
      </c>
      <c r="AY45" s="180">
        <v>69</v>
      </c>
      <c r="AZ45" s="86">
        <v>85</v>
      </c>
      <c r="BA45" s="86">
        <v>84</v>
      </c>
      <c r="BB45" s="86">
        <v>69</v>
      </c>
      <c r="BC45" s="180">
        <v>49</v>
      </c>
      <c r="BD45" s="86">
        <v>54</v>
      </c>
      <c r="BE45" s="86">
        <v>57</v>
      </c>
      <c r="BF45" s="86">
        <v>59</v>
      </c>
    </row>
    <row r="46" spans="1:58" s="8" customFormat="1">
      <c r="A46" s="68" t="str">
        <f>IF('1'!$A$1=1,B46,C46)</f>
        <v xml:space="preserve"> Прямі інвестиції: міжфірмовий борг</v>
      </c>
      <c r="B46" s="81" t="s">
        <v>28</v>
      </c>
      <c r="C46" s="81" t="s">
        <v>41</v>
      </c>
      <c r="D46" s="82">
        <v>2326</v>
      </c>
      <c r="E46" s="82">
        <v>2905</v>
      </c>
      <c r="F46" s="82">
        <v>3025</v>
      </c>
      <c r="G46" s="83">
        <v>4932</v>
      </c>
      <c r="H46" s="82">
        <v>5805</v>
      </c>
      <c r="I46" s="82">
        <v>6418</v>
      </c>
      <c r="J46" s="82">
        <v>6745</v>
      </c>
      <c r="K46" s="83">
        <v>7272</v>
      </c>
      <c r="L46" s="82">
        <v>6469</v>
      </c>
      <c r="M46" s="82">
        <v>5315</v>
      </c>
      <c r="N46" s="82">
        <v>5058</v>
      </c>
      <c r="O46" s="83">
        <v>4387</v>
      </c>
      <c r="P46" s="82">
        <v>4369</v>
      </c>
      <c r="Q46" s="82">
        <v>4260</v>
      </c>
      <c r="R46" s="82">
        <v>4095</v>
      </c>
      <c r="S46" s="83">
        <v>5039.2561704115014</v>
      </c>
      <c r="T46" s="117">
        <v>8023</v>
      </c>
      <c r="U46" s="87">
        <v>8445</v>
      </c>
      <c r="V46" s="87">
        <v>7951</v>
      </c>
      <c r="W46" s="83">
        <v>7919</v>
      </c>
      <c r="X46" s="117">
        <v>7549</v>
      </c>
      <c r="Y46" s="87">
        <v>7269</v>
      </c>
      <c r="Z46" s="87">
        <v>7227</v>
      </c>
      <c r="AA46" s="83">
        <v>6944</v>
      </c>
      <c r="AB46" s="87">
        <v>6729</v>
      </c>
      <c r="AC46" s="87">
        <v>6794</v>
      </c>
      <c r="AD46" s="87">
        <v>7500</v>
      </c>
      <c r="AE46" s="83">
        <v>7611</v>
      </c>
      <c r="AF46" s="87">
        <v>7749</v>
      </c>
      <c r="AG46" s="87">
        <v>7706</v>
      </c>
      <c r="AH46" s="87">
        <v>8365</v>
      </c>
      <c r="AI46" s="83">
        <v>8217</v>
      </c>
      <c r="AJ46" s="87">
        <v>7372</v>
      </c>
      <c r="AK46" s="87">
        <v>7826</v>
      </c>
      <c r="AL46" s="87">
        <v>8122</v>
      </c>
      <c r="AM46" s="83">
        <v>8507</v>
      </c>
      <c r="AN46" s="87">
        <v>8381</v>
      </c>
      <c r="AO46" s="87">
        <v>8693</v>
      </c>
      <c r="AP46" s="87">
        <v>9102</v>
      </c>
      <c r="AQ46" s="83">
        <v>9471</v>
      </c>
      <c r="AR46" s="87">
        <v>9659</v>
      </c>
      <c r="AS46" s="87">
        <v>9923</v>
      </c>
      <c r="AT46" s="87">
        <v>9802</v>
      </c>
      <c r="AU46" s="83">
        <v>10709</v>
      </c>
      <c r="AV46" s="87">
        <v>9703</v>
      </c>
      <c r="AW46" s="87">
        <v>9663</v>
      </c>
      <c r="AX46" s="87">
        <v>9543</v>
      </c>
      <c r="AY46" s="83">
        <v>10129</v>
      </c>
      <c r="AZ46" s="87">
        <v>9796</v>
      </c>
      <c r="BA46" s="87">
        <v>9868</v>
      </c>
      <c r="BB46" s="87">
        <v>9616</v>
      </c>
      <c r="BC46" s="83">
        <v>10393</v>
      </c>
      <c r="BD46" s="87">
        <v>10534</v>
      </c>
      <c r="BE46" s="87">
        <v>10488</v>
      </c>
      <c r="BF46" s="87">
        <v>10582</v>
      </c>
    </row>
    <row r="47" spans="1:58">
      <c r="A47" s="74" t="str">
        <f>IF('1'!$A$1=1,B47,C47)</f>
        <v xml:space="preserve">  Короткостроковий борг за первинним терміном погашення</v>
      </c>
      <c r="B47" s="181" t="s">
        <v>19</v>
      </c>
      <c r="C47" s="182" t="s">
        <v>32</v>
      </c>
      <c r="D47" s="79"/>
      <c r="E47" s="79"/>
      <c r="F47" s="79"/>
      <c r="G47" s="80"/>
      <c r="H47" s="79"/>
      <c r="I47" s="79"/>
      <c r="J47" s="79"/>
      <c r="K47" s="80"/>
      <c r="L47" s="79"/>
      <c r="M47" s="79"/>
      <c r="N47" s="79"/>
      <c r="O47" s="80"/>
      <c r="P47" s="79"/>
      <c r="Q47" s="79"/>
      <c r="R47" s="79"/>
      <c r="S47" s="80"/>
      <c r="T47" s="116">
        <v>1448</v>
      </c>
      <c r="U47" s="86">
        <v>1484</v>
      </c>
      <c r="V47" s="86">
        <v>1540</v>
      </c>
      <c r="W47" s="180">
        <v>1277</v>
      </c>
      <c r="X47" s="116">
        <v>1147</v>
      </c>
      <c r="Y47" s="86">
        <v>1201</v>
      </c>
      <c r="Z47" s="86">
        <v>1242</v>
      </c>
      <c r="AA47" s="180">
        <v>1293</v>
      </c>
      <c r="AB47" s="86">
        <v>1587</v>
      </c>
      <c r="AC47" s="86">
        <v>1728</v>
      </c>
      <c r="AD47" s="86">
        <v>1943</v>
      </c>
      <c r="AE47" s="180">
        <v>2113</v>
      </c>
      <c r="AF47" s="86">
        <v>2128</v>
      </c>
      <c r="AG47" s="86">
        <v>2137</v>
      </c>
      <c r="AH47" s="86">
        <v>2350</v>
      </c>
      <c r="AI47" s="180">
        <v>2279</v>
      </c>
      <c r="AJ47" s="86">
        <v>1921</v>
      </c>
      <c r="AK47" s="86">
        <v>2186</v>
      </c>
      <c r="AL47" s="86">
        <v>2514</v>
      </c>
      <c r="AM47" s="180">
        <v>2472</v>
      </c>
      <c r="AN47" s="86">
        <v>2580</v>
      </c>
      <c r="AO47" s="86">
        <v>2853</v>
      </c>
      <c r="AP47" s="86">
        <v>3109</v>
      </c>
      <c r="AQ47" s="180">
        <v>2925</v>
      </c>
      <c r="AR47" s="86">
        <v>2956</v>
      </c>
      <c r="AS47" s="86">
        <v>2780</v>
      </c>
      <c r="AT47" s="86">
        <v>3150</v>
      </c>
      <c r="AU47" s="180">
        <v>3675</v>
      </c>
      <c r="AV47" s="86">
        <v>3196</v>
      </c>
      <c r="AW47" s="86">
        <v>3159</v>
      </c>
      <c r="AX47" s="86">
        <v>3047</v>
      </c>
      <c r="AY47" s="180">
        <v>2977</v>
      </c>
      <c r="AZ47" s="86">
        <v>2972</v>
      </c>
      <c r="BA47" s="86">
        <v>2902</v>
      </c>
      <c r="BB47" s="86">
        <v>2849</v>
      </c>
      <c r="BC47" s="180">
        <v>2547</v>
      </c>
      <c r="BD47" s="86">
        <v>2873</v>
      </c>
      <c r="BE47" s="86">
        <v>2817</v>
      </c>
      <c r="BF47" s="86">
        <v>2870</v>
      </c>
    </row>
    <row r="48" spans="1:58" ht="23">
      <c r="A48" s="74" t="str">
        <f>IF('1'!$A$1=1,B48,C48)</f>
        <v>Боргові зобов'язання підприємств прямого інвестування перед прямими інвесторами</v>
      </c>
      <c r="B48" s="181" t="s">
        <v>73</v>
      </c>
      <c r="C48" s="183" t="s">
        <v>74</v>
      </c>
      <c r="D48" s="79"/>
      <c r="E48" s="79"/>
      <c r="F48" s="79"/>
      <c r="G48" s="80"/>
      <c r="H48" s="79"/>
      <c r="I48" s="79"/>
      <c r="J48" s="79"/>
      <c r="K48" s="80"/>
      <c r="L48" s="79"/>
      <c r="M48" s="79"/>
      <c r="N48" s="79"/>
      <c r="O48" s="80"/>
      <c r="P48" s="79"/>
      <c r="Q48" s="79"/>
      <c r="R48" s="79"/>
      <c r="S48" s="80"/>
      <c r="T48" s="116">
        <v>1448</v>
      </c>
      <c r="U48" s="86">
        <v>1484</v>
      </c>
      <c r="V48" s="86">
        <v>1447</v>
      </c>
      <c r="W48" s="180">
        <v>1170</v>
      </c>
      <c r="X48" s="116">
        <v>1081</v>
      </c>
      <c r="Y48" s="86">
        <v>1155</v>
      </c>
      <c r="Z48" s="86">
        <v>1096</v>
      </c>
      <c r="AA48" s="180">
        <v>1100</v>
      </c>
      <c r="AB48" s="86">
        <v>1439</v>
      </c>
      <c r="AC48" s="86">
        <v>1658</v>
      </c>
      <c r="AD48" s="86">
        <v>1767</v>
      </c>
      <c r="AE48" s="180">
        <v>1898</v>
      </c>
      <c r="AF48" s="86">
        <v>1981</v>
      </c>
      <c r="AG48" s="86">
        <v>2047</v>
      </c>
      <c r="AH48" s="86">
        <v>2124</v>
      </c>
      <c r="AI48" s="180">
        <v>2083</v>
      </c>
      <c r="AJ48" s="86">
        <v>1914</v>
      </c>
      <c r="AK48" s="86">
        <v>2079</v>
      </c>
      <c r="AL48" s="86">
        <v>2400</v>
      </c>
      <c r="AM48" s="180">
        <v>2350</v>
      </c>
      <c r="AN48" s="86">
        <v>2453</v>
      </c>
      <c r="AO48" s="86">
        <v>2712</v>
      </c>
      <c r="AP48" s="86">
        <v>2828</v>
      </c>
      <c r="AQ48" s="180">
        <v>2596</v>
      </c>
      <c r="AR48" s="86">
        <v>2674</v>
      </c>
      <c r="AS48" s="86">
        <v>2484</v>
      </c>
      <c r="AT48" s="86">
        <v>2414</v>
      </c>
      <c r="AU48" s="180">
        <v>2843</v>
      </c>
      <c r="AV48" s="86">
        <v>2304</v>
      </c>
      <c r="AW48" s="86">
        <v>2315</v>
      </c>
      <c r="AX48" s="86">
        <v>2461</v>
      </c>
      <c r="AY48" s="180">
        <v>2380</v>
      </c>
      <c r="AZ48" s="86">
        <v>2366</v>
      </c>
      <c r="BA48" s="86">
        <v>2413</v>
      </c>
      <c r="BB48" s="86">
        <v>2364</v>
      </c>
      <c r="BC48" s="180">
        <v>2384</v>
      </c>
      <c r="BD48" s="86">
        <v>2706</v>
      </c>
      <c r="BE48" s="86">
        <v>2647</v>
      </c>
      <c r="BF48" s="86">
        <v>2686</v>
      </c>
    </row>
    <row r="49" spans="1:58">
      <c r="A49" s="74" t="str">
        <f>IF('1'!$A$1=1,B49,C49)</f>
        <v xml:space="preserve">в тому числі </v>
      </c>
      <c r="B49" s="184" t="s">
        <v>29</v>
      </c>
      <c r="C49" s="183" t="s">
        <v>42</v>
      </c>
      <c r="D49" s="79"/>
      <c r="E49" s="79"/>
      <c r="F49" s="79"/>
      <c r="G49" s="80"/>
      <c r="H49" s="79"/>
      <c r="I49" s="79"/>
      <c r="J49" s="79"/>
      <c r="K49" s="80"/>
      <c r="L49" s="79"/>
      <c r="M49" s="79"/>
      <c r="N49" s="79"/>
      <c r="O49" s="80"/>
      <c r="P49" s="79"/>
      <c r="Q49" s="79"/>
      <c r="R49" s="79"/>
      <c r="S49" s="80"/>
      <c r="T49" s="116"/>
      <c r="U49" s="86"/>
      <c r="V49" s="86"/>
      <c r="W49" s="180"/>
      <c r="X49" s="116"/>
      <c r="Y49" s="86"/>
      <c r="Z49" s="86"/>
      <c r="AA49" s="180"/>
      <c r="AB49" s="86"/>
      <c r="AC49" s="86"/>
      <c r="AD49" s="86"/>
      <c r="AE49" s="180"/>
      <c r="AF49" s="86"/>
      <c r="AG49" s="86"/>
      <c r="AH49" s="86"/>
      <c r="AI49" s="180"/>
      <c r="AJ49" s="86"/>
      <c r="AK49" s="86"/>
      <c r="AL49" s="86"/>
      <c r="AM49" s="180"/>
      <c r="AN49" s="86"/>
      <c r="AO49" s="86"/>
      <c r="AP49" s="86"/>
      <c r="AQ49" s="180"/>
      <c r="AR49" s="86"/>
      <c r="AS49" s="86"/>
      <c r="AT49" s="86"/>
      <c r="AU49" s="180"/>
      <c r="AV49" s="86"/>
      <c r="AW49" s="86"/>
      <c r="AX49" s="86"/>
      <c r="AY49" s="180"/>
      <c r="AZ49" s="86"/>
      <c r="BA49" s="86"/>
      <c r="BB49" s="86"/>
      <c r="BC49" s="180"/>
      <c r="BD49" s="86"/>
      <c r="BE49" s="86"/>
      <c r="BF49" s="86"/>
    </row>
    <row r="50" spans="1:58">
      <c r="A50" s="74" t="str">
        <f>IF('1'!$A$1=1,B50,C50)</f>
        <v xml:space="preserve">    Торгові кредити та аванси</v>
      </c>
      <c r="B50" s="185" t="s">
        <v>27</v>
      </c>
      <c r="C50" s="183" t="s">
        <v>43</v>
      </c>
      <c r="D50" s="79"/>
      <c r="E50" s="79"/>
      <c r="F50" s="79"/>
      <c r="G50" s="80"/>
      <c r="H50" s="79"/>
      <c r="I50" s="79"/>
      <c r="J50" s="79"/>
      <c r="K50" s="80"/>
      <c r="L50" s="79"/>
      <c r="M50" s="79"/>
      <c r="N50" s="79"/>
      <c r="O50" s="80"/>
      <c r="P50" s="79"/>
      <c r="Q50" s="79"/>
      <c r="R50" s="79"/>
      <c r="S50" s="80"/>
      <c r="T50" s="116">
        <v>1224</v>
      </c>
      <c r="U50" s="86">
        <v>1331</v>
      </c>
      <c r="V50" s="86">
        <v>1340</v>
      </c>
      <c r="W50" s="180">
        <v>1057</v>
      </c>
      <c r="X50" s="116">
        <v>984</v>
      </c>
      <c r="Y50" s="86">
        <v>1022</v>
      </c>
      <c r="Z50" s="86">
        <v>1063</v>
      </c>
      <c r="AA50" s="180">
        <v>1067</v>
      </c>
      <c r="AB50" s="86">
        <v>1306</v>
      </c>
      <c r="AC50" s="86">
        <v>1526</v>
      </c>
      <c r="AD50" s="86">
        <v>1627</v>
      </c>
      <c r="AE50" s="180">
        <v>1752</v>
      </c>
      <c r="AF50" s="86">
        <v>1819</v>
      </c>
      <c r="AG50" s="86">
        <v>1945</v>
      </c>
      <c r="AH50" s="86">
        <v>1978</v>
      </c>
      <c r="AI50" s="180">
        <v>1901</v>
      </c>
      <c r="AJ50" s="86">
        <v>1675</v>
      </c>
      <c r="AK50" s="86">
        <v>1831</v>
      </c>
      <c r="AL50" s="86">
        <v>1997</v>
      </c>
      <c r="AM50" s="180">
        <v>1744</v>
      </c>
      <c r="AN50" s="86">
        <v>2203</v>
      </c>
      <c r="AO50" s="86">
        <v>2467</v>
      </c>
      <c r="AP50" s="86">
        <v>2422</v>
      </c>
      <c r="AQ50" s="180">
        <v>2172</v>
      </c>
      <c r="AR50" s="86">
        <v>2317</v>
      </c>
      <c r="AS50" s="86">
        <v>2187</v>
      </c>
      <c r="AT50" s="86">
        <v>2107</v>
      </c>
      <c r="AU50" s="180">
        <v>2545</v>
      </c>
      <c r="AV50" s="86">
        <v>1992</v>
      </c>
      <c r="AW50" s="86">
        <v>2009</v>
      </c>
      <c r="AX50" s="86">
        <v>1981</v>
      </c>
      <c r="AY50" s="180">
        <v>2062</v>
      </c>
      <c r="AZ50" s="86">
        <v>2104</v>
      </c>
      <c r="BA50" s="86">
        <v>2131</v>
      </c>
      <c r="BB50" s="86">
        <v>2120</v>
      </c>
      <c r="BC50" s="180">
        <v>2092</v>
      </c>
      <c r="BD50" s="86">
        <v>2420</v>
      </c>
      <c r="BE50" s="86">
        <v>2434</v>
      </c>
      <c r="BF50" s="86">
        <v>2510</v>
      </c>
    </row>
    <row r="51" spans="1:58">
      <c r="A51" s="74" t="str">
        <f>IF('1'!$A$1=1,B51,C51)</f>
        <v>Боргові зобов'язання між сестринськими підприємствами</v>
      </c>
      <c r="B51" s="181" t="s">
        <v>75</v>
      </c>
      <c r="C51" s="183" t="s">
        <v>76</v>
      </c>
      <c r="D51" s="79"/>
      <c r="E51" s="79"/>
      <c r="F51" s="79"/>
      <c r="G51" s="80"/>
      <c r="H51" s="79"/>
      <c r="I51" s="79"/>
      <c r="J51" s="79"/>
      <c r="K51" s="80"/>
      <c r="L51" s="79"/>
      <c r="M51" s="79"/>
      <c r="N51" s="79"/>
      <c r="O51" s="80"/>
      <c r="P51" s="79"/>
      <c r="Q51" s="79"/>
      <c r="R51" s="79"/>
      <c r="S51" s="80"/>
      <c r="T51" s="116">
        <v>0</v>
      </c>
      <c r="U51" s="86">
        <v>0</v>
      </c>
      <c r="V51" s="86">
        <v>93</v>
      </c>
      <c r="W51" s="180">
        <v>107</v>
      </c>
      <c r="X51" s="116">
        <v>66</v>
      </c>
      <c r="Y51" s="86">
        <v>46</v>
      </c>
      <c r="Z51" s="86">
        <v>146</v>
      </c>
      <c r="AA51" s="180">
        <v>193</v>
      </c>
      <c r="AB51" s="86">
        <v>148</v>
      </c>
      <c r="AC51" s="86">
        <v>70</v>
      </c>
      <c r="AD51" s="86">
        <v>176</v>
      </c>
      <c r="AE51" s="180">
        <v>215</v>
      </c>
      <c r="AF51" s="86">
        <v>147</v>
      </c>
      <c r="AG51" s="86">
        <v>90</v>
      </c>
      <c r="AH51" s="86">
        <v>226</v>
      </c>
      <c r="AI51" s="180">
        <v>196</v>
      </c>
      <c r="AJ51" s="86">
        <v>7</v>
      </c>
      <c r="AK51" s="86">
        <v>107</v>
      </c>
      <c r="AL51" s="86">
        <v>114</v>
      </c>
      <c r="AM51" s="180">
        <v>122</v>
      </c>
      <c r="AN51" s="86">
        <v>127</v>
      </c>
      <c r="AO51" s="86">
        <v>141</v>
      </c>
      <c r="AP51" s="86">
        <v>281</v>
      </c>
      <c r="AQ51" s="180">
        <v>329</v>
      </c>
      <c r="AR51" s="86">
        <v>282</v>
      </c>
      <c r="AS51" s="86">
        <v>296</v>
      </c>
      <c r="AT51" s="86">
        <v>736</v>
      </c>
      <c r="AU51" s="180">
        <v>832</v>
      </c>
      <c r="AV51" s="86">
        <v>892</v>
      </c>
      <c r="AW51" s="86">
        <v>844</v>
      </c>
      <c r="AX51" s="86">
        <v>586</v>
      </c>
      <c r="AY51" s="180">
        <v>597</v>
      </c>
      <c r="AZ51" s="86">
        <v>606</v>
      </c>
      <c r="BA51" s="86">
        <v>489</v>
      </c>
      <c r="BB51" s="86">
        <v>485</v>
      </c>
      <c r="BC51" s="180">
        <v>163</v>
      </c>
      <c r="BD51" s="86">
        <v>167</v>
      </c>
      <c r="BE51" s="86">
        <v>170</v>
      </c>
      <c r="BF51" s="86">
        <v>184</v>
      </c>
    </row>
    <row r="52" spans="1:58" ht="22.25" customHeight="1">
      <c r="A52" s="74" t="str">
        <f>IF('1'!$A$1=1,B52,C52)</f>
        <v xml:space="preserve">  Довгострокові зобов'язання, що підлягають погашенню протягом року</v>
      </c>
      <c r="B52" s="186" t="s">
        <v>22</v>
      </c>
      <c r="C52" s="182" t="s">
        <v>35</v>
      </c>
      <c r="D52" s="79"/>
      <c r="E52" s="79"/>
      <c r="F52" s="79"/>
      <c r="G52" s="80"/>
      <c r="H52" s="79"/>
      <c r="I52" s="79"/>
      <c r="J52" s="79"/>
      <c r="K52" s="80"/>
      <c r="L52" s="79"/>
      <c r="M52" s="79"/>
      <c r="N52" s="79"/>
      <c r="O52" s="80"/>
      <c r="P52" s="79"/>
      <c r="Q52" s="79"/>
      <c r="R52" s="79"/>
      <c r="S52" s="80"/>
      <c r="T52" s="116">
        <v>6575</v>
      </c>
      <c r="U52" s="86">
        <v>6961</v>
      </c>
      <c r="V52" s="86">
        <v>6411</v>
      </c>
      <c r="W52" s="180">
        <v>6642</v>
      </c>
      <c r="X52" s="116">
        <v>6402</v>
      </c>
      <c r="Y52" s="86">
        <v>6068</v>
      </c>
      <c r="Z52" s="86">
        <v>5985</v>
      </c>
      <c r="AA52" s="180">
        <v>5651</v>
      </c>
      <c r="AB52" s="86">
        <v>5142</v>
      </c>
      <c r="AC52" s="86">
        <v>5066</v>
      </c>
      <c r="AD52" s="86">
        <v>5557</v>
      </c>
      <c r="AE52" s="180">
        <v>5498</v>
      </c>
      <c r="AF52" s="86">
        <v>5621</v>
      </c>
      <c r="AG52" s="86">
        <v>5569</v>
      </c>
      <c r="AH52" s="86">
        <v>6015</v>
      </c>
      <c r="AI52" s="180">
        <v>5938</v>
      </c>
      <c r="AJ52" s="86">
        <v>5451</v>
      </c>
      <c r="AK52" s="86">
        <v>5640</v>
      </c>
      <c r="AL52" s="86">
        <v>5608</v>
      </c>
      <c r="AM52" s="180">
        <v>6035</v>
      </c>
      <c r="AN52" s="86">
        <v>5801</v>
      </c>
      <c r="AO52" s="86">
        <v>5840</v>
      </c>
      <c r="AP52" s="86">
        <v>5993</v>
      </c>
      <c r="AQ52" s="180">
        <v>6546</v>
      </c>
      <c r="AR52" s="86">
        <v>6703</v>
      </c>
      <c r="AS52" s="86">
        <v>7143</v>
      </c>
      <c r="AT52" s="86">
        <v>6652</v>
      </c>
      <c r="AU52" s="180">
        <v>7034</v>
      </c>
      <c r="AV52" s="86">
        <v>6507</v>
      </c>
      <c r="AW52" s="86">
        <v>6504</v>
      </c>
      <c r="AX52" s="86">
        <v>6496</v>
      </c>
      <c r="AY52" s="180">
        <v>7152</v>
      </c>
      <c r="AZ52" s="86">
        <v>6824</v>
      </c>
      <c r="BA52" s="86">
        <v>6966</v>
      </c>
      <c r="BB52" s="86">
        <v>6767</v>
      </c>
      <c r="BC52" s="180">
        <v>7846</v>
      </c>
      <c r="BD52" s="86">
        <v>7661</v>
      </c>
      <c r="BE52" s="86">
        <v>7671</v>
      </c>
      <c r="BF52" s="86">
        <v>7712</v>
      </c>
    </row>
    <row r="53" spans="1:58" ht="23">
      <c r="A53" s="74" t="str">
        <f>IF('1'!$A$1=1,B53,C53)</f>
        <v>Боргові зобов'язання підприємств прямого інвестування перед прямими інвесторами</v>
      </c>
      <c r="B53" s="185" t="s">
        <v>73</v>
      </c>
      <c r="C53" s="183" t="s">
        <v>74</v>
      </c>
      <c r="D53" s="79"/>
      <c r="E53" s="79"/>
      <c r="F53" s="79"/>
      <c r="G53" s="80"/>
      <c r="H53" s="79"/>
      <c r="I53" s="79"/>
      <c r="J53" s="79"/>
      <c r="K53" s="80"/>
      <c r="L53" s="79"/>
      <c r="M53" s="79"/>
      <c r="N53" s="79"/>
      <c r="O53" s="80"/>
      <c r="P53" s="79"/>
      <c r="Q53" s="79"/>
      <c r="R53" s="79"/>
      <c r="S53" s="80"/>
      <c r="T53" s="116">
        <v>4895</v>
      </c>
      <c r="U53" s="86">
        <v>5229</v>
      </c>
      <c r="V53" s="86">
        <v>4127</v>
      </c>
      <c r="W53" s="180">
        <v>3951</v>
      </c>
      <c r="X53" s="116">
        <v>3815</v>
      </c>
      <c r="Y53" s="86">
        <v>3565</v>
      </c>
      <c r="Z53" s="86">
        <v>3498</v>
      </c>
      <c r="AA53" s="180">
        <v>3778</v>
      </c>
      <c r="AB53" s="86">
        <v>3381</v>
      </c>
      <c r="AC53" s="86">
        <v>3208</v>
      </c>
      <c r="AD53" s="86">
        <v>3496</v>
      </c>
      <c r="AE53" s="180">
        <v>3460</v>
      </c>
      <c r="AF53" s="86">
        <v>3527</v>
      </c>
      <c r="AG53" s="86">
        <v>3560</v>
      </c>
      <c r="AH53" s="86">
        <v>3689</v>
      </c>
      <c r="AI53" s="180">
        <v>3865</v>
      </c>
      <c r="AJ53" s="86">
        <v>3450</v>
      </c>
      <c r="AK53" s="86">
        <v>3599</v>
      </c>
      <c r="AL53" s="86">
        <v>3577</v>
      </c>
      <c r="AM53" s="180">
        <v>3655</v>
      </c>
      <c r="AN53" s="86">
        <v>3461</v>
      </c>
      <c r="AO53" s="86">
        <v>3737</v>
      </c>
      <c r="AP53" s="86">
        <v>4033</v>
      </c>
      <c r="AQ53" s="180">
        <v>4352</v>
      </c>
      <c r="AR53" s="86">
        <v>4666</v>
      </c>
      <c r="AS53" s="86">
        <v>5181</v>
      </c>
      <c r="AT53" s="86">
        <v>4800</v>
      </c>
      <c r="AU53" s="180">
        <v>4470</v>
      </c>
      <c r="AV53" s="86">
        <v>4087</v>
      </c>
      <c r="AW53" s="86">
        <v>3994</v>
      </c>
      <c r="AX53" s="86">
        <v>4015</v>
      </c>
      <c r="AY53" s="180">
        <v>4543</v>
      </c>
      <c r="AZ53" s="86">
        <v>4448</v>
      </c>
      <c r="BA53" s="86">
        <v>4600</v>
      </c>
      <c r="BB53" s="86">
        <v>4387</v>
      </c>
      <c r="BC53" s="180">
        <v>5343</v>
      </c>
      <c r="BD53" s="86">
        <v>5010</v>
      </c>
      <c r="BE53" s="86">
        <v>5067</v>
      </c>
      <c r="BF53" s="86">
        <v>5099</v>
      </c>
    </row>
    <row r="54" spans="1:58">
      <c r="A54" s="74" t="str">
        <f>IF('1'!$A$1=1,B54,C54)</f>
        <v xml:space="preserve"> Боргові зобов'язання між сестринськими підприємствами</v>
      </c>
      <c r="B54" s="185" t="s">
        <v>77</v>
      </c>
      <c r="C54" s="10" t="s">
        <v>76</v>
      </c>
      <c r="D54" s="79"/>
      <c r="E54" s="79"/>
      <c r="F54" s="79"/>
      <c r="G54" s="80"/>
      <c r="H54" s="79"/>
      <c r="I54" s="79"/>
      <c r="J54" s="79"/>
      <c r="K54" s="80"/>
      <c r="L54" s="79"/>
      <c r="M54" s="79"/>
      <c r="N54" s="79"/>
      <c r="O54" s="80"/>
      <c r="P54" s="79"/>
      <c r="Q54" s="79"/>
      <c r="R54" s="79"/>
      <c r="S54" s="80"/>
      <c r="T54" s="116">
        <v>1680</v>
      </c>
      <c r="U54" s="86">
        <v>1732</v>
      </c>
      <c r="V54" s="86">
        <v>2284</v>
      </c>
      <c r="W54" s="180">
        <v>2691</v>
      </c>
      <c r="X54" s="116">
        <v>2587</v>
      </c>
      <c r="Y54" s="86">
        <v>2503</v>
      </c>
      <c r="Z54" s="86">
        <v>2487</v>
      </c>
      <c r="AA54" s="180">
        <v>1873</v>
      </c>
      <c r="AB54" s="86">
        <v>1761</v>
      </c>
      <c r="AC54" s="86">
        <v>1858</v>
      </c>
      <c r="AD54" s="86">
        <v>2061</v>
      </c>
      <c r="AE54" s="180">
        <v>2038</v>
      </c>
      <c r="AF54" s="86">
        <v>2094</v>
      </c>
      <c r="AG54" s="86">
        <v>2009</v>
      </c>
      <c r="AH54" s="86">
        <v>2326</v>
      </c>
      <c r="AI54" s="180">
        <v>2073</v>
      </c>
      <c r="AJ54" s="86">
        <v>2001</v>
      </c>
      <c r="AK54" s="86">
        <v>2041</v>
      </c>
      <c r="AL54" s="86">
        <v>2031</v>
      </c>
      <c r="AM54" s="180">
        <v>2380</v>
      </c>
      <c r="AN54" s="86">
        <v>2340</v>
      </c>
      <c r="AO54" s="86">
        <v>2103</v>
      </c>
      <c r="AP54" s="86">
        <v>1960</v>
      </c>
      <c r="AQ54" s="180">
        <v>2194</v>
      </c>
      <c r="AR54" s="86">
        <v>2037</v>
      </c>
      <c r="AS54" s="86">
        <v>1962</v>
      </c>
      <c r="AT54" s="86">
        <v>1852</v>
      </c>
      <c r="AU54" s="180">
        <v>2564</v>
      </c>
      <c r="AV54" s="86">
        <v>2420</v>
      </c>
      <c r="AW54" s="86">
        <v>2510</v>
      </c>
      <c r="AX54" s="86">
        <v>2481</v>
      </c>
      <c r="AY54" s="180">
        <v>2609</v>
      </c>
      <c r="AZ54" s="86">
        <v>2376</v>
      </c>
      <c r="BA54" s="86">
        <v>2366</v>
      </c>
      <c r="BB54" s="86">
        <v>2380</v>
      </c>
      <c r="BC54" s="180">
        <v>2503</v>
      </c>
      <c r="BD54" s="86">
        <v>2651</v>
      </c>
      <c r="BE54" s="86">
        <v>2604</v>
      </c>
      <c r="BF54" s="86">
        <v>2613</v>
      </c>
    </row>
    <row r="55" spans="1:58" ht="7.25" customHeight="1">
      <c r="A55" s="76"/>
      <c r="B55" s="16"/>
      <c r="C55" s="16"/>
      <c r="D55" s="79"/>
      <c r="E55" s="79"/>
      <c r="F55" s="79"/>
      <c r="G55" s="80"/>
      <c r="H55" s="79"/>
      <c r="I55" s="79"/>
      <c r="J55" s="79"/>
      <c r="K55" s="80"/>
      <c r="L55" s="79"/>
      <c r="M55" s="79"/>
      <c r="N55" s="79"/>
      <c r="O55" s="80"/>
      <c r="P55" s="79"/>
      <c r="Q55" s="79"/>
      <c r="R55" s="79"/>
      <c r="S55" s="80"/>
      <c r="T55" s="116"/>
      <c r="U55" s="86"/>
      <c r="V55" s="86"/>
      <c r="W55" s="180"/>
      <c r="X55" s="116"/>
      <c r="Y55" s="86"/>
      <c r="Z55" s="86"/>
      <c r="AA55" s="180"/>
      <c r="AB55" s="86"/>
      <c r="AC55" s="86"/>
      <c r="AD55" s="86"/>
      <c r="AE55" s="180"/>
      <c r="AF55" s="86"/>
      <c r="AG55" s="86"/>
      <c r="AH55" s="86"/>
      <c r="AI55" s="180"/>
      <c r="AJ55" s="86"/>
      <c r="AK55" s="86"/>
      <c r="AL55" s="86"/>
      <c r="AM55" s="180"/>
      <c r="AN55" s="86"/>
      <c r="AO55" s="86"/>
      <c r="AP55" s="86"/>
      <c r="AQ55" s="180"/>
      <c r="AR55" s="86"/>
      <c r="AS55" s="86"/>
      <c r="AT55" s="86"/>
      <c r="AU55" s="180"/>
      <c r="AV55" s="86"/>
      <c r="AW55" s="86"/>
      <c r="AX55" s="86"/>
      <c r="AY55" s="180"/>
      <c r="AZ55" s="86"/>
      <c r="BA55" s="86"/>
      <c r="BB55" s="86"/>
      <c r="BC55" s="180"/>
      <c r="BD55" s="86"/>
      <c r="BE55" s="86"/>
      <c r="BF55" s="86"/>
    </row>
    <row r="56" spans="1:58" s="8" customFormat="1" ht="23.5">
      <c r="A56" s="122" t="str">
        <f>IF('1'!$A$1=1,B56,C56)</f>
        <v xml:space="preserve"> Короткостоковий борг за залишковим терміном погашення</v>
      </c>
      <c r="B56" s="123" t="s">
        <v>69</v>
      </c>
      <c r="C56" s="123" t="s">
        <v>70</v>
      </c>
      <c r="D56" s="124">
        <v>51690.5</v>
      </c>
      <c r="E56" s="120">
        <v>54766</v>
      </c>
      <c r="F56" s="120">
        <v>55839</v>
      </c>
      <c r="G56" s="128">
        <v>60167.656274249668</v>
      </c>
      <c r="H56" s="124">
        <v>61450.96325766587</v>
      </c>
      <c r="I56" s="120">
        <v>65272.72076947138</v>
      </c>
      <c r="J56" s="120">
        <v>63250.343228026279</v>
      </c>
      <c r="K56" s="128">
        <v>65854.787576629547</v>
      </c>
      <c r="L56" s="124">
        <v>64661.11233579382</v>
      </c>
      <c r="M56" s="120">
        <v>60475.425584886776</v>
      </c>
      <c r="N56" s="120">
        <v>59289.610919245592</v>
      </c>
      <c r="O56" s="128">
        <v>59294.195002266548</v>
      </c>
      <c r="P56" s="124">
        <v>59272.877802139978</v>
      </c>
      <c r="Q56" s="120">
        <v>56730.313302054077</v>
      </c>
      <c r="R56" s="120">
        <v>59007.841145533588</v>
      </c>
      <c r="S56" s="128">
        <v>56338.180108573535</v>
      </c>
      <c r="T56" s="124">
        <v>53737</v>
      </c>
      <c r="U56" s="120">
        <v>54147</v>
      </c>
      <c r="V56" s="120">
        <v>50945</v>
      </c>
      <c r="W56" s="128">
        <v>51009</v>
      </c>
      <c r="X56" s="124">
        <v>47326</v>
      </c>
      <c r="Y56" s="120">
        <v>45566</v>
      </c>
      <c r="Z56" s="120">
        <v>45558</v>
      </c>
      <c r="AA56" s="128">
        <v>46872</v>
      </c>
      <c r="AB56" s="120">
        <v>46011</v>
      </c>
      <c r="AC56" s="120">
        <v>46530</v>
      </c>
      <c r="AD56" s="120">
        <v>47171</v>
      </c>
      <c r="AE56" s="128">
        <v>46363</v>
      </c>
      <c r="AF56" s="120">
        <v>46158</v>
      </c>
      <c r="AG56" s="120">
        <v>46716</v>
      </c>
      <c r="AH56" s="120">
        <v>48776</v>
      </c>
      <c r="AI56" s="128">
        <v>45023</v>
      </c>
      <c r="AJ56" s="120">
        <v>45039</v>
      </c>
      <c r="AK56" s="120">
        <v>46161</v>
      </c>
      <c r="AL56" s="120">
        <v>47429</v>
      </c>
      <c r="AM56" s="128">
        <v>48329</v>
      </c>
      <c r="AN56" s="120">
        <v>46528</v>
      </c>
      <c r="AO56" s="120">
        <v>45318</v>
      </c>
      <c r="AP56" s="120">
        <v>46150</v>
      </c>
      <c r="AQ56" s="128">
        <v>48469</v>
      </c>
      <c r="AR56" s="120">
        <v>47398</v>
      </c>
      <c r="AS56" s="120">
        <v>47155</v>
      </c>
      <c r="AT56" s="120">
        <v>46913</v>
      </c>
      <c r="AU56" s="128">
        <v>48331</v>
      </c>
      <c r="AV56" s="120">
        <v>45057</v>
      </c>
      <c r="AW56" s="120">
        <v>42418</v>
      </c>
      <c r="AX56" s="120">
        <v>38201</v>
      </c>
      <c r="AY56" s="128">
        <v>38022</v>
      </c>
      <c r="AZ56" s="120">
        <v>39463</v>
      </c>
      <c r="BA56" s="120">
        <v>40785</v>
      </c>
      <c r="BB56" s="120">
        <v>40533</v>
      </c>
      <c r="BC56" s="128">
        <v>40726</v>
      </c>
      <c r="BD56" s="120">
        <v>41386</v>
      </c>
      <c r="BE56" s="120">
        <v>40512</v>
      </c>
      <c r="BF56" s="120">
        <v>40262</v>
      </c>
    </row>
    <row r="57" spans="1:58" s="8" customFormat="1">
      <c r="A57" s="143" t="str">
        <f>IF('1'!$A$1=1,"Довідково","Memorandum Item:")</f>
        <v>Довідково</v>
      </c>
      <c r="B57" s="125"/>
      <c r="C57" s="125"/>
      <c r="D57" s="126"/>
      <c r="E57" s="121"/>
      <c r="F57" s="121"/>
      <c r="G57" s="129"/>
      <c r="H57" s="126"/>
      <c r="I57" s="121"/>
      <c r="J57" s="121"/>
      <c r="K57" s="129"/>
      <c r="L57" s="126"/>
      <c r="M57" s="121"/>
      <c r="N57" s="121"/>
      <c r="O57" s="129"/>
      <c r="P57" s="126"/>
      <c r="Q57" s="121"/>
      <c r="R57" s="121"/>
      <c r="S57" s="129"/>
      <c r="T57" s="126"/>
      <c r="U57" s="121"/>
      <c r="V57" s="121"/>
      <c r="W57" s="129"/>
      <c r="X57" s="126"/>
      <c r="Y57" s="121"/>
      <c r="Z57" s="121"/>
      <c r="AA57" s="129"/>
      <c r="AB57" s="121"/>
      <c r="AC57" s="121"/>
      <c r="AD57" s="121"/>
      <c r="AE57" s="129"/>
      <c r="AF57" s="121"/>
      <c r="AG57" s="121"/>
      <c r="AH57" s="121"/>
      <c r="AI57" s="129"/>
      <c r="AJ57" s="121"/>
      <c r="AK57" s="121"/>
      <c r="AL57" s="121"/>
      <c r="AM57" s="129"/>
      <c r="AN57" s="121"/>
      <c r="AO57" s="121"/>
      <c r="AP57" s="121"/>
      <c r="AQ57" s="129"/>
      <c r="AR57" s="121"/>
      <c r="AS57" s="121"/>
      <c r="AT57" s="121"/>
      <c r="AU57" s="129"/>
      <c r="AV57" s="121"/>
      <c r="AW57" s="121"/>
      <c r="AX57" s="121"/>
      <c r="AY57" s="129"/>
      <c r="AZ57" s="121"/>
      <c r="BA57" s="121"/>
      <c r="BB57" s="121"/>
      <c r="BC57" s="129"/>
      <c r="BD57" s="121"/>
      <c r="BE57" s="121"/>
      <c r="BF57" s="121"/>
    </row>
    <row r="58" spans="1:58" s="8" customFormat="1" ht="35.4" customHeight="1">
      <c r="A58" s="144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8" s="127"/>
      <c r="C58" s="127"/>
      <c r="D58" s="142">
        <v>3888</v>
      </c>
      <c r="E58" s="141">
        <v>4594</v>
      </c>
      <c r="F58" s="141">
        <v>3961</v>
      </c>
      <c r="G58" s="140">
        <v>4968</v>
      </c>
      <c r="H58" s="142">
        <v>4832</v>
      </c>
      <c r="I58" s="141">
        <v>5049</v>
      </c>
      <c r="J58" s="141">
        <v>4848</v>
      </c>
      <c r="K58" s="140">
        <v>5881</v>
      </c>
      <c r="L58" s="142">
        <v>4862</v>
      </c>
      <c r="M58" s="141">
        <v>4633</v>
      </c>
      <c r="N58" s="141">
        <v>4654</v>
      </c>
      <c r="O58" s="140">
        <v>4815</v>
      </c>
      <c r="P58" s="142">
        <v>4864</v>
      </c>
      <c r="Q58" s="141">
        <v>4785</v>
      </c>
      <c r="R58" s="141">
        <v>5654</v>
      </c>
      <c r="S58" s="140">
        <v>7657</v>
      </c>
      <c r="T58" s="142">
        <v>8743</v>
      </c>
      <c r="U58" s="141">
        <v>8877</v>
      </c>
      <c r="V58" s="141">
        <v>8217</v>
      </c>
      <c r="W58" s="140">
        <v>10046</v>
      </c>
      <c r="X58" s="191">
        <v>10656</v>
      </c>
      <c r="Y58" s="189">
        <v>11178</v>
      </c>
      <c r="Z58" s="189">
        <v>11396</v>
      </c>
      <c r="AA58" s="190">
        <v>16128</v>
      </c>
      <c r="AB58" s="189">
        <v>16229</v>
      </c>
      <c r="AC58" s="189">
        <v>16448</v>
      </c>
      <c r="AD58" s="189">
        <v>16968</v>
      </c>
      <c r="AE58" s="190">
        <v>16446</v>
      </c>
      <c r="AF58" s="189">
        <v>16367</v>
      </c>
      <c r="AG58" s="189">
        <v>16128</v>
      </c>
      <c r="AH58" s="189">
        <v>16967</v>
      </c>
      <c r="AI58" s="190">
        <v>17668</v>
      </c>
      <c r="AJ58" s="189">
        <v>16564</v>
      </c>
      <c r="AK58" s="189">
        <v>16344</v>
      </c>
      <c r="AL58" s="189">
        <v>15838</v>
      </c>
      <c r="AM58" s="190">
        <v>16431</v>
      </c>
      <c r="AN58" s="189">
        <v>15482</v>
      </c>
      <c r="AO58" s="189">
        <v>15222</v>
      </c>
      <c r="AP58" s="189">
        <v>15562</v>
      </c>
      <c r="AQ58" s="190">
        <v>17101</v>
      </c>
      <c r="AR58" s="189">
        <v>15729</v>
      </c>
      <c r="AS58" s="189">
        <v>15443</v>
      </c>
      <c r="AT58" s="189">
        <v>15629</v>
      </c>
      <c r="AU58" s="190">
        <v>16613</v>
      </c>
      <c r="AV58" s="189">
        <v>17125</v>
      </c>
      <c r="AW58" s="189">
        <v>17479</v>
      </c>
      <c r="AX58" s="189">
        <v>17433</v>
      </c>
      <c r="AY58" s="190">
        <v>18805</v>
      </c>
      <c r="AZ58" s="189">
        <v>17965</v>
      </c>
      <c r="BA58" s="189">
        <v>17854</v>
      </c>
      <c r="BB58" s="189">
        <v>17403</v>
      </c>
      <c r="BC58" s="190">
        <v>18063</v>
      </c>
      <c r="BD58" s="191">
        <v>17658</v>
      </c>
      <c r="BE58" s="189">
        <v>17513</v>
      </c>
      <c r="BF58" s="189">
        <v>17491</v>
      </c>
    </row>
    <row r="59" spans="1:58" ht="6" customHeight="1">
      <c r="C59" s="20"/>
      <c r="AG59" s="25"/>
      <c r="AK59" s="36"/>
      <c r="AO59" s="36"/>
    </row>
    <row r="60" spans="1:58">
      <c r="A60" s="100" t="str">
        <f>IF('1'!$A$1=1,B60,C60)</f>
        <v>Примітка:</v>
      </c>
      <c r="B60" s="18" t="s">
        <v>2</v>
      </c>
      <c r="C60" s="18" t="s">
        <v>3</v>
      </c>
      <c r="AH60" s="25"/>
      <c r="AI60" s="25"/>
      <c r="AL60" s="36"/>
      <c r="AM60" s="36"/>
      <c r="AP60" s="36"/>
      <c r="AQ60" s="36"/>
    </row>
    <row r="61" spans="1:58">
      <c r="A61" s="100" t="str">
        <f>IF('1'!$A$1=1,B61,C61)</f>
        <v>1 Дані з 2014 року наведені без урахування тимчасово окупованої території  АР Крим  та  м.Севастополь.</v>
      </c>
      <c r="B61" s="19" t="s">
        <v>67</v>
      </c>
      <c r="C61" s="19" t="s">
        <v>68</v>
      </c>
    </row>
    <row r="62" spans="1:58" ht="14.4" customHeight="1">
      <c r="A62" s="100" t="str">
        <f>IF('1'!$A$1=1,B62,C62)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62" s="18" t="s">
        <v>71</v>
      </c>
      <c r="C62" s="19" t="s">
        <v>78</v>
      </c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</row>
    <row r="63" spans="1:58"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V63" s="36"/>
      <c r="AW63" s="36"/>
      <c r="AX63" s="36"/>
      <c r="AZ63" s="36"/>
      <c r="BA63" s="36"/>
      <c r="BB63" s="36"/>
      <c r="BD63" s="36"/>
      <c r="BE63" s="36"/>
    </row>
  </sheetData>
  <mergeCells count="5">
    <mergeCell ref="B7:B8"/>
    <mergeCell ref="C7:C8"/>
    <mergeCell ref="A3:AE3"/>
    <mergeCell ref="A7:A8"/>
    <mergeCell ref="BD7:BF7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47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0"/>
  <sheetViews>
    <sheetView view="pageBreakPreview" zoomScaleNormal="80" zoomScaleSheetLayoutView="100" workbookViewId="0">
      <pane xSplit="3" ySplit="8" topLeftCell="AW22" activePane="bottomRight" state="frozen"/>
      <selection activeCell="C14" sqref="C14"/>
      <selection pane="topRight" activeCell="C14" sqref="C14"/>
      <selection pane="bottomLeft" activeCell="C14" sqref="C14"/>
      <selection pane="bottomRight" activeCell="BF22" sqref="BF22"/>
    </sheetView>
  </sheetViews>
  <sheetFormatPr defaultColWidth="8.90625" defaultRowHeight="14" outlineLevelCol="1"/>
  <cols>
    <col min="1" max="1" width="46.6328125" style="1" customWidth="1"/>
    <col min="2" max="3" width="30.6328125" style="2" hidden="1" customWidth="1" outlineLevel="1"/>
    <col min="4" max="4" width="8.90625" style="1" hidden="1" customWidth="1" collapsed="1"/>
    <col min="5" max="23" width="8.90625" style="1" hidden="1" customWidth="1"/>
    <col min="24" max="53" width="7.08984375" style="1" customWidth="1"/>
    <col min="54" max="55" width="8.90625" style="1" customWidth="1"/>
    <col min="56" max="57" width="7.08984375" style="1" customWidth="1"/>
    <col min="58" max="58" width="8.90625" style="1" customWidth="1"/>
    <col min="59" max="59" width="8.90625" style="1" hidden="1" customWidth="1"/>
    <col min="60" max="16384" width="8.90625" style="1"/>
  </cols>
  <sheetData>
    <row r="1" spans="1:59">
      <c r="A1" s="24" t="str">
        <f>IF('1'!A1=1,"до змісту","to title")</f>
        <v>до змісту</v>
      </c>
    </row>
    <row r="2" spans="1:59" s="23" customFormat="1" ht="15">
      <c r="A2" s="62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59">
      <c r="A3" s="3"/>
    </row>
    <row r="4" spans="1:59">
      <c r="A4" s="63" t="str">
        <f>IF('1'!$A$1=1,"(відповідно до КПБ6)","(according to BPM6 methodology)")</f>
        <v>(відповідно до КПБ6)</v>
      </c>
    </row>
    <row r="5" spans="1:59">
      <c r="A5" s="63" t="str">
        <f>IF('1'!$A$1=1,"на кінець періоду, млн. дол. США","Millions of USD , end of the period ")</f>
        <v>на кінець періоду, млн. дол. США</v>
      </c>
      <c r="B5" s="26"/>
    </row>
    <row r="7" spans="1:59">
      <c r="A7" s="210" t="str">
        <f>IF('1'!$A$1=1,B7,C7)</f>
        <v>Найменування</v>
      </c>
      <c r="B7" s="207" t="s">
        <v>66</v>
      </c>
      <c r="C7" s="207" t="s">
        <v>17</v>
      </c>
      <c r="D7" s="38" t="s">
        <v>4</v>
      </c>
      <c r="E7" s="38"/>
      <c r="F7" s="38"/>
      <c r="G7" s="39"/>
      <c r="H7" s="38" t="s">
        <v>5</v>
      </c>
      <c r="I7" s="38"/>
      <c r="J7" s="38"/>
      <c r="K7" s="39"/>
      <c r="L7" s="38" t="s">
        <v>6</v>
      </c>
      <c r="M7" s="38"/>
      <c r="N7" s="38"/>
      <c r="O7" s="195"/>
      <c r="P7" s="197" t="s">
        <v>7</v>
      </c>
      <c r="Q7" s="38"/>
      <c r="R7" s="38"/>
      <c r="S7" s="39"/>
      <c r="T7" s="40">
        <v>2015</v>
      </c>
      <c r="U7" s="41"/>
      <c r="V7" s="42"/>
      <c r="W7" s="43"/>
      <c r="X7" s="44">
        <v>2016</v>
      </c>
      <c r="Y7" s="44"/>
      <c r="Z7" s="44"/>
      <c r="AA7" s="44"/>
      <c r="AB7" s="44">
        <v>2017</v>
      </c>
      <c r="AC7" s="44"/>
      <c r="AD7" s="44"/>
      <c r="AE7" s="44"/>
      <c r="AF7" s="44">
        <v>2018</v>
      </c>
      <c r="AG7" s="44"/>
      <c r="AH7" s="44"/>
      <c r="AI7" s="44"/>
      <c r="AJ7" s="44">
        <v>2019</v>
      </c>
      <c r="AK7" s="44"/>
      <c r="AL7" s="44"/>
      <c r="AM7" s="44"/>
      <c r="AN7" s="44">
        <v>2020</v>
      </c>
      <c r="AO7" s="44"/>
      <c r="AP7" s="44"/>
      <c r="AQ7" s="44"/>
      <c r="AR7" s="44">
        <v>2021</v>
      </c>
      <c r="AS7" s="44"/>
      <c r="AT7" s="44"/>
      <c r="AU7" s="44"/>
      <c r="AV7" s="44">
        <v>2022</v>
      </c>
      <c r="AW7" s="44"/>
      <c r="AX7" s="44"/>
      <c r="AY7" s="44"/>
      <c r="AZ7" s="44">
        <v>2023</v>
      </c>
      <c r="BA7" s="44"/>
      <c r="BB7" s="44"/>
      <c r="BC7" s="44"/>
      <c r="BD7" s="44">
        <v>2024</v>
      </c>
      <c r="BE7" s="44"/>
      <c r="BF7" s="44"/>
      <c r="BG7" s="44"/>
    </row>
    <row r="8" spans="1:59">
      <c r="A8" s="212">
        <f>IF('1'!$A$1=1,B8,C8)</f>
        <v>0</v>
      </c>
      <c r="B8" s="208"/>
      <c r="C8" s="213"/>
      <c r="D8" s="47" t="s">
        <v>8</v>
      </c>
      <c r="E8" s="46" t="s">
        <v>9</v>
      </c>
      <c r="F8" s="46" t="s">
        <v>10</v>
      </c>
      <c r="G8" s="196" t="s">
        <v>11</v>
      </c>
      <c r="H8" s="47" t="s">
        <v>8</v>
      </c>
      <c r="I8" s="46" t="s">
        <v>9</v>
      </c>
      <c r="J8" s="46" t="s">
        <v>10</v>
      </c>
      <c r="K8" s="196" t="s">
        <v>11</v>
      </c>
      <c r="L8" s="47" t="s">
        <v>8</v>
      </c>
      <c r="M8" s="46" t="s">
        <v>9</v>
      </c>
      <c r="N8" s="46" t="s">
        <v>10</v>
      </c>
      <c r="O8" s="196" t="s">
        <v>11</v>
      </c>
      <c r="P8" s="47" t="s">
        <v>8</v>
      </c>
      <c r="Q8" s="46" t="s">
        <v>9</v>
      </c>
      <c r="R8" s="46" t="s">
        <v>10</v>
      </c>
      <c r="S8" s="47" t="s">
        <v>11</v>
      </c>
      <c r="T8" s="48" t="s">
        <v>12</v>
      </c>
      <c r="U8" s="49" t="s">
        <v>13</v>
      </c>
      <c r="V8" s="49" t="s">
        <v>14</v>
      </c>
      <c r="W8" s="196" t="s">
        <v>11</v>
      </c>
      <c r="X8" s="50" t="s">
        <v>12</v>
      </c>
      <c r="Y8" s="51" t="s">
        <v>13</v>
      </c>
      <c r="Z8" s="51" t="s">
        <v>14</v>
      </c>
      <c r="AA8" s="196" t="s">
        <v>11</v>
      </c>
      <c r="AB8" s="50" t="s">
        <v>12</v>
      </c>
      <c r="AC8" s="51" t="s">
        <v>13</v>
      </c>
      <c r="AD8" s="51" t="s">
        <v>14</v>
      </c>
      <c r="AE8" s="47" t="s">
        <v>11</v>
      </c>
      <c r="AF8" s="50" t="s">
        <v>12</v>
      </c>
      <c r="AG8" s="50" t="s">
        <v>9</v>
      </c>
      <c r="AH8" s="51" t="s">
        <v>14</v>
      </c>
      <c r="AI8" s="196" t="s">
        <v>15</v>
      </c>
      <c r="AJ8" s="50" t="s">
        <v>12</v>
      </c>
      <c r="AK8" s="50" t="s">
        <v>9</v>
      </c>
      <c r="AL8" s="51" t="s">
        <v>14</v>
      </c>
      <c r="AM8" s="196" t="s">
        <v>11</v>
      </c>
      <c r="AN8" s="50" t="s">
        <v>12</v>
      </c>
      <c r="AO8" s="50" t="s">
        <v>9</v>
      </c>
      <c r="AP8" s="51" t="s">
        <v>14</v>
      </c>
      <c r="AQ8" s="196" t="s">
        <v>11</v>
      </c>
      <c r="AR8" s="50" t="s">
        <v>12</v>
      </c>
      <c r="AS8" s="50" t="s">
        <v>9</v>
      </c>
      <c r="AT8" s="51" t="s">
        <v>14</v>
      </c>
      <c r="AU8" s="196" t="s">
        <v>11</v>
      </c>
      <c r="AV8" s="50" t="s">
        <v>12</v>
      </c>
      <c r="AW8" s="51" t="s">
        <v>9</v>
      </c>
      <c r="AX8" s="51" t="s">
        <v>14</v>
      </c>
      <c r="AY8" s="196" t="s">
        <v>11</v>
      </c>
      <c r="AZ8" s="50" t="s">
        <v>12</v>
      </c>
      <c r="BA8" s="51" t="s">
        <v>9</v>
      </c>
      <c r="BB8" s="187" t="s">
        <v>14</v>
      </c>
      <c r="BC8" s="45" t="s">
        <v>15</v>
      </c>
      <c r="BD8" s="50" t="s">
        <v>12</v>
      </c>
      <c r="BE8" s="51" t="s">
        <v>9</v>
      </c>
      <c r="BF8" s="187" t="s">
        <v>14</v>
      </c>
      <c r="BG8" s="45" t="s">
        <v>11</v>
      </c>
    </row>
    <row r="9" spans="1:59" ht="26">
      <c r="A9" s="67" t="str">
        <f>IF('1'!$A$1=1,B9,C9)</f>
        <v>Короткостоковий борг за первинним терміном погашення</v>
      </c>
      <c r="B9" s="12" t="s">
        <v>44</v>
      </c>
      <c r="C9" s="200" t="s">
        <v>32</v>
      </c>
      <c r="D9" s="109">
        <v>23379</v>
      </c>
      <c r="E9" s="59">
        <v>24027</v>
      </c>
      <c r="F9" s="59">
        <v>24820</v>
      </c>
      <c r="G9" s="59">
        <v>26717</v>
      </c>
      <c r="H9" s="109">
        <v>26334</v>
      </c>
      <c r="I9" s="59">
        <v>28140</v>
      </c>
      <c r="J9" s="59">
        <v>25352</v>
      </c>
      <c r="K9" s="59">
        <v>25429</v>
      </c>
      <c r="L9" s="109">
        <v>26654</v>
      </c>
      <c r="M9" s="59">
        <v>26144</v>
      </c>
      <c r="N9" s="59">
        <v>27071</v>
      </c>
      <c r="O9" s="59">
        <v>29742</v>
      </c>
      <c r="P9" s="109">
        <v>27012</v>
      </c>
      <c r="Q9" s="59">
        <v>24289</v>
      </c>
      <c r="R9" s="59">
        <v>25369</v>
      </c>
      <c r="S9" s="60">
        <v>20278</v>
      </c>
      <c r="T9" s="59">
        <v>18058</v>
      </c>
      <c r="U9" s="61">
        <v>18089</v>
      </c>
      <c r="V9" s="59">
        <v>17947</v>
      </c>
      <c r="W9" s="59">
        <v>16882</v>
      </c>
      <c r="X9" s="109">
        <v>17877</v>
      </c>
      <c r="Y9" s="59">
        <v>16211</v>
      </c>
      <c r="Z9" s="59">
        <v>15765</v>
      </c>
      <c r="AA9" s="59">
        <v>15779</v>
      </c>
      <c r="AB9" s="109">
        <v>16213</v>
      </c>
      <c r="AC9" s="59">
        <v>15718</v>
      </c>
      <c r="AD9" s="59">
        <v>16841</v>
      </c>
      <c r="AE9" s="59">
        <v>16908</v>
      </c>
      <c r="AF9" s="109">
        <v>17082</v>
      </c>
      <c r="AG9" s="59">
        <v>16889</v>
      </c>
      <c r="AH9" s="59">
        <v>17316</v>
      </c>
      <c r="AI9" s="59">
        <v>14825</v>
      </c>
      <c r="AJ9" s="109">
        <v>15025</v>
      </c>
      <c r="AK9" s="59">
        <v>15993</v>
      </c>
      <c r="AL9" s="59">
        <v>15659</v>
      </c>
      <c r="AM9" s="59">
        <v>16112</v>
      </c>
      <c r="AN9" s="109">
        <v>15032</v>
      </c>
      <c r="AO9" s="59">
        <v>15276</v>
      </c>
      <c r="AP9" s="59">
        <v>15760</v>
      </c>
      <c r="AQ9" s="59">
        <v>16928</v>
      </c>
      <c r="AR9" s="109">
        <v>16757</v>
      </c>
      <c r="AS9" s="59">
        <v>16421</v>
      </c>
      <c r="AT9" s="59">
        <v>16514</v>
      </c>
      <c r="AU9" s="59">
        <v>16301</v>
      </c>
      <c r="AV9" s="109">
        <v>14934</v>
      </c>
      <c r="AW9" s="59">
        <v>12752</v>
      </c>
      <c r="AX9" s="59">
        <v>9358</v>
      </c>
      <c r="AY9" s="60">
        <v>8147</v>
      </c>
      <c r="AZ9" s="59">
        <v>10265</v>
      </c>
      <c r="BA9" s="59">
        <v>10333</v>
      </c>
      <c r="BB9" s="59">
        <v>10105</v>
      </c>
      <c r="BC9" s="60">
        <v>9566</v>
      </c>
      <c r="BD9" s="59">
        <v>9857</v>
      </c>
      <c r="BE9" s="59">
        <v>9684</v>
      </c>
      <c r="BF9" s="59">
        <v>10614</v>
      </c>
      <c r="BG9" s="60"/>
    </row>
    <row r="10" spans="1:59">
      <c r="A10" s="64" t="str">
        <f>IF('1'!$A$1=1,B10,C10)</f>
        <v xml:space="preserve">    Боргові цінні папери</v>
      </c>
      <c r="B10" s="6" t="s">
        <v>20</v>
      </c>
      <c r="C10" s="201" t="s">
        <v>47</v>
      </c>
      <c r="D10" s="110">
        <v>12</v>
      </c>
      <c r="E10" s="52">
        <v>28</v>
      </c>
      <c r="F10" s="52">
        <v>8</v>
      </c>
      <c r="G10" s="112">
        <v>441</v>
      </c>
      <c r="H10" s="110">
        <v>514</v>
      </c>
      <c r="I10" s="52">
        <v>440</v>
      </c>
      <c r="J10" s="52">
        <v>519</v>
      </c>
      <c r="K10" s="112">
        <v>62</v>
      </c>
      <c r="L10" s="110">
        <v>36</v>
      </c>
      <c r="M10" s="52">
        <v>20</v>
      </c>
      <c r="N10" s="52">
        <v>0</v>
      </c>
      <c r="O10" s="112">
        <v>0</v>
      </c>
      <c r="P10" s="110">
        <v>0</v>
      </c>
      <c r="Q10" s="52">
        <v>0</v>
      </c>
      <c r="R10" s="52">
        <v>0</v>
      </c>
      <c r="S10" s="175">
        <v>6</v>
      </c>
      <c r="T10" s="52">
        <v>4</v>
      </c>
      <c r="U10" s="52">
        <v>4</v>
      </c>
      <c r="V10" s="52">
        <v>0</v>
      </c>
      <c r="W10" s="112">
        <v>0</v>
      </c>
      <c r="X10" s="110">
        <v>9</v>
      </c>
      <c r="Y10" s="52">
        <v>13</v>
      </c>
      <c r="Z10" s="52">
        <v>9</v>
      </c>
      <c r="AA10" s="112">
        <v>9</v>
      </c>
      <c r="AB10" s="110">
        <v>4</v>
      </c>
      <c r="AC10" s="52">
        <v>0</v>
      </c>
      <c r="AD10" s="52">
        <v>0</v>
      </c>
      <c r="AE10" s="112">
        <v>0</v>
      </c>
      <c r="AF10" s="110">
        <v>235</v>
      </c>
      <c r="AG10" s="52">
        <v>45</v>
      </c>
      <c r="AH10" s="52">
        <v>702</v>
      </c>
      <c r="AI10" s="112">
        <v>5</v>
      </c>
      <c r="AJ10" s="110">
        <v>240</v>
      </c>
      <c r="AK10" s="52">
        <v>772</v>
      </c>
      <c r="AL10" s="52">
        <v>467</v>
      </c>
      <c r="AM10" s="112">
        <v>255</v>
      </c>
      <c r="AN10" s="110">
        <v>169</v>
      </c>
      <c r="AO10" s="52">
        <v>100</v>
      </c>
      <c r="AP10" s="52">
        <v>51</v>
      </c>
      <c r="AQ10" s="112">
        <v>93</v>
      </c>
      <c r="AR10" s="110">
        <v>211</v>
      </c>
      <c r="AS10" s="52">
        <v>149</v>
      </c>
      <c r="AT10" s="52">
        <v>122</v>
      </c>
      <c r="AU10" s="112">
        <v>34</v>
      </c>
      <c r="AV10" s="110">
        <v>8</v>
      </c>
      <c r="AW10" s="52">
        <v>46</v>
      </c>
      <c r="AX10" s="52">
        <v>35</v>
      </c>
      <c r="AY10" s="175">
        <v>65</v>
      </c>
      <c r="AZ10" s="52">
        <v>177</v>
      </c>
      <c r="BA10" s="52">
        <v>107</v>
      </c>
      <c r="BB10" s="52">
        <v>27</v>
      </c>
      <c r="BC10" s="175">
        <v>33</v>
      </c>
      <c r="BD10" s="52">
        <v>9</v>
      </c>
      <c r="BE10" s="52">
        <v>6</v>
      </c>
      <c r="BF10" s="52">
        <v>5</v>
      </c>
      <c r="BG10" s="175"/>
    </row>
    <row r="11" spans="1:59">
      <c r="A11" s="64" t="str">
        <f>IF('1'!$A$1=1,B11,C11)</f>
        <v xml:space="preserve">    Кредити</v>
      </c>
      <c r="B11" s="6" t="s">
        <v>21</v>
      </c>
      <c r="C11" s="201" t="s">
        <v>34</v>
      </c>
      <c r="D11" s="110">
        <v>2980</v>
      </c>
      <c r="E11" s="52">
        <v>2984</v>
      </c>
      <c r="F11" s="52">
        <v>2806</v>
      </c>
      <c r="G11" s="112">
        <v>3592</v>
      </c>
      <c r="H11" s="110">
        <v>4341</v>
      </c>
      <c r="I11" s="52">
        <v>2199</v>
      </c>
      <c r="J11" s="52">
        <v>796</v>
      </c>
      <c r="K11" s="112">
        <v>902</v>
      </c>
      <c r="L11" s="110">
        <v>993</v>
      </c>
      <c r="M11" s="52">
        <v>1096</v>
      </c>
      <c r="N11" s="52">
        <v>1276</v>
      </c>
      <c r="O11" s="112">
        <v>1560</v>
      </c>
      <c r="P11" s="110">
        <v>1464</v>
      </c>
      <c r="Q11" s="52">
        <v>1551</v>
      </c>
      <c r="R11" s="52">
        <v>1728</v>
      </c>
      <c r="S11" s="175">
        <v>1554</v>
      </c>
      <c r="T11" s="52">
        <v>1254</v>
      </c>
      <c r="U11" s="52">
        <v>1630</v>
      </c>
      <c r="V11" s="52">
        <v>1512</v>
      </c>
      <c r="W11" s="112">
        <v>2160</v>
      </c>
      <c r="X11" s="110">
        <v>1494</v>
      </c>
      <c r="Y11" s="52">
        <v>710</v>
      </c>
      <c r="Z11" s="52">
        <v>758</v>
      </c>
      <c r="AA11" s="112">
        <v>842</v>
      </c>
      <c r="AB11" s="110">
        <v>1281</v>
      </c>
      <c r="AC11" s="52">
        <v>1267</v>
      </c>
      <c r="AD11" s="52">
        <v>1161</v>
      </c>
      <c r="AE11" s="112">
        <v>1191</v>
      </c>
      <c r="AF11" s="110">
        <v>1296</v>
      </c>
      <c r="AG11" s="52">
        <v>1224</v>
      </c>
      <c r="AH11" s="52">
        <v>1312</v>
      </c>
      <c r="AI11" s="112">
        <v>1292</v>
      </c>
      <c r="AJ11" s="110">
        <v>1284</v>
      </c>
      <c r="AK11" s="52">
        <v>1323</v>
      </c>
      <c r="AL11" s="52">
        <v>994</v>
      </c>
      <c r="AM11" s="112">
        <v>1426</v>
      </c>
      <c r="AN11" s="110">
        <v>844</v>
      </c>
      <c r="AO11" s="52">
        <v>773</v>
      </c>
      <c r="AP11" s="52">
        <v>729</v>
      </c>
      <c r="AQ11" s="112">
        <v>1133</v>
      </c>
      <c r="AR11" s="110">
        <v>755</v>
      </c>
      <c r="AS11" s="52">
        <v>819</v>
      </c>
      <c r="AT11" s="52">
        <v>618</v>
      </c>
      <c r="AU11" s="112">
        <v>561</v>
      </c>
      <c r="AV11" s="110">
        <v>609</v>
      </c>
      <c r="AW11" s="52">
        <v>586</v>
      </c>
      <c r="AX11" s="52">
        <v>586</v>
      </c>
      <c r="AY11" s="175">
        <v>603</v>
      </c>
      <c r="AZ11" s="52">
        <v>566</v>
      </c>
      <c r="BA11" s="52">
        <v>572</v>
      </c>
      <c r="BB11" s="52">
        <v>709</v>
      </c>
      <c r="BC11" s="175">
        <v>714</v>
      </c>
      <c r="BD11" s="52">
        <v>677</v>
      </c>
      <c r="BE11" s="52">
        <v>621</v>
      </c>
      <c r="BF11" s="52">
        <v>629</v>
      </c>
      <c r="BG11" s="175"/>
    </row>
    <row r="12" spans="1:59">
      <c r="A12" s="64" t="str">
        <f>IF('1'!$A$1=1,B12,C12)</f>
        <v xml:space="preserve">    Валюта і депозити</v>
      </c>
      <c r="B12" s="6" t="s">
        <v>24</v>
      </c>
      <c r="C12" s="201" t="s">
        <v>37</v>
      </c>
      <c r="D12" s="110">
        <v>4465</v>
      </c>
      <c r="E12" s="52">
        <v>4585</v>
      </c>
      <c r="F12" s="52">
        <v>4624</v>
      </c>
      <c r="G12" s="112">
        <v>5691</v>
      </c>
      <c r="H12" s="110">
        <v>5235</v>
      </c>
      <c r="I12" s="52">
        <v>5741</v>
      </c>
      <c r="J12" s="52">
        <v>4606</v>
      </c>
      <c r="K12" s="112">
        <v>4075</v>
      </c>
      <c r="L12" s="110">
        <v>4178</v>
      </c>
      <c r="M12" s="52">
        <v>4305</v>
      </c>
      <c r="N12" s="52">
        <v>3955</v>
      </c>
      <c r="O12" s="112">
        <v>4771</v>
      </c>
      <c r="P12" s="110">
        <v>5410</v>
      </c>
      <c r="Q12" s="52">
        <v>5071</v>
      </c>
      <c r="R12" s="52">
        <v>5170</v>
      </c>
      <c r="S12" s="175">
        <v>4677</v>
      </c>
      <c r="T12" s="52">
        <v>4572</v>
      </c>
      <c r="U12" s="52">
        <v>3826</v>
      </c>
      <c r="V12" s="52">
        <v>3871</v>
      </c>
      <c r="W12" s="112">
        <v>3885</v>
      </c>
      <c r="X12" s="110">
        <v>3785</v>
      </c>
      <c r="Y12" s="52">
        <v>3574</v>
      </c>
      <c r="Z12" s="52">
        <v>3163</v>
      </c>
      <c r="AA12" s="112">
        <v>3477</v>
      </c>
      <c r="AB12" s="110">
        <v>3282</v>
      </c>
      <c r="AC12" s="52">
        <v>2118</v>
      </c>
      <c r="AD12" s="52">
        <v>2044</v>
      </c>
      <c r="AE12" s="112">
        <v>1878</v>
      </c>
      <c r="AF12" s="110">
        <v>1517</v>
      </c>
      <c r="AG12" s="52">
        <v>1298</v>
      </c>
      <c r="AH12" s="52">
        <v>1320</v>
      </c>
      <c r="AI12" s="112">
        <v>1201</v>
      </c>
      <c r="AJ12" s="110">
        <v>971</v>
      </c>
      <c r="AK12" s="52">
        <v>1230</v>
      </c>
      <c r="AL12" s="52">
        <v>1128</v>
      </c>
      <c r="AM12" s="112">
        <v>1134</v>
      </c>
      <c r="AN12" s="110">
        <v>980</v>
      </c>
      <c r="AO12" s="52">
        <v>1022</v>
      </c>
      <c r="AP12" s="52">
        <v>1040</v>
      </c>
      <c r="AQ12" s="112">
        <v>1062</v>
      </c>
      <c r="AR12" s="110">
        <v>1083</v>
      </c>
      <c r="AS12" s="52">
        <v>1191</v>
      </c>
      <c r="AT12" s="52">
        <v>1424</v>
      </c>
      <c r="AU12" s="112">
        <v>1462</v>
      </c>
      <c r="AV12" s="110">
        <v>1036</v>
      </c>
      <c r="AW12" s="52">
        <v>1015</v>
      </c>
      <c r="AX12" s="52">
        <v>1013</v>
      </c>
      <c r="AY12" s="175">
        <v>843</v>
      </c>
      <c r="AZ12" s="52">
        <v>793</v>
      </c>
      <c r="BA12" s="52">
        <v>764</v>
      </c>
      <c r="BB12" s="52">
        <v>789</v>
      </c>
      <c r="BC12" s="175">
        <v>833</v>
      </c>
      <c r="BD12" s="52">
        <v>810</v>
      </c>
      <c r="BE12" s="52">
        <v>876</v>
      </c>
      <c r="BF12" s="52">
        <v>886</v>
      </c>
      <c r="BG12" s="175"/>
    </row>
    <row r="13" spans="1:59">
      <c r="A13" s="64" t="str">
        <f>IF('1'!$A$1=1,B13,C13)</f>
        <v xml:space="preserve">    Торгові кредити та аванси</v>
      </c>
      <c r="B13" s="6" t="s">
        <v>27</v>
      </c>
      <c r="C13" s="201" t="s">
        <v>48</v>
      </c>
      <c r="D13" s="110">
        <v>15922</v>
      </c>
      <c r="E13" s="52">
        <v>16430</v>
      </c>
      <c r="F13" s="52">
        <v>17382</v>
      </c>
      <c r="G13" s="112">
        <v>16993</v>
      </c>
      <c r="H13" s="110">
        <v>16244</v>
      </c>
      <c r="I13" s="52">
        <v>19760</v>
      </c>
      <c r="J13" s="52">
        <v>19431</v>
      </c>
      <c r="K13" s="112">
        <v>20390</v>
      </c>
      <c r="L13" s="110">
        <v>21447</v>
      </c>
      <c r="M13" s="52">
        <v>20723</v>
      </c>
      <c r="N13" s="52">
        <v>21840</v>
      </c>
      <c r="O13" s="112">
        <v>23411</v>
      </c>
      <c r="P13" s="110">
        <v>20138</v>
      </c>
      <c r="Q13" s="52">
        <v>17667</v>
      </c>
      <c r="R13" s="52">
        <v>18471</v>
      </c>
      <c r="S13" s="175">
        <v>14041</v>
      </c>
      <c r="T13" s="52">
        <v>12228</v>
      </c>
      <c r="U13" s="52">
        <v>12629</v>
      </c>
      <c r="V13" s="52">
        <v>12564</v>
      </c>
      <c r="W13" s="112">
        <v>10837</v>
      </c>
      <c r="X13" s="110">
        <v>12589</v>
      </c>
      <c r="Y13" s="52">
        <v>11914</v>
      </c>
      <c r="Z13" s="52">
        <v>11835</v>
      </c>
      <c r="AA13" s="112">
        <v>11451</v>
      </c>
      <c r="AB13" s="110">
        <v>11646</v>
      </c>
      <c r="AC13" s="52">
        <v>12333</v>
      </c>
      <c r="AD13" s="52">
        <v>13636</v>
      </c>
      <c r="AE13" s="112">
        <v>13839</v>
      </c>
      <c r="AF13" s="110">
        <v>14034</v>
      </c>
      <c r="AG13" s="52">
        <v>14322</v>
      </c>
      <c r="AH13" s="52">
        <v>13982</v>
      </c>
      <c r="AI13" s="112">
        <v>12327</v>
      </c>
      <c r="AJ13" s="110">
        <v>12530</v>
      </c>
      <c r="AK13" s="52">
        <v>12668</v>
      </c>
      <c r="AL13" s="52">
        <v>13070</v>
      </c>
      <c r="AM13" s="112">
        <v>13297</v>
      </c>
      <c r="AN13" s="110">
        <v>13039</v>
      </c>
      <c r="AO13" s="52">
        <v>13381</v>
      </c>
      <c r="AP13" s="52">
        <v>13940</v>
      </c>
      <c r="AQ13" s="112">
        <v>14640</v>
      </c>
      <c r="AR13" s="110">
        <v>14708</v>
      </c>
      <c r="AS13" s="52">
        <v>14262</v>
      </c>
      <c r="AT13" s="52">
        <v>14350</v>
      </c>
      <c r="AU13" s="112">
        <v>14244</v>
      </c>
      <c r="AV13" s="110">
        <v>13253</v>
      </c>
      <c r="AW13" s="52">
        <v>11078</v>
      </c>
      <c r="AX13" s="52">
        <v>7698</v>
      </c>
      <c r="AY13" s="175">
        <v>6618</v>
      </c>
      <c r="AZ13" s="52">
        <v>8699</v>
      </c>
      <c r="BA13" s="52">
        <v>8837</v>
      </c>
      <c r="BB13" s="52">
        <v>8541</v>
      </c>
      <c r="BC13" s="175">
        <v>7947</v>
      </c>
      <c r="BD13" s="52">
        <v>8317</v>
      </c>
      <c r="BE13" s="52">
        <v>7940</v>
      </c>
      <c r="BF13" s="52">
        <v>8842</v>
      </c>
      <c r="BG13" s="175"/>
    </row>
    <row r="14" spans="1:59">
      <c r="A14" s="75" t="str">
        <f>IF('1'!$A$1=1,B14,C14)</f>
        <v>Інші боргові зобов'язання</v>
      </c>
      <c r="B14" s="10" t="s">
        <v>80</v>
      </c>
      <c r="C14" s="201" t="s">
        <v>79</v>
      </c>
      <c r="D14" s="110"/>
      <c r="E14" s="52"/>
      <c r="F14" s="52"/>
      <c r="G14" s="112"/>
      <c r="H14" s="110"/>
      <c r="I14" s="52"/>
      <c r="J14" s="52"/>
      <c r="K14" s="112"/>
      <c r="L14" s="110"/>
      <c r="M14" s="52"/>
      <c r="N14" s="52"/>
      <c r="O14" s="112"/>
      <c r="P14" s="110"/>
      <c r="Q14" s="52"/>
      <c r="R14" s="52"/>
      <c r="S14" s="175"/>
      <c r="T14" s="52"/>
      <c r="U14" s="52"/>
      <c r="V14" s="52"/>
      <c r="W14" s="112"/>
      <c r="X14" s="110"/>
      <c r="Y14" s="52"/>
      <c r="Z14" s="52"/>
      <c r="AA14" s="112"/>
      <c r="AB14" s="110"/>
      <c r="AC14" s="52"/>
      <c r="AD14" s="52"/>
      <c r="AE14" s="112"/>
      <c r="AF14" s="110"/>
      <c r="AG14" s="52"/>
      <c r="AH14" s="52"/>
      <c r="AI14" s="112"/>
      <c r="AJ14" s="110"/>
      <c r="AK14" s="52"/>
      <c r="AL14" s="52"/>
      <c r="AM14" s="112"/>
      <c r="AN14" s="110"/>
      <c r="AO14" s="52"/>
      <c r="AP14" s="52"/>
      <c r="AQ14" s="112"/>
      <c r="AR14" s="110"/>
      <c r="AS14" s="52"/>
      <c r="AT14" s="52"/>
      <c r="AU14" s="112"/>
      <c r="AV14" s="110">
        <v>28</v>
      </c>
      <c r="AW14" s="52">
        <v>27</v>
      </c>
      <c r="AX14" s="52">
        <v>26</v>
      </c>
      <c r="AY14" s="175">
        <v>18</v>
      </c>
      <c r="AZ14" s="52">
        <v>30</v>
      </c>
      <c r="BA14" s="52">
        <v>53</v>
      </c>
      <c r="BB14" s="52">
        <v>39</v>
      </c>
      <c r="BC14" s="175">
        <v>39</v>
      </c>
      <c r="BD14" s="52">
        <v>44</v>
      </c>
      <c r="BE14" s="52">
        <v>241</v>
      </c>
      <c r="BF14" s="52">
        <v>252</v>
      </c>
      <c r="BG14" s="175"/>
    </row>
    <row r="15" spans="1:59">
      <c r="A15" s="65"/>
      <c r="B15" s="6"/>
      <c r="C15" s="201"/>
      <c r="D15" s="198"/>
      <c r="E15" s="54"/>
      <c r="F15" s="54"/>
      <c r="G15" s="57"/>
      <c r="H15" s="198"/>
      <c r="I15" s="54"/>
      <c r="J15" s="54"/>
      <c r="K15" s="57"/>
      <c r="L15" s="198"/>
      <c r="M15" s="54"/>
      <c r="N15" s="54"/>
      <c r="O15" s="57"/>
      <c r="P15" s="198"/>
      <c r="Q15" s="54"/>
      <c r="R15" s="54"/>
      <c r="S15" s="58"/>
      <c r="T15" s="54"/>
      <c r="U15" s="54"/>
      <c r="V15" s="54"/>
      <c r="W15" s="57"/>
      <c r="X15" s="198"/>
      <c r="Y15" s="54"/>
      <c r="Z15" s="54"/>
      <c r="AA15" s="57"/>
      <c r="AB15" s="198"/>
      <c r="AC15" s="54"/>
      <c r="AD15" s="54"/>
      <c r="AE15" s="57"/>
      <c r="AF15" s="198"/>
      <c r="AG15" s="54"/>
      <c r="AH15" s="54"/>
      <c r="AI15" s="57"/>
      <c r="AJ15" s="198"/>
      <c r="AK15" s="54"/>
      <c r="AL15" s="54"/>
      <c r="AM15" s="57"/>
      <c r="AN15" s="198"/>
      <c r="AO15" s="54"/>
      <c r="AP15" s="54"/>
      <c r="AQ15" s="57"/>
      <c r="AR15" s="198"/>
      <c r="AS15" s="54"/>
      <c r="AT15" s="54"/>
      <c r="AU15" s="57"/>
      <c r="AV15" s="198"/>
      <c r="AW15" s="54"/>
      <c r="AX15" s="54"/>
      <c r="AY15" s="58"/>
      <c r="AZ15" s="54"/>
      <c r="BA15" s="54"/>
      <c r="BB15" s="54"/>
      <c r="BC15" s="58"/>
      <c r="BD15" s="54"/>
      <c r="BE15" s="54"/>
      <c r="BF15" s="54"/>
      <c r="BG15" s="58"/>
    </row>
    <row r="16" spans="1:59" ht="39">
      <c r="A16" s="68" t="str">
        <f>IF('1'!$A$1=1,B16,C16)</f>
        <v>Довгострокові зобов'язання, що підлягають погашенню протягом року</v>
      </c>
      <c r="B16" s="6" t="s">
        <v>45</v>
      </c>
      <c r="C16" s="201" t="s">
        <v>35</v>
      </c>
      <c r="D16" s="111">
        <v>28311.5</v>
      </c>
      <c r="E16" s="57">
        <v>30739</v>
      </c>
      <c r="F16" s="57">
        <v>31019</v>
      </c>
      <c r="G16" s="57">
        <v>33450.656274249668</v>
      </c>
      <c r="H16" s="111">
        <v>35116.96325766587</v>
      </c>
      <c r="I16" s="57">
        <v>37132.72076947138</v>
      </c>
      <c r="J16" s="57">
        <v>37898.343228026279</v>
      </c>
      <c r="K16" s="57">
        <v>40425.787576629547</v>
      </c>
      <c r="L16" s="111">
        <v>38007.11233579382</v>
      </c>
      <c r="M16" s="57">
        <v>34331.425584886776</v>
      </c>
      <c r="N16" s="57">
        <v>32218.610919245592</v>
      </c>
      <c r="O16" s="57">
        <v>29552.195002266548</v>
      </c>
      <c r="P16" s="111">
        <v>32260.877802139974</v>
      </c>
      <c r="Q16" s="57">
        <v>32441.313302054077</v>
      </c>
      <c r="R16" s="57">
        <v>33638.841145533588</v>
      </c>
      <c r="S16" s="58">
        <v>36060.180108573542</v>
      </c>
      <c r="T16" s="57">
        <v>35681.330525471451</v>
      </c>
      <c r="U16" s="57">
        <v>36056.930529050878</v>
      </c>
      <c r="V16" s="57">
        <v>32997.352321129511</v>
      </c>
      <c r="W16" s="57">
        <v>34127.008022997368</v>
      </c>
      <c r="X16" s="111">
        <v>29449.579340011151</v>
      </c>
      <c r="Y16" s="57">
        <v>29356.212893310618</v>
      </c>
      <c r="Z16" s="57">
        <v>29793.271977718749</v>
      </c>
      <c r="AA16" s="57">
        <v>31090.39263434416</v>
      </c>
      <c r="AB16" s="111">
        <v>29796.810297861441</v>
      </c>
      <c r="AC16" s="57">
        <v>30811.787215164037</v>
      </c>
      <c r="AD16" s="57">
        <v>30328.919193288632</v>
      </c>
      <c r="AE16" s="57">
        <v>29455.346622564906</v>
      </c>
      <c r="AF16" s="111">
        <v>29075.73910550318</v>
      </c>
      <c r="AG16" s="57">
        <v>29826.659669918685</v>
      </c>
      <c r="AH16" s="57">
        <v>31459.084938045682</v>
      </c>
      <c r="AI16" s="57">
        <v>30197.564441862087</v>
      </c>
      <c r="AJ16" s="111">
        <v>30014.977904024381</v>
      </c>
      <c r="AK16" s="57">
        <v>30166.788440591903</v>
      </c>
      <c r="AL16" s="57">
        <v>31769.199434896385</v>
      </c>
      <c r="AM16" s="57">
        <v>32216.364423714982</v>
      </c>
      <c r="AN16" s="111">
        <v>31495.726529694632</v>
      </c>
      <c r="AO16" s="57">
        <v>30041.575370319504</v>
      </c>
      <c r="AP16" s="57">
        <v>30388.915243698502</v>
      </c>
      <c r="AQ16" s="57">
        <v>31541.019045460056</v>
      </c>
      <c r="AR16" s="111">
        <v>30641.52034585987</v>
      </c>
      <c r="AS16" s="57">
        <v>30734.774840986305</v>
      </c>
      <c r="AT16" s="57">
        <v>30399.070241526224</v>
      </c>
      <c r="AU16" s="57">
        <v>32028.164453124267</v>
      </c>
      <c r="AV16" s="111">
        <v>30123.753985784209</v>
      </c>
      <c r="AW16" s="57">
        <v>29665.687684683715</v>
      </c>
      <c r="AX16" s="57">
        <v>28844.375168858682</v>
      </c>
      <c r="AY16" s="58">
        <v>29875.14202269453</v>
      </c>
      <c r="AZ16" s="57">
        <v>29198</v>
      </c>
      <c r="BA16" s="57">
        <v>30452</v>
      </c>
      <c r="BB16" s="57">
        <v>30428</v>
      </c>
      <c r="BC16" s="58">
        <v>31160</v>
      </c>
      <c r="BD16" s="57">
        <v>31529</v>
      </c>
      <c r="BE16" s="57">
        <v>30828</v>
      </c>
      <c r="BF16" s="57">
        <v>29648</v>
      </c>
      <c r="BG16" s="58"/>
    </row>
    <row r="17" spans="1:60">
      <c r="A17" s="64" t="str">
        <f>IF('1'!$A$1=1,B17,C17)</f>
        <v xml:space="preserve">    Боргові цінні папери</v>
      </c>
      <c r="B17" s="6" t="s">
        <v>20</v>
      </c>
      <c r="C17" s="201" t="s">
        <v>47</v>
      </c>
      <c r="D17" s="110">
        <v>3638</v>
      </c>
      <c r="E17" s="52">
        <v>4134</v>
      </c>
      <c r="F17" s="52">
        <v>3212</v>
      </c>
      <c r="G17" s="112">
        <v>2375</v>
      </c>
      <c r="H17" s="110">
        <v>2259.2666683361085</v>
      </c>
      <c r="I17" s="52">
        <v>2728.2858304660622</v>
      </c>
      <c r="J17" s="52">
        <v>2729.2858304660622</v>
      </c>
      <c r="K17" s="112">
        <v>2601.1361316151633</v>
      </c>
      <c r="L17" s="110">
        <v>2499.0568497435256</v>
      </c>
      <c r="M17" s="52">
        <v>2535.6900037532841</v>
      </c>
      <c r="N17" s="52">
        <v>2577.7419992493433</v>
      </c>
      <c r="O17" s="112">
        <v>4660.3382479601087</v>
      </c>
      <c r="P17" s="110">
        <v>5111.2041483950179</v>
      </c>
      <c r="Q17" s="52">
        <v>4718.2190137866874</v>
      </c>
      <c r="R17" s="52">
        <v>6421.9908001932163</v>
      </c>
      <c r="S17" s="175">
        <v>7259.8948613252905</v>
      </c>
      <c r="T17" s="52">
        <v>6443.5823536355047</v>
      </c>
      <c r="U17" s="52">
        <v>7088.2602455973356</v>
      </c>
      <c r="V17" s="52">
        <v>6481.641326272761</v>
      </c>
      <c r="W17" s="112">
        <v>5025.7146805798557</v>
      </c>
      <c r="X17" s="110">
        <v>1496.9593018321182</v>
      </c>
      <c r="Y17" s="52">
        <v>1702.52388467639</v>
      </c>
      <c r="Z17" s="52">
        <v>1837.2033342129455</v>
      </c>
      <c r="AA17" s="112">
        <v>1457.4612972874777</v>
      </c>
      <c r="AB17" s="110">
        <v>1732.2969331903441</v>
      </c>
      <c r="AC17" s="52">
        <v>1759.686109122998</v>
      </c>
      <c r="AD17" s="52">
        <v>1194.821999862465</v>
      </c>
      <c r="AE17" s="112">
        <v>776.24767382612629</v>
      </c>
      <c r="AF17" s="110">
        <v>1022.2275765333482</v>
      </c>
      <c r="AG17" s="52">
        <v>2372.8353910142782</v>
      </c>
      <c r="AH17" s="52">
        <v>3763.2440374800071</v>
      </c>
      <c r="AI17" s="112">
        <v>3074.0775193699988</v>
      </c>
      <c r="AJ17" s="110">
        <v>3006.9642775072653</v>
      </c>
      <c r="AK17" s="52">
        <v>3261.2706966350561</v>
      </c>
      <c r="AL17" s="52">
        <v>4140.8221789596719</v>
      </c>
      <c r="AM17" s="112">
        <v>4140.819490021946</v>
      </c>
      <c r="AN17" s="110">
        <v>4424</v>
      </c>
      <c r="AO17" s="52">
        <v>2948.5970950955916</v>
      </c>
      <c r="AP17" s="52">
        <v>3499.9643771669616</v>
      </c>
      <c r="AQ17" s="112">
        <v>3355.1984540184517</v>
      </c>
      <c r="AR17" s="110">
        <v>3119.2550359834295</v>
      </c>
      <c r="AS17" s="52">
        <v>3772.2628665939606</v>
      </c>
      <c r="AT17" s="52">
        <v>3058.4618252164901</v>
      </c>
      <c r="AU17" s="112">
        <v>3080.8170825291099</v>
      </c>
      <c r="AV17" s="110">
        <v>2717.5211121773618</v>
      </c>
      <c r="AW17" s="52">
        <v>2257.5574374670832</v>
      </c>
      <c r="AX17" s="52">
        <v>1191.8364846735228</v>
      </c>
      <c r="AY17" s="175">
        <v>1176.7713045804921</v>
      </c>
      <c r="AZ17" s="52">
        <v>1204</v>
      </c>
      <c r="BA17" s="52">
        <v>1625</v>
      </c>
      <c r="BB17" s="52">
        <v>2221</v>
      </c>
      <c r="BC17" s="175">
        <v>2135</v>
      </c>
      <c r="BD17" s="52">
        <v>2627</v>
      </c>
      <c r="BE17" s="52">
        <v>2305</v>
      </c>
      <c r="BF17" s="52">
        <v>1169</v>
      </c>
      <c r="BG17" s="175"/>
    </row>
    <row r="18" spans="1:60" ht="20" customHeight="1">
      <c r="A18" s="64" t="str">
        <f>IF('1'!$A$1=1,B18,C18)</f>
        <v xml:space="preserve">    Кредити (з врахуванням кредитів прямого інвестора)</v>
      </c>
      <c r="B18" s="6" t="s">
        <v>46</v>
      </c>
      <c r="C18" s="201" t="s">
        <v>49</v>
      </c>
      <c r="D18" s="110">
        <v>19816</v>
      </c>
      <c r="E18" s="52">
        <v>20724</v>
      </c>
      <c r="F18" s="52">
        <v>21240</v>
      </c>
      <c r="G18" s="112">
        <v>24474</v>
      </c>
      <c r="H18" s="110">
        <v>25619</v>
      </c>
      <c r="I18" s="52">
        <v>27519</v>
      </c>
      <c r="J18" s="52">
        <v>28746</v>
      </c>
      <c r="K18" s="112">
        <v>31540</v>
      </c>
      <c r="L18" s="110">
        <v>29750</v>
      </c>
      <c r="M18" s="52">
        <v>26787</v>
      </c>
      <c r="N18" s="52">
        <v>24113</v>
      </c>
      <c r="O18" s="112">
        <v>19626</v>
      </c>
      <c r="P18" s="110">
        <v>21950</v>
      </c>
      <c r="Q18" s="52">
        <v>21986.801680638193</v>
      </c>
      <c r="R18" s="52">
        <v>22052.654253873203</v>
      </c>
      <c r="S18" s="175">
        <v>23804.651003576066</v>
      </c>
      <c r="T18" s="52">
        <v>24959.871895364056</v>
      </c>
      <c r="U18" s="52">
        <v>25550.003456269871</v>
      </c>
      <c r="V18" s="52">
        <v>23745.79432081597</v>
      </c>
      <c r="W18" s="112">
        <v>26801.840341582531</v>
      </c>
      <c r="X18" s="110">
        <v>26670.621403402849</v>
      </c>
      <c r="Y18" s="52">
        <v>26373.624655193398</v>
      </c>
      <c r="Z18" s="52">
        <v>27010.500973914095</v>
      </c>
      <c r="AA18" s="112">
        <v>28389.499736021469</v>
      </c>
      <c r="AB18" s="110">
        <v>26639.813560544484</v>
      </c>
      <c r="AC18" s="52">
        <v>27560.397054384826</v>
      </c>
      <c r="AD18" s="52">
        <v>27646.677341708022</v>
      </c>
      <c r="AE18" s="112">
        <v>27289.98337248907</v>
      </c>
      <c r="AF18" s="110">
        <v>27474.666331803266</v>
      </c>
      <c r="AG18" s="52">
        <v>27023.537660694281</v>
      </c>
      <c r="AH18" s="52">
        <v>27235.915371106123</v>
      </c>
      <c r="AI18" s="112">
        <v>26718.512750711943</v>
      </c>
      <c r="AJ18" s="110">
        <v>26510.767100900266</v>
      </c>
      <c r="AK18" s="52">
        <v>26435.5</v>
      </c>
      <c r="AL18" s="52">
        <v>27110</v>
      </c>
      <c r="AM18" s="112">
        <v>27609</v>
      </c>
      <c r="AN18" s="110">
        <v>26642.5</v>
      </c>
      <c r="AO18" s="52">
        <v>26680.934119512378</v>
      </c>
      <c r="AP18" s="52">
        <v>26482.488371774438</v>
      </c>
      <c r="AQ18" s="112">
        <v>27510.098735551175</v>
      </c>
      <c r="AR18" s="110">
        <v>26847.154780987716</v>
      </c>
      <c r="AS18" s="52">
        <v>26567.960255292171</v>
      </c>
      <c r="AT18" s="52">
        <v>26974.572503851483</v>
      </c>
      <c r="AU18" s="112">
        <v>28484.167885768446</v>
      </c>
      <c r="AV18" s="110">
        <v>27150.405661629025</v>
      </c>
      <c r="AW18" s="52">
        <v>27164.540946350793</v>
      </c>
      <c r="AX18" s="52">
        <v>27486.223063261743</v>
      </c>
      <c r="AY18" s="175">
        <v>28567.568270798856</v>
      </c>
      <c r="AZ18" s="52">
        <v>27814</v>
      </c>
      <c r="BA18" s="52">
        <v>28647</v>
      </c>
      <c r="BB18" s="52">
        <v>28035</v>
      </c>
      <c r="BC18" s="175">
        <v>28886</v>
      </c>
      <c r="BD18" s="52">
        <v>28741</v>
      </c>
      <c r="BE18" s="52">
        <v>28379</v>
      </c>
      <c r="BF18" s="52">
        <v>28336</v>
      </c>
      <c r="BG18" s="175"/>
    </row>
    <row r="19" spans="1:60" s="5" customFormat="1">
      <c r="A19" s="64" t="str">
        <f>IF('1'!$A$1=1,B19,C19)</f>
        <v xml:space="preserve">    Валюта і депозити</v>
      </c>
      <c r="B19" s="6" t="s">
        <v>24</v>
      </c>
      <c r="C19" s="201" t="s">
        <v>37</v>
      </c>
      <c r="D19" s="110">
        <v>4748</v>
      </c>
      <c r="E19" s="52">
        <v>5765</v>
      </c>
      <c r="F19" s="52">
        <v>6454</v>
      </c>
      <c r="G19" s="112">
        <v>6509.1562742496681</v>
      </c>
      <c r="H19" s="110">
        <v>7160.1965893297611</v>
      </c>
      <c r="I19" s="52">
        <v>6811.9349390053176</v>
      </c>
      <c r="J19" s="52">
        <v>6253.5573975602128</v>
      </c>
      <c r="K19" s="112">
        <v>6114.6514450143877</v>
      </c>
      <c r="L19" s="110">
        <v>5687.5554860502943</v>
      </c>
      <c r="M19" s="52">
        <v>4921.2355811334919</v>
      </c>
      <c r="N19" s="52">
        <v>4893.8689199962464</v>
      </c>
      <c r="O19" s="112">
        <v>4659.8567543064373</v>
      </c>
      <c r="P19" s="110">
        <v>4597.1736537449569</v>
      </c>
      <c r="Q19" s="52">
        <v>4514.7926076291969</v>
      </c>
      <c r="R19" s="52">
        <v>4565.1960914671654</v>
      </c>
      <c r="S19" s="175">
        <v>4401.1342436721879</v>
      </c>
      <c r="T19" s="52">
        <v>3665.8762764718867</v>
      </c>
      <c r="U19" s="52">
        <v>2753.1668271836688</v>
      </c>
      <c r="V19" s="52">
        <v>2099.9166740407809</v>
      </c>
      <c r="W19" s="112">
        <v>1770.9530008349859</v>
      </c>
      <c r="X19" s="110">
        <v>789.99863477618385</v>
      </c>
      <c r="Y19" s="52">
        <v>769.06435344082877</v>
      </c>
      <c r="Z19" s="52">
        <v>414.0676695917079</v>
      </c>
      <c r="AA19" s="112">
        <v>709.93160103521302</v>
      </c>
      <c r="AB19" s="110">
        <v>771.69980412661232</v>
      </c>
      <c r="AC19" s="52">
        <v>728.70405165621128</v>
      </c>
      <c r="AD19" s="52">
        <v>673.91985171814383</v>
      </c>
      <c r="AE19" s="112">
        <v>513.1155762497126</v>
      </c>
      <c r="AF19" s="110">
        <v>530.84519716656757</v>
      </c>
      <c r="AG19" s="52">
        <v>339.78661821012304</v>
      </c>
      <c r="AH19" s="52">
        <v>368.92552945955191</v>
      </c>
      <c r="AI19" s="112">
        <v>358.47417178014484</v>
      </c>
      <c r="AJ19" s="110">
        <v>396.24652561684934</v>
      </c>
      <c r="AK19" s="52">
        <v>368.51774395684856</v>
      </c>
      <c r="AL19" s="52">
        <v>415.87725593671473</v>
      </c>
      <c r="AM19" s="112">
        <v>363.04493369303646</v>
      </c>
      <c r="AN19" s="110">
        <v>324.22652969463132</v>
      </c>
      <c r="AO19" s="52">
        <v>311.04415571153214</v>
      </c>
      <c r="AP19" s="52">
        <v>305.96249475710198</v>
      </c>
      <c r="AQ19" s="112">
        <v>566.72185589042817</v>
      </c>
      <c r="AR19" s="110">
        <v>562.110528888727</v>
      </c>
      <c r="AS19" s="52">
        <v>275.55171910017447</v>
      </c>
      <c r="AT19" s="52">
        <v>251.03591245825007</v>
      </c>
      <c r="AU19" s="112">
        <v>334.67948482671147</v>
      </c>
      <c r="AV19" s="110">
        <v>135.82721197782251</v>
      </c>
      <c r="AW19" s="52">
        <v>141.58930086583788</v>
      </c>
      <c r="AX19" s="52">
        <v>95.315620923415167</v>
      </c>
      <c r="AY19" s="175">
        <v>62.302447315182967</v>
      </c>
      <c r="AZ19" s="52">
        <v>95</v>
      </c>
      <c r="BA19" s="52">
        <v>96</v>
      </c>
      <c r="BB19" s="52">
        <v>103</v>
      </c>
      <c r="BC19" s="175">
        <v>90</v>
      </c>
      <c r="BD19" s="52">
        <v>107</v>
      </c>
      <c r="BE19" s="52">
        <v>87</v>
      </c>
      <c r="BF19" s="52">
        <v>84</v>
      </c>
      <c r="BG19" s="175"/>
    </row>
    <row r="20" spans="1:60">
      <c r="A20" s="64" t="str">
        <f>IF('1'!$A$1=1,B20,C20)</f>
        <v xml:space="preserve">    Торгові кредити та аванси</v>
      </c>
      <c r="B20" s="7" t="s">
        <v>27</v>
      </c>
      <c r="C20" s="202" t="s">
        <v>48</v>
      </c>
      <c r="D20" s="110">
        <v>109.5</v>
      </c>
      <c r="E20" s="52">
        <v>116</v>
      </c>
      <c r="F20" s="52">
        <v>113</v>
      </c>
      <c r="G20" s="112">
        <v>92.5</v>
      </c>
      <c r="H20" s="110">
        <v>78.5</v>
      </c>
      <c r="I20" s="52">
        <v>73.5</v>
      </c>
      <c r="J20" s="52">
        <v>169.5</v>
      </c>
      <c r="K20" s="112">
        <v>170</v>
      </c>
      <c r="L20" s="110">
        <v>70.5</v>
      </c>
      <c r="M20" s="52">
        <v>87.5</v>
      </c>
      <c r="N20" s="52">
        <v>634</v>
      </c>
      <c r="O20" s="112">
        <v>606</v>
      </c>
      <c r="P20" s="110">
        <v>602.5</v>
      </c>
      <c r="Q20" s="52">
        <v>1221.5</v>
      </c>
      <c r="R20" s="52">
        <v>599</v>
      </c>
      <c r="S20" s="175">
        <v>594.5</v>
      </c>
      <c r="T20" s="52">
        <v>612</v>
      </c>
      <c r="U20" s="52">
        <v>665.5</v>
      </c>
      <c r="V20" s="52">
        <v>670</v>
      </c>
      <c r="W20" s="112">
        <v>528.5</v>
      </c>
      <c r="X20" s="110">
        <v>492</v>
      </c>
      <c r="Y20" s="52">
        <v>511</v>
      </c>
      <c r="Z20" s="52">
        <v>531.5</v>
      </c>
      <c r="AA20" s="112">
        <v>533.5</v>
      </c>
      <c r="AB20" s="110">
        <v>653</v>
      </c>
      <c r="AC20" s="52">
        <v>763</v>
      </c>
      <c r="AD20" s="52">
        <v>813.5</v>
      </c>
      <c r="AE20" s="112">
        <v>876</v>
      </c>
      <c r="AF20" s="110">
        <v>48</v>
      </c>
      <c r="AG20" s="52">
        <v>90.5</v>
      </c>
      <c r="AH20" s="52">
        <v>91</v>
      </c>
      <c r="AI20" s="112">
        <v>46.5</v>
      </c>
      <c r="AJ20" s="110">
        <v>101</v>
      </c>
      <c r="AK20" s="52">
        <v>101.5</v>
      </c>
      <c r="AL20" s="52">
        <v>102.5</v>
      </c>
      <c r="AM20" s="112">
        <v>103.5</v>
      </c>
      <c r="AN20" s="110">
        <v>105</v>
      </c>
      <c r="AO20" s="52">
        <v>101</v>
      </c>
      <c r="AP20" s="52">
        <v>100.5</v>
      </c>
      <c r="AQ20" s="112">
        <v>109</v>
      </c>
      <c r="AR20" s="110">
        <v>113</v>
      </c>
      <c r="AS20" s="52">
        <v>119</v>
      </c>
      <c r="AT20" s="52">
        <v>115</v>
      </c>
      <c r="AU20" s="112">
        <v>128.5</v>
      </c>
      <c r="AV20" s="110">
        <v>120</v>
      </c>
      <c r="AW20" s="52">
        <v>102</v>
      </c>
      <c r="AX20" s="52">
        <v>71</v>
      </c>
      <c r="AY20" s="175">
        <v>68.5</v>
      </c>
      <c r="AZ20" s="52">
        <v>85</v>
      </c>
      <c r="BA20" s="52">
        <v>84</v>
      </c>
      <c r="BB20" s="52">
        <v>69</v>
      </c>
      <c r="BC20" s="175">
        <v>49</v>
      </c>
      <c r="BD20" s="52">
        <v>54</v>
      </c>
      <c r="BE20" s="52">
        <v>57</v>
      </c>
      <c r="BF20" s="52">
        <v>59</v>
      </c>
      <c r="BG20" s="175"/>
    </row>
    <row r="21" spans="1:60">
      <c r="A21" s="66"/>
      <c r="B21" s="7"/>
      <c r="C21" s="202"/>
      <c r="D21" s="113"/>
      <c r="E21" s="55"/>
      <c r="F21" s="55"/>
      <c r="G21" s="114"/>
      <c r="H21" s="113"/>
      <c r="I21" s="55"/>
      <c r="J21" s="55"/>
      <c r="K21" s="114"/>
      <c r="L21" s="113"/>
      <c r="M21" s="55"/>
      <c r="N21" s="55"/>
      <c r="O21" s="114"/>
      <c r="P21" s="113"/>
      <c r="Q21" s="55"/>
      <c r="R21" s="55"/>
      <c r="S21" s="176"/>
      <c r="T21" s="55"/>
      <c r="U21" s="55"/>
      <c r="V21" s="55"/>
      <c r="W21" s="114"/>
      <c r="X21" s="113"/>
      <c r="Y21" s="55"/>
      <c r="Z21" s="55"/>
      <c r="AA21" s="114"/>
      <c r="AB21" s="113"/>
      <c r="AC21" s="55"/>
      <c r="AD21" s="55"/>
      <c r="AE21" s="114"/>
      <c r="AF21" s="113"/>
      <c r="AG21" s="55"/>
      <c r="AH21" s="55"/>
      <c r="AI21" s="114"/>
      <c r="AJ21" s="113"/>
      <c r="AK21" s="55"/>
      <c r="AL21" s="55"/>
      <c r="AM21" s="114"/>
      <c r="AN21" s="113"/>
      <c r="AO21" s="55"/>
      <c r="AP21" s="55"/>
      <c r="AQ21" s="114"/>
      <c r="AR21" s="113"/>
      <c r="AS21" s="55"/>
      <c r="AT21" s="55"/>
      <c r="AU21" s="114"/>
      <c r="AV21" s="113"/>
      <c r="AW21" s="55"/>
      <c r="AX21" s="55"/>
      <c r="AY21" s="176"/>
      <c r="AZ21" s="55"/>
      <c r="BA21" s="55"/>
      <c r="BB21" s="55"/>
      <c r="BC21" s="176"/>
      <c r="BD21" s="55"/>
      <c r="BE21" s="55"/>
      <c r="BF21" s="55"/>
      <c r="BG21" s="176"/>
    </row>
    <row r="22" spans="1:60" s="21" customFormat="1" ht="30.75" customHeight="1">
      <c r="A22" s="136" t="str">
        <f>IF('1'!$A$1=1,B22,C22)</f>
        <v>Короткостоковий борг за залишковим терміном погашення</v>
      </c>
      <c r="B22" s="135" t="s">
        <v>72</v>
      </c>
      <c r="C22" s="203" t="s">
        <v>70</v>
      </c>
      <c r="D22" s="199">
        <v>51690.5</v>
      </c>
      <c r="E22" s="138">
        <v>54766</v>
      </c>
      <c r="F22" s="138">
        <v>55839</v>
      </c>
      <c r="G22" s="138">
        <v>60167.656274249668</v>
      </c>
      <c r="H22" s="199">
        <v>61450.96325766587</v>
      </c>
      <c r="I22" s="138">
        <v>65272.72076947138</v>
      </c>
      <c r="J22" s="138">
        <v>63250.343228026279</v>
      </c>
      <c r="K22" s="138">
        <v>65854.787576629547</v>
      </c>
      <c r="L22" s="199">
        <v>64661.11233579382</v>
      </c>
      <c r="M22" s="138">
        <v>60475.425584886776</v>
      </c>
      <c r="N22" s="138">
        <v>59289.610919245592</v>
      </c>
      <c r="O22" s="138">
        <v>59294.195002266548</v>
      </c>
      <c r="P22" s="199">
        <v>59272.877802139978</v>
      </c>
      <c r="Q22" s="138">
        <v>56730.313302054077</v>
      </c>
      <c r="R22" s="138">
        <v>59007.841145533588</v>
      </c>
      <c r="S22" s="134">
        <v>56338.180108573542</v>
      </c>
      <c r="T22" s="138">
        <v>53739.330525471451</v>
      </c>
      <c r="U22" s="138">
        <v>54145.930529050878</v>
      </c>
      <c r="V22" s="138">
        <v>50944.352321129511</v>
      </c>
      <c r="W22" s="138">
        <v>51009.008022997368</v>
      </c>
      <c r="X22" s="199">
        <v>47326.579340011151</v>
      </c>
      <c r="Y22" s="138">
        <v>45567.212893310614</v>
      </c>
      <c r="Z22" s="138">
        <v>45558.271977718745</v>
      </c>
      <c r="AA22" s="138">
        <v>46869.392634344156</v>
      </c>
      <c r="AB22" s="199">
        <v>46009.810297861441</v>
      </c>
      <c r="AC22" s="138">
        <v>46529.787215164033</v>
      </c>
      <c r="AD22" s="138">
        <v>47169.919193288632</v>
      </c>
      <c r="AE22" s="138">
        <v>46363.346622564903</v>
      </c>
      <c r="AF22" s="199">
        <v>46157.739105503177</v>
      </c>
      <c r="AG22" s="138">
        <v>46715.659669918685</v>
      </c>
      <c r="AH22" s="138">
        <v>48775.084938045678</v>
      </c>
      <c r="AI22" s="138">
        <v>45022.564441862087</v>
      </c>
      <c r="AJ22" s="199">
        <v>45039.977904024381</v>
      </c>
      <c r="AK22" s="138">
        <v>46159.788440591903</v>
      </c>
      <c r="AL22" s="138">
        <v>47428.199434896385</v>
      </c>
      <c r="AM22" s="138">
        <v>48328.364423714986</v>
      </c>
      <c r="AN22" s="199">
        <v>46527.726529694628</v>
      </c>
      <c r="AO22" s="138">
        <v>45317.575370319508</v>
      </c>
      <c r="AP22" s="138">
        <v>46148.915243698502</v>
      </c>
      <c r="AQ22" s="138">
        <v>48469.019045460052</v>
      </c>
      <c r="AR22" s="199">
        <v>47398.52034585987</v>
      </c>
      <c r="AS22" s="138">
        <v>47155.774840986305</v>
      </c>
      <c r="AT22" s="138">
        <v>46913.07024152622</v>
      </c>
      <c r="AU22" s="138">
        <v>48329.164453124264</v>
      </c>
      <c r="AV22" s="199">
        <v>45057.753985784206</v>
      </c>
      <c r="AW22" s="138">
        <v>42417.687684683711</v>
      </c>
      <c r="AX22" s="138">
        <v>38202.375168858678</v>
      </c>
      <c r="AY22" s="134">
        <v>38022.142022694534</v>
      </c>
      <c r="AZ22" s="138">
        <v>39463</v>
      </c>
      <c r="BA22" s="138">
        <v>40785</v>
      </c>
      <c r="BB22" s="138">
        <v>40533</v>
      </c>
      <c r="BC22" s="134">
        <v>40726</v>
      </c>
      <c r="BD22" s="138">
        <v>41386</v>
      </c>
      <c r="BE22" s="138">
        <v>40512</v>
      </c>
      <c r="BF22" s="138">
        <v>40262</v>
      </c>
      <c r="BG22" s="134"/>
    </row>
    <row r="23" spans="1:60" s="21" customFormat="1">
      <c r="A23" s="143" t="str">
        <f>IF('1'!$A$1=1,"Довідково","Memorandum Item:")</f>
        <v>Довідково</v>
      </c>
      <c r="B23" s="139"/>
      <c r="C23" s="139"/>
      <c r="D23" s="110"/>
      <c r="E23" s="52"/>
      <c r="F23" s="52"/>
      <c r="G23" s="137"/>
      <c r="H23" s="110"/>
      <c r="I23" s="52"/>
      <c r="J23" s="52"/>
      <c r="K23" s="137"/>
      <c r="L23" s="110"/>
      <c r="M23" s="52"/>
      <c r="N23" s="52"/>
      <c r="O23" s="137"/>
      <c r="P23" s="110"/>
      <c r="Q23" s="52"/>
      <c r="R23" s="52"/>
      <c r="S23" s="146"/>
      <c r="T23" s="137"/>
      <c r="U23" s="137"/>
      <c r="V23" s="137"/>
      <c r="W23" s="137"/>
      <c r="X23" s="132"/>
      <c r="Y23" s="137"/>
      <c r="Z23" s="137"/>
      <c r="AA23" s="137"/>
      <c r="AB23" s="132"/>
      <c r="AC23" s="137"/>
      <c r="AD23" s="137"/>
      <c r="AE23" s="137"/>
      <c r="AF23" s="132"/>
      <c r="AG23" s="137"/>
      <c r="AH23" s="137"/>
      <c r="AI23" s="137"/>
      <c r="AJ23" s="132"/>
      <c r="AK23" s="137"/>
      <c r="AL23" s="137"/>
      <c r="AM23" s="137"/>
      <c r="AN23" s="132"/>
      <c r="AO23" s="137"/>
      <c r="AP23" s="137"/>
      <c r="AQ23" s="137"/>
      <c r="AR23" s="132"/>
      <c r="AS23" s="137"/>
      <c r="AT23" s="137"/>
      <c r="AU23" s="137"/>
      <c r="AV23" s="132"/>
      <c r="AW23" s="137"/>
      <c r="AX23" s="137"/>
      <c r="AY23" s="146"/>
      <c r="AZ23" s="137"/>
      <c r="BA23" s="137"/>
      <c r="BB23" s="137"/>
      <c r="BC23" s="146"/>
      <c r="BD23" s="137"/>
      <c r="BE23" s="137"/>
      <c r="BF23" s="137"/>
      <c r="BG23" s="146"/>
    </row>
    <row r="24" spans="1:60" s="21" customFormat="1" ht="34.5">
      <c r="A24" s="144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24" s="133"/>
      <c r="C24" s="133"/>
      <c r="D24" s="131">
        <f>'1.1'!D58</f>
        <v>3888</v>
      </c>
      <c r="E24" s="130">
        <f>'1.1'!E58</f>
        <v>4594</v>
      </c>
      <c r="F24" s="130">
        <f>'1.1'!F58</f>
        <v>3961</v>
      </c>
      <c r="G24" s="130">
        <f>'1.1'!G58</f>
        <v>4968</v>
      </c>
      <c r="H24" s="131">
        <f>'1.1'!H58</f>
        <v>4832</v>
      </c>
      <c r="I24" s="130">
        <f>'1.1'!I58</f>
        <v>5049</v>
      </c>
      <c r="J24" s="130">
        <f>'1.1'!J58</f>
        <v>4848</v>
      </c>
      <c r="K24" s="130">
        <f>'1.1'!K58</f>
        <v>5881</v>
      </c>
      <c r="L24" s="131">
        <f>'1.1'!L58</f>
        <v>4862</v>
      </c>
      <c r="M24" s="130">
        <f>'1.1'!M58</f>
        <v>4633</v>
      </c>
      <c r="N24" s="130">
        <f>'1.1'!N58</f>
        <v>4654</v>
      </c>
      <c r="O24" s="130">
        <f>'1.1'!O58</f>
        <v>4815</v>
      </c>
      <c r="P24" s="131">
        <f>'1.1'!P58</f>
        <v>4864</v>
      </c>
      <c r="Q24" s="130">
        <f>'1.1'!Q58</f>
        <v>4785</v>
      </c>
      <c r="R24" s="130">
        <f>'1.1'!R58</f>
        <v>5654</v>
      </c>
      <c r="S24" s="147">
        <f>'1.1'!S58</f>
        <v>7657</v>
      </c>
      <c r="T24" s="130">
        <f>'1.1'!T58</f>
        <v>8743</v>
      </c>
      <c r="U24" s="130">
        <f>'1.1'!U58</f>
        <v>8877</v>
      </c>
      <c r="V24" s="130">
        <f>'1.1'!V58</f>
        <v>8217</v>
      </c>
      <c r="W24" s="130">
        <f>'1.1'!W58</f>
        <v>10046</v>
      </c>
      <c r="X24" s="131">
        <f>'1.1'!X58</f>
        <v>10656</v>
      </c>
      <c r="Y24" s="130">
        <f>'1.1'!Y58</f>
        <v>11178</v>
      </c>
      <c r="Z24" s="130">
        <f>'1.1'!Z58</f>
        <v>11396</v>
      </c>
      <c r="AA24" s="130">
        <f>'1.1'!AA58</f>
        <v>16128</v>
      </c>
      <c r="AB24" s="131">
        <f>'1.1'!AB58</f>
        <v>16229</v>
      </c>
      <c r="AC24" s="130">
        <f>'1.1'!AC58</f>
        <v>16448</v>
      </c>
      <c r="AD24" s="130">
        <f>'1.1'!AD58</f>
        <v>16968</v>
      </c>
      <c r="AE24" s="130">
        <f>'1.1'!AE58</f>
        <v>16446</v>
      </c>
      <c r="AF24" s="131">
        <v>16367</v>
      </c>
      <c r="AG24" s="130">
        <v>16128</v>
      </c>
      <c r="AH24" s="130">
        <v>16967</v>
      </c>
      <c r="AI24" s="130">
        <v>17668</v>
      </c>
      <c r="AJ24" s="131">
        <v>16564</v>
      </c>
      <c r="AK24" s="130">
        <v>16343</v>
      </c>
      <c r="AL24" s="130">
        <v>15838</v>
      </c>
      <c r="AM24" s="130">
        <v>16431</v>
      </c>
      <c r="AN24" s="131">
        <v>15482</v>
      </c>
      <c r="AO24" s="130">
        <v>15223</v>
      </c>
      <c r="AP24" s="130">
        <v>15563</v>
      </c>
      <c r="AQ24" s="130">
        <v>17101</v>
      </c>
      <c r="AR24" s="131">
        <v>15729</v>
      </c>
      <c r="AS24" s="130">
        <v>15443</v>
      </c>
      <c r="AT24" s="130">
        <v>15629</v>
      </c>
      <c r="AU24" s="130">
        <v>16613</v>
      </c>
      <c r="AV24" s="131">
        <v>17125</v>
      </c>
      <c r="AW24" s="130">
        <v>17479</v>
      </c>
      <c r="AX24" s="130">
        <v>17433</v>
      </c>
      <c r="AY24" s="147">
        <v>18805</v>
      </c>
      <c r="AZ24" s="130">
        <v>17965</v>
      </c>
      <c r="BA24" s="130">
        <v>17854</v>
      </c>
      <c r="BB24" s="130">
        <v>17403</v>
      </c>
      <c r="BC24" s="147">
        <v>18063</v>
      </c>
      <c r="BD24" s="130">
        <v>17658</v>
      </c>
      <c r="BE24" s="130">
        <v>17513</v>
      </c>
      <c r="BF24" s="130">
        <v>17491</v>
      </c>
      <c r="BG24" s="147"/>
    </row>
    <row r="25" spans="1:60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I25" s="4"/>
      <c r="AM25" s="4"/>
      <c r="AQ25" s="4"/>
    </row>
    <row r="26" spans="1:60">
      <c r="A26" s="118" t="str">
        <f>IF('1'!$A$1=1,B26,C26)</f>
        <v>Примітка:</v>
      </c>
      <c r="B26" s="18" t="s">
        <v>2</v>
      </c>
      <c r="C26" s="18" t="s">
        <v>3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36"/>
      <c r="AH26" s="25"/>
      <c r="AJ26" s="36"/>
      <c r="AK26" s="36"/>
      <c r="AL26" s="36"/>
      <c r="AN26" s="36"/>
      <c r="AO26" s="36"/>
      <c r="AP26" s="36"/>
    </row>
    <row r="27" spans="1:60">
      <c r="A27" s="119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67</v>
      </c>
      <c r="C27" s="19" t="s">
        <v>68</v>
      </c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</row>
    <row r="28" spans="1:60" ht="14" customHeight="1">
      <c r="A28" s="119" t="str">
        <f>IF('1'!$A$1=1,B28,C28)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28" s="18" t="s">
        <v>71</v>
      </c>
      <c r="C28" s="19" t="s">
        <v>78</v>
      </c>
    </row>
    <row r="29" spans="1:60">
      <c r="P29" s="25"/>
      <c r="Q29" s="25"/>
      <c r="R29" s="25"/>
      <c r="S29" s="25"/>
      <c r="T29" s="25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</row>
    <row r="30" spans="1:60">
      <c r="P30" s="25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25"/>
      <c r="AJ30" s="36"/>
      <c r="AK30" s="36"/>
      <c r="AL30" s="36"/>
      <c r="AM30" s="36"/>
      <c r="AN30" s="36"/>
      <c r="AO30" s="36"/>
      <c r="AP30" s="36"/>
      <c r="AQ30" s="36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47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25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view="pageBreakPreview" zoomScaleNormal="70" zoomScaleSheetLayoutView="10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AN13" sqref="AN13"/>
    </sheetView>
  </sheetViews>
  <sheetFormatPr defaultRowHeight="14.5" outlineLevelCol="1"/>
  <cols>
    <col min="1" max="1" width="44.90625" customWidth="1"/>
    <col min="2" max="3" width="44.08984375" hidden="1" customWidth="1" outlineLevel="1"/>
    <col min="4" max="4" width="7.08984375" customWidth="1" collapsed="1"/>
    <col min="5" max="29" width="7.08984375" customWidth="1"/>
    <col min="30" max="30" width="6.453125" customWidth="1"/>
    <col min="31" max="31" width="7.6328125" customWidth="1"/>
    <col min="32" max="33" width="7.08984375" customWidth="1"/>
    <col min="34" max="34" width="6.453125" customWidth="1"/>
    <col min="35" max="35" width="7.6328125" customWidth="1"/>
    <col min="36" max="37" width="7.08984375" customWidth="1"/>
    <col min="38" max="38" width="6.453125" customWidth="1"/>
    <col min="39" max="39" width="7.6328125" hidden="1" customWidth="1"/>
    <col min="40" max="40" width="8.90625" customWidth="1"/>
  </cols>
  <sheetData>
    <row r="1" spans="1:39" s="28" customFormat="1">
      <c r="A1" s="145" t="str">
        <f>IF('1'!A1=1,"до змісту","to title")</f>
        <v>до змісту</v>
      </c>
    </row>
    <row r="2" spans="1:39" s="28" customFormat="1" ht="34.25" customHeight="1">
      <c r="A2" s="214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Зовнішній борг України  та  відсотки за основною сумою, що мають бути погашені вподовж 12 місяців за секторами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39" s="28" customFormat="1">
      <c r="A3" s="108" t="str">
        <f>IF('1'!$A$1=1,"на кінець періоду, млн. дол. США","Millions of USD , end of the period ")</f>
        <v>на кінець періоду, млн. дол. США</v>
      </c>
      <c r="B3" s="88"/>
      <c r="C3" s="88"/>
      <c r="D3" s="89"/>
      <c r="E3" s="89"/>
      <c r="F3" s="89"/>
      <c r="G3" s="89"/>
      <c r="H3" s="90"/>
      <c r="I3" s="90"/>
      <c r="J3" s="90"/>
      <c r="K3" s="90"/>
    </row>
    <row r="4" spans="1:39" s="28" customFormat="1">
      <c r="A4" s="88"/>
      <c r="B4" s="88"/>
      <c r="C4" s="88"/>
      <c r="D4" s="89"/>
      <c r="E4" s="89"/>
      <c r="F4" s="89"/>
      <c r="G4" s="89"/>
      <c r="H4" s="90"/>
      <c r="I4" s="90"/>
      <c r="J4" s="90"/>
      <c r="K4" s="90"/>
    </row>
    <row r="5" spans="1:39" s="28" customFormat="1">
      <c r="A5" s="210" t="str">
        <f>IF('1'!$A$1=1,B5,C5)</f>
        <v>Найменування</v>
      </c>
      <c r="B5" s="207" t="s">
        <v>66</v>
      </c>
      <c r="C5" s="207" t="s">
        <v>17</v>
      </c>
      <c r="D5" s="91">
        <v>2016</v>
      </c>
      <c r="E5" s="91"/>
      <c r="F5" s="91"/>
      <c r="G5" s="91"/>
      <c r="H5" s="91">
        <v>2017</v>
      </c>
      <c r="I5" s="91"/>
      <c r="J5" s="91"/>
      <c r="K5" s="91"/>
      <c r="L5" s="91">
        <v>2018</v>
      </c>
      <c r="M5" s="91"/>
      <c r="N5" s="91"/>
      <c r="O5" s="91"/>
      <c r="P5" s="91">
        <v>2019</v>
      </c>
      <c r="Q5" s="91"/>
      <c r="R5" s="91"/>
      <c r="S5" s="91"/>
      <c r="T5" s="91">
        <v>2020</v>
      </c>
      <c r="U5" s="91"/>
      <c r="V5" s="91"/>
      <c r="W5" s="91"/>
      <c r="X5" s="91">
        <v>2021</v>
      </c>
      <c r="Y5" s="91"/>
      <c r="Z5" s="91"/>
      <c r="AA5" s="91"/>
      <c r="AB5" s="91">
        <v>2022</v>
      </c>
      <c r="AC5" s="91"/>
      <c r="AD5" s="91"/>
      <c r="AE5" s="91"/>
      <c r="AF5" s="91">
        <v>2023</v>
      </c>
      <c r="AG5" s="91"/>
      <c r="AH5" s="91"/>
      <c r="AI5" s="91"/>
      <c r="AJ5" s="91">
        <v>2024</v>
      </c>
      <c r="AK5" s="91"/>
      <c r="AL5" s="91"/>
      <c r="AM5" s="91"/>
    </row>
    <row r="6" spans="1:39" s="28" customFormat="1">
      <c r="A6" s="212">
        <f>IF('1'!$A$1=1,B6,C6)</f>
        <v>0</v>
      </c>
      <c r="B6" s="208"/>
      <c r="C6" s="208"/>
      <c r="D6" s="92" t="s">
        <v>12</v>
      </c>
      <c r="E6" s="93" t="s">
        <v>13</v>
      </c>
      <c r="F6" s="93" t="s">
        <v>14</v>
      </c>
      <c r="G6" s="94" t="s">
        <v>11</v>
      </c>
      <c r="H6" s="92" t="s">
        <v>12</v>
      </c>
      <c r="I6" s="93" t="s">
        <v>13</v>
      </c>
      <c r="J6" s="93" t="s">
        <v>14</v>
      </c>
      <c r="K6" s="94" t="s">
        <v>11</v>
      </c>
      <c r="L6" s="92" t="s">
        <v>12</v>
      </c>
      <c r="M6" s="93" t="s">
        <v>13</v>
      </c>
      <c r="N6" s="93" t="s">
        <v>14</v>
      </c>
      <c r="O6" s="94" t="s">
        <v>11</v>
      </c>
      <c r="P6" s="92" t="s">
        <v>12</v>
      </c>
      <c r="Q6" s="93" t="s">
        <v>13</v>
      </c>
      <c r="R6" s="93" t="s">
        <v>14</v>
      </c>
      <c r="S6" s="94" t="s">
        <v>11</v>
      </c>
      <c r="T6" s="92" t="s">
        <v>12</v>
      </c>
      <c r="U6" s="93" t="s">
        <v>13</v>
      </c>
      <c r="V6" s="93" t="s">
        <v>14</v>
      </c>
      <c r="W6" s="94" t="s">
        <v>11</v>
      </c>
      <c r="X6" s="92" t="s">
        <v>12</v>
      </c>
      <c r="Y6" s="93" t="s">
        <v>13</v>
      </c>
      <c r="Z6" s="93" t="s">
        <v>14</v>
      </c>
      <c r="AA6" s="94" t="s">
        <v>11</v>
      </c>
      <c r="AB6" s="92" t="s">
        <v>12</v>
      </c>
      <c r="AC6" s="93" t="s">
        <v>13</v>
      </c>
      <c r="AD6" s="193" t="s">
        <v>14</v>
      </c>
      <c r="AE6" s="192" t="s">
        <v>11</v>
      </c>
      <c r="AF6" s="92" t="s">
        <v>12</v>
      </c>
      <c r="AG6" s="93" t="s">
        <v>13</v>
      </c>
      <c r="AH6" s="193" t="s">
        <v>14</v>
      </c>
      <c r="AI6" s="192" t="s">
        <v>11</v>
      </c>
      <c r="AJ6" s="92" t="s">
        <v>12</v>
      </c>
      <c r="AK6" s="93" t="s">
        <v>13</v>
      </c>
      <c r="AL6" s="193" t="s">
        <v>14</v>
      </c>
      <c r="AM6" s="192" t="s">
        <v>11</v>
      </c>
    </row>
    <row r="7" spans="1:39" ht="26.25" customHeight="1">
      <c r="A7" s="160" t="str">
        <f>IF('1'!$A$1=1,B7,C7)</f>
        <v xml:space="preserve">  Сектор державного управління</v>
      </c>
      <c r="B7" s="161" t="s">
        <v>55</v>
      </c>
      <c r="C7" s="161" t="s">
        <v>65</v>
      </c>
      <c r="D7" s="162">
        <v>2259.9969695232385</v>
      </c>
      <c r="E7" s="163">
        <v>2548.6292945664909</v>
      </c>
      <c r="F7" s="163">
        <v>2587.8233344356017</v>
      </c>
      <c r="G7" s="164">
        <v>2711.5068931676465</v>
      </c>
      <c r="H7" s="162">
        <v>3546.5792137283142</v>
      </c>
      <c r="I7" s="163">
        <v>4307.8819921825507</v>
      </c>
      <c r="J7" s="163">
        <v>4044.1812019080553</v>
      </c>
      <c r="K7" s="164">
        <v>3589.2438963008285</v>
      </c>
      <c r="L7" s="162">
        <v>3970.8219398789338</v>
      </c>
      <c r="M7" s="163">
        <v>4704.0916063968889</v>
      </c>
      <c r="N7" s="163">
        <v>6539.1758562996756</v>
      </c>
      <c r="O7" s="164">
        <v>5052.6771525066606</v>
      </c>
      <c r="P7" s="162">
        <v>5607.6753208679384</v>
      </c>
      <c r="Q7" s="163">
        <v>6045.2706966350561</v>
      </c>
      <c r="R7" s="163">
        <v>7061.8221789596719</v>
      </c>
      <c r="S7" s="164">
        <v>7565.819490021946</v>
      </c>
      <c r="T7" s="162">
        <v>7334</v>
      </c>
      <c r="U7" s="163">
        <v>6036.0021776849662</v>
      </c>
      <c r="V7" s="163">
        <v>5858.3590414034707</v>
      </c>
      <c r="W7" s="164">
        <v>6981.6235955899629</v>
      </c>
      <c r="X7" s="162">
        <v>6471.9095863844495</v>
      </c>
      <c r="Y7" s="163">
        <v>6828.3470760369373</v>
      </c>
      <c r="Z7" s="163">
        <v>5762.7278599766141</v>
      </c>
      <c r="AA7" s="164">
        <v>5689.4960144734014</v>
      </c>
      <c r="AB7" s="162">
        <v>5269.352180042024</v>
      </c>
      <c r="AC7" s="163">
        <v>5350.4702951770232</v>
      </c>
      <c r="AD7" s="163">
        <v>3275.4750665655552</v>
      </c>
      <c r="AE7" s="164">
        <v>3446.0558153211014</v>
      </c>
      <c r="AF7" s="162">
        <v>4592</v>
      </c>
      <c r="AG7" s="163">
        <v>5745</v>
      </c>
      <c r="AH7" s="163">
        <v>9452</v>
      </c>
      <c r="AI7" s="164">
        <v>10727</v>
      </c>
      <c r="AJ7" s="162">
        <v>11830</v>
      </c>
      <c r="AK7" s="163">
        <v>11740</v>
      </c>
      <c r="AL7" s="163">
        <v>6105</v>
      </c>
      <c r="AM7" s="164"/>
    </row>
    <row r="8" spans="1:39">
      <c r="A8" s="95" t="str">
        <f>IF('1'!$A$1=1,B8,C8)</f>
        <v>Основна сумма боргу</v>
      </c>
      <c r="B8" s="96" t="s">
        <v>50</v>
      </c>
      <c r="C8" s="96" t="s">
        <v>52</v>
      </c>
      <c r="D8" s="148">
        <v>1010.120285832118</v>
      </c>
      <c r="E8" s="149">
        <v>1268.0124179660911</v>
      </c>
      <c r="F8" s="149">
        <v>1246.6978635286748</v>
      </c>
      <c r="G8" s="150">
        <v>1361.0883864146308</v>
      </c>
      <c r="H8" s="148">
        <v>2182.5323871903438</v>
      </c>
      <c r="I8" s="149">
        <v>2940.7471613713697</v>
      </c>
      <c r="J8" s="149">
        <v>2582.4332184323539</v>
      </c>
      <c r="K8" s="150">
        <v>2117.0152060697378</v>
      </c>
      <c r="L8" s="148">
        <v>2499.7582465291039</v>
      </c>
      <c r="M8" s="149">
        <v>3181.5945637783952</v>
      </c>
      <c r="N8" s="149">
        <v>4941.2898858422313</v>
      </c>
      <c r="O8" s="150">
        <v>3341.878152444297</v>
      </c>
      <c r="P8" s="148">
        <v>3833.5995807070422</v>
      </c>
      <c r="Q8" s="149">
        <v>4238.2706966350561</v>
      </c>
      <c r="R8" s="149">
        <v>5288.8221789596719</v>
      </c>
      <c r="S8" s="150">
        <v>5085.819490021946</v>
      </c>
      <c r="T8" s="148">
        <v>4971</v>
      </c>
      <c r="U8" s="149">
        <v>3756.3711629766221</v>
      </c>
      <c r="V8" s="149">
        <v>3636.8516368872665</v>
      </c>
      <c r="W8" s="150">
        <v>4714.4096103054862</v>
      </c>
      <c r="X8" s="148">
        <v>4208.3184043889541</v>
      </c>
      <c r="Y8" s="149">
        <v>4448.7130264858451</v>
      </c>
      <c r="Z8" s="149">
        <v>3471.874338307035</v>
      </c>
      <c r="AA8" s="150">
        <v>3399.0316023221267</v>
      </c>
      <c r="AB8" s="148">
        <v>3052.0954841834168</v>
      </c>
      <c r="AC8" s="149">
        <v>3064.2830170421958</v>
      </c>
      <c r="AD8" s="149">
        <v>2433.5032323289151</v>
      </c>
      <c r="AE8" s="150">
        <v>2529.0647973833443</v>
      </c>
      <c r="AF8" s="148">
        <v>2925</v>
      </c>
      <c r="AG8" s="149">
        <v>3817</v>
      </c>
      <c r="AH8" s="149">
        <v>4581</v>
      </c>
      <c r="AI8" s="150">
        <v>4871</v>
      </c>
      <c r="AJ8" s="148">
        <v>5176</v>
      </c>
      <c r="AK8" s="149">
        <v>4642</v>
      </c>
      <c r="AL8" s="149">
        <v>3461</v>
      </c>
      <c r="AM8" s="150"/>
    </row>
    <row r="9" spans="1:39">
      <c r="A9" s="95" t="str">
        <f>IF('1'!$A$1=1,B9,C9)</f>
        <v>Відсоткові платежі</v>
      </c>
      <c r="B9" s="96" t="s">
        <v>51</v>
      </c>
      <c r="C9" s="96" t="s">
        <v>53</v>
      </c>
      <c r="D9" s="148">
        <v>1249.8766836911204</v>
      </c>
      <c r="E9" s="149">
        <v>1280.6168766003996</v>
      </c>
      <c r="F9" s="149">
        <v>1341.1254709069269</v>
      </c>
      <c r="G9" s="150">
        <v>1350.4185067530157</v>
      </c>
      <c r="H9" s="148">
        <v>1364.0468265379704</v>
      </c>
      <c r="I9" s="149">
        <v>1367.1348308111815</v>
      </c>
      <c r="J9" s="149">
        <v>1461.7479834757016</v>
      </c>
      <c r="K9" s="150">
        <v>1472.2286902310907</v>
      </c>
      <c r="L9" s="148">
        <v>1471.0636933498299</v>
      </c>
      <c r="M9" s="149">
        <v>1522.4970426184939</v>
      </c>
      <c r="N9" s="149">
        <v>1597.885970457444</v>
      </c>
      <c r="O9" s="150">
        <v>1710.7990000623638</v>
      </c>
      <c r="P9" s="148">
        <v>1774.0757401608967</v>
      </c>
      <c r="Q9" s="149">
        <v>1807</v>
      </c>
      <c r="R9" s="149">
        <v>1773</v>
      </c>
      <c r="S9" s="150">
        <v>2480</v>
      </c>
      <c r="T9" s="148">
        <v>2363</v>
      </c>
      <c r="U9" s="149">
        <v>2279.6310147083441</v>
      </c>
      <c r="V9" s="149">
        <v>2221.5074045162041</v>
      </c>
      <c r="W9" s="150">
        <v>2267.2139852844766</v>
      </c>
      <c r="X9" s="148">
        <v>2263.5911819954954</v>
      </c>
      <c r="Y9" s="149">
        <v>2379.6340495510922</v>
      </c>
      <c r="Z9" s="149">
        <v>2290.8535216695786</v>
      </c>
      <c r="AA9" s="150">
        <v>2290.4644121512752</v>
      </c>
      <c r="AB9" s="148">
        <v>2217.2566958586071</v>
      </c>
      <c r="AC9" s="149">
        <v>2286.1872781348279</v>
      </c>
      <c r="AD9" s="149">
        <v>841.97183423664012</v>
      </c>
      <c r="AE9" s="150">
        <v>916.99101793775731</v>
      </c>
      <c r="AF9" s="148">
        <v>1667</v>
      </c>
      <c r="AG9" s="149">
        <v>1928</v>
      </c>
      <c r="AH9" s="149">
        <v>4871</v>
      </c>
      <c r="AI9" s="150">
        <v>5856</v>
      </c>
      <c r="AJ9" s="148">
        <v>6654</v>
      </c>
      <c r="AK9" s="149">
        <v>7098</v>
      </c>
      <c r="AL9" s="149">
        <v>2644</v>
      </c>
      <c r="AM9" s="150"/>
    </row>
    <row r="10" spans="1:39" ht="18.75" customHeight="1">
      <c r="A10" s="165" t="str">
        <f>IF('1'!$A$1=1,B10,C10)</f>
        <v xml:space="preserve">  Центральний банк</v>
      </c>
      <c r="B10" s="161" t="s">
        <v>54</v>
      </c>
      <c r="C10" s="161" t="s">
        <v>64</v>
      </c>
      <c r="D10" s="166">
        <v>939.79182643029776</v>
      </c>
      <c r="E10" s="167">
        <v>106.43263931965949</v>
      </c>
      <c r="F10" s="167">
        <v>253.56744243921796</v>
      </c>
      <c r="G10" s="168">
        <v>440.28711859318884</v>
      </c>
      <c r="H10" s="166">
        <v>626.73378056940021</v>
      </c>
      <c r="I10" s="167">
        <v>867.15146731126958</v>
      </c>
      <c r="J10" s="167">
        <v>919.33223896168101</v>
      </c>
      <c r="K10" s="168">
        <v>933.67422199548992</v>
      </c>
      <c r="L10" s="166">
        <v>953.40284705146655</v>
      </c>
      <c r="M10" s="167">
        <v>922.30258382661452</v>
      </c>
      <c r="N10" s="167">
        <v>916.36981876027426</v>
      </c>
      <c r="O10" s="168">
        <v>842.41618142392622</v>
      </c>
      <c r="P10" s="166">
        <v>997.22028661831177</v>
      </c>
      <c r="Q10" s="167">
        <v>807</v>
      </c>
      <c r="R10" s="167">
        <v>863</v>
      </c>
      <c r="S10" s="168">
        <v>859</v>
      </c>
      <c r="T10" s="166">
        <v>878</v>
      </c>
      <c r="U10" s="167">
        <v>896.14867577175949</v>
      </c>
      <c r="V10" s="167">
        <v>994.8667930999859</v>
      </c>
      <c r="W10" s="168">
        <v>1098.1909296685217</v>
      </c>
      <c r="X10" s="166">
        <v>1346.511389860344</v>
      </c>
      <c r="Y10" s="167">
        <v>1609.526997548398</v>
      </c>
      <c r="Z10" s="167">
        <v>1755.1623220884342</v>
      </c>
      <c r="AA10" s="168">
        <v>1912.6875293503981</v>
      </c>
      <c r="AB10" s="166">
        <v>1799.1262562873885</v>
      </c>
      <c r="AC10" s="167">
        <v>1736.7255436093776</v>
      </c>
      <c r="AD10" s="167">
        <v>1696.9040087896326</v>
      </c>
      <c r="AE10" s="168">
        <v>1784.3822587007178</v>
      </c>
      <c r="AF10" s="166">
        <v>1636</v>
      </c>
      <c r="AG10" s="167">
        <v>1443</v>
      </c>
      <c r="AH10" s="167">
        <v>1244</v>
      </c>
      <c r="AI10" s="168">
        <v>1077</v>
      </c>
      <c r="AJ10" s="166">
        <v>1047</v>
      </c>
      <c r="AK10" s="167">
        <v>1023</v>
      </c>
      <c r="AL10" s="167">
        <v>852</v>
      </c>
      <c r="AM10" s="168"/>
    </row>
    <row r="11" spans="1:39">
      <c r="A11" s="95" t="str">
        <f>IF('1'!$A$1=1,B11,C11)</f>
        <v>Основна сумма боргу</v>
      </c>
      <c r="B11" s="96" t="s">
        <v>50</v>
      </c>
      <c r="C11" s="96" t="s">
        <v>52</v>
      </c>
      <c r="D11" s="148">
        <v>833</v>
      </c>
      <c r="E11" s="149">
        <v>0</v>
      </c>
      <c r="F11" s="149">
        <v>133.99811260310378</v>
      </c>
      <c r="G11" s="150">
        <v>302.58723385898674</v>
      </c>
      <c r="H11" s="148">
        <v>480.55161705557572</v>
      </c>
      <c r="I11" s="149">
        <v>672.38978537908406</v>
      </c>
      <c r="J11" s="149">
        <v>729.73405259658591</v>
      </c>
      <c r="K11" s="150">
        <v>735.3303473647893</v>
      </c>
      <c r="L11" s="148">
        <v>750.68114258379637</v>
      </c>
      <c r="M11" s="149">
        <v>726.35567967766656</v>
      </c>
      <c r="N11" s="149">
        <v>729.96326774066335</v>
      </c>
      <c r="O11" s="150">
        <v>594.1142834784489</v>
      </c>
      <c r="P11" s="148">
        <v>739.28167158729525</v>
      </c>
      <c r="Q11" s="149">
        <v>561</v>
      </c>
      <c r="R11" s="149">
        <v>638</v>
      </c>
      <c r="S11" s="150">
        <v>648</v>
      </c>
      <c r="T11" s="148">
        <v>721</v>
      </c>
      <c r="U11" s="149">
        <v>727.11588032850159</v>
      </c>
      <c r="V11" s="149">
        <v>827.96342762773054</v>
      </c>
      <c r="W11" s="150">
        <v>935.29714130970785</v>
      </c>
      <c r="X11" s="148">
        <v>1197.4724497745365</v>
      </c>
      <c r="Y11" s="149">
        <v>1470.1678734169805</v>
      </c>
      <c r="Z11" s="149">
        <v>1629.416768013404</v>
      </c>
      <c r="AA11" s="150">
        <v>1794.2946617965727</v>
      </c>
      <c r="AB11" s="148">
        <v>1675.479585269127</v>
      </c>
      <c r="AC11" s="149">
        <v>1608.361299128831</v>
      </c>
      <c r="AD11" s="149">
        <v>1550.3741680381329</v>
      </c>
      <c r="AE11" s="150">
        <v>1613.0684339239083</v>
      </c>
      <c r="AF11" s="148">
        <v>1462</v>
      </c>
      <c r="AG11" s="149">
        <v>1279</v>
      </c>
      <c r="AH11" s="149">
        <v>1102</v>
      </c>
      <c r="AI11" s="150">
        <v>953</v>
      </c>
      <c r="AJ11" s="148">
        <v>942</v>
      </c>
      <c r="AK11" s="149">
        <v>936</v>
      </c>
      <c r="AL11" s="149">
        <v>781</v>
      </c>
      <c r="AM11" s="150"/>
    </row>
    <row r="12" spans="1:39">
      <c r="A12" s="95" t="str">
        <f>IF('1'!$A$1=1,B12,C12)</f>
        <v>Відсоткові платежі</v>
      </c>
      <c r="B12" s="96" t="s">
        <v>51</v>
      </c>
      <c r="C12" s="96" t="s">
        <v>53</v>
      </c>
      <c r="D12" s="148">
        <v>106.79182643029779</v>
      </c>
      <c r="E12" s="149">
        <v>106.43263931965949</v>
      </c>
      <c r="F12" s="149">
        <v>119.56932983611418</v>
      </c>
      <c r="G12" s="150">
        <v>137.6998847342021</v>
      </c>
      <c r="H12" s="148">
        <v>146.18216351382446</v>
      </c>
      <c r="I12" s="149">
        <v>194.76168193218555</v>
      </c>
      <c r="J12" s="149">
        <v>189.59818636509516</v>
      </c>
      <c r="K12" s="150">
        <v>198.34387463070064</v>
      </c>
      <c r="L12" s="148">
        <v>202.72170446767012</v>
      </c>
      <c r="M12" s="149">
        <v>195.94690414894797</v>
      </c>
      <c r="N12" s="149">
        <v>186.40655101961087</v>
      </c>
      <c r="O12" s="150">
        <v>248.30189794547726</v>
      </c>
      <c r="P12" s="148">
        <v>257.93861503101652</v>
      </c>
      <c r="Q12" s="149">
        <v>246</v>
      </c>
      <c r="R12" s="149">
        <v>225</v>
      </c>
      <c r="S12" s="150">
        <v>211</v>
      </c>
      <c r="T12" s="148">
        <v>157</v>
      </c>
      <c r="U12" s="149">
        <v>169.03279544325792</v>
      </c>
      <c r="V12" s="149">
        <v>166.90336547225533</v>
      </c>
      <c r="W12" s="150">
        <v>162.89378835881382</v>
      </c>
      <c r="X12" s="148">
        <v>149.03894008580758</v>
      </c>
      <c r="Y12" s="149">
        <v>139.3591241314175</v>
      </c>
      <c r="Z12" s="149">
        <v>125.74555407503026</v>
      </c>
      <c r="AA12" s="150">
        <v>118.39286755382554</v>
      </c>
      <c r="AB12" s="148">
        <v>123.64667101826146</v>
      </c>
      <c r="AC12" s="149">
        <v>128.36424448054657</v>
      </c>
      <c r="AD12" s="149">
        <v>146.52984075149962</v>
      </c>
      <c r="AE12" s="150">
        <v>171.31382477680955</v>
      </c>
      <c r="AF12" s="148">
        <v>174</v>
      </c>
      <c r="AG12" s="149">
        <v>164</v>
      </c>
      <c r="AH12" s="149">
        <v>142</v>
      </c>
      <c r="AI12" s="150">
        <v>124</v>
      </c>
      <c r="AJ12" s="148">
        <v>105</v>
      </c>
      <c r="AK12" s="149">
        <v>87</v>
      </c>
      <c r="AL12" s="149">
        <v>71</v>
      </c>
      <c r="AM12" s="150"/>
    </row>
    <row r="13" spans="1:39" ht="28.5" customHeight="1">
      <c r="A13" s="165" t="str">
        <f>IF('1'!$A$1=1,B13,C13)</f>
        <v xml:space="preserve">  Інші депозитні корпорації окрім централього банку</v>
      </c>
      <c r="B13" s="161" t="s">
        <v>56</v>
      </c>
      <c r="C13" s="161" t="s">
        <v>63</v>
      </c>
      <c r="D13" s="166">
        <v>6104.2635594150152</v>
      </c>
      <c r="E13" s="167">
        <v>5873.4361707492471</v>
      </c>
      <c r="F13" s="167">
        <v>5100.9840667686312</v>
      </c>
      <c r="G13" s="168">
        <v>5756.1750015319321</v>
      </c>
      <c r="H13" s="166">
        <v>5295.441744550054</v>
      </c>
      <c r="I13" s="167">
        <v>4004.017485818214</v>
      </c>
      <c r="J13" s="167">
        <v>3802.4053510812018</v>
      </c>
      <c r="K13" s="168">
        <v>3238.0664344738316</v>
      </c>
      <c r="L13" s="166">
        <v>3084.8719564687867</v>
      </c>
      <c r="M13" s="167">
        <v>2988.5067025370204</v>
      </c>
      <c r="N13" s="167">
        <v>3106.8754859646165</v>
      </c>
      <c r="O13" s="168">
        <v>3119.9802284976818</v>
      </c>
      <c r="P13" s="166">
        <v>2918.6931878600726</v>
      </c>
      <c r="Q13" s="167">
        <v>2882.5177439568488</v>
      </c>
      <c r="R13" s="167">
        <v>2902.8772559367148</v>
      </c>
      <c r="S13" s="168">
        <v>2812.0449336930365</v>
      </c>
      <c r="T13" s="166">
        <v>2667.2265296946316</v>
      </c>
      <c r="U13" s="167">
        <v>2721.9163814111889</v>
      </c>
      <c r="V13" s="167">
        <v>2646.6101101124177</v>
      </c>
      <c r="W13" s="168">
        <v>2731.2889476701566</v>
      </c>
      <c r="X13" s="166">
        <v>2385.523267834632</v>
      </c>
      <c r="Y13" s="167">
        <v>2206.6601101214292</v>
      </c>
      <c r="Z13" s="167">
        <v>2411.1593921968956</v>
      </c>
      <c r="AA13" s="168">
        <v>2504.0694650470691</v>
      </c>
      <c r="AB13" s="166">
        <v>1864.1282686315622</v>
      </c>
      <c r="AC13" s="167">
        <v>1783.4132391183323</v>
      </c>
      <c r="AD13" s="167">
        <v>1666.6512873579447</v>
      </c>
      <c r="AE13" s="168">
        <v>1449.9989462608696</v>
      </c>
      <c r="AF13" s="166">
        <v>1364</v>
      </c>
      <c r="AG13" s="167">
        <v>1342</v>
      </c>
      <c r="AH13" s="167">
        <v>1347</v>
      </c>
      <c r="AI13" s="168">
        <v>1388</v>
      </c>
      <c r="AJ13" s="166">
        <v>1370</v>
      </c>
      <c r="AK13" s="167">
        <v>1412</v>
      </c>
      <c r="AL13" s="167">
        <v>1370</v>
      </c>
      <c r="AM13" s="168"/>
    </row>
    <row r="14" spans="1:39">
      <c r="A14" s="95" t="str">
        <f>IF('1'!$A$1=1,B14,C14)</f>
        <v>Основна сумма боргу</v>
      </c>
      <c r="B14" s="96" t="s">
        <v>50</v>
      </c>
      <c r="C14" s="96" t="s">
        <v>52</v>
      </c>
      <c r="D14" s="148">
        <v>5508.9191799768923</v>
      </c>
      <c r="E14" s="149">
        <v>5328.843753787045</v>
      </c>
      <c r="F14" s="149">
        <v>4584.8871735856201</v>
      </c>
      <c r="G14" s="150">
        <v>5260.4612964055059</v>
      </c>
      <c r="H14" s="148">
        <v>4891.5409165697201</v>
      </c>
      <c r="I14" s="149">
        <v>3644.5010961485905</v>
      </c>
      <c r="J14" s="149">
        <v>3458.2476717284671</v>
      </c>
      <c r="K14" s="150">
        <v>2942.6705548044251</v>
      </c>
      <c r="L14" s="148">
        <v>2750.6291661571117</v>
      </c>
      <c r="M14" s="149">
        <v>2672.1549249234727</v>
      </c>
      <c r="N14" s="149">
        <v>2824.7306444470669</v>
      </c>
      <c r="O14" s="150">
        <v>2844.5030797663439</v>
      </c>
      <c r="P14" s="148">
        <v>2666.1679954248038</v>
      </c>
      <c r="Q14" s="149">
        <v>2641.5177439568488</v>
      </c>
      <c r="R14" s="149">
        <v>2678.8772559367148</v>
      </c>
      <c r="S14" s="150">
        <v>2542.0449336930365</v>
      </c>
      <c r="T14" s="148">
        <v>2435.2265296946316</v>
      </c>
      <c r="U14" s="149">
        <v>2490.168438631792</v>
      </c>
      <c r="V14" s="149">
        <v>2459.6271849087716</v>
      </c>
      <c r="W14" s="150">
        <v>2570.9764940944542</v>
      </c>
      <c r="X14" s="148">
        <v>2256.7230195825068</v>
      </c>
      <c r="Y14" s="149">
        <v>2086.7502477113126</v>
      </c>
      <c r="Z14" s="149">
        <v>2301.1297094294955</v>
      </c>
      <c r="AA14" s="150">
        <v>2398.4459388753921</v>
      </c>
      <c r="AB14" s="148">
        <v>1773.6115077966558</v>
      </c>
      <c r="AC14" s="149">
        <v>1697.8205419776336</v>
      </c>
      <c r="AD14" s="149">
        <v>1590.7030623577243</v>
      </c>
      <c r="AE14" s="150">
        <v>1382.000433174914</v>
      </c>
      <c r="AF14" s="148">
        <v>1302</v>
      </c>
      <c r="AG14" s="149">
        <v>1281</v>
      </c>
      <c r="AH14" s="149">
        <v>1288</v>
      </c>
      <c r="AI14" s="150">
        <v>1326</v>
      </c>
      <c r="AJ14" s="148">
        <v>1316</v>
      </c>
      <c r="AK14" s="149">
        <v>1363</v>
      </c>
      <c r="AL14" s="149">
        <v>1326</v>
      </c>
      <c r="AM14" s="150"/>
    </row>
    <row r="15" spans="1:39">
      <c r="A15" s="95" t="str">
        <f>IF('1'!$A$1=1,B15,C15)</f>
        <v>Відсоткові платежі</v>
      </c>
      <c r="B15" s="96" t="s">
        <v>51</v>
      </c>
      <c r="C15" s="96" t="s">
        <v>53</v>
      </c>
      <c r="D15" s="148">
        <v>595.34437943812293</v>
      </c>
      <c r="E15" s="149">
        <v>544.59241696220181</v>
      </c>
      <c r="F15" s="149">
        <v>516.09689318301071</v>
      </c>
      <c r="G15" s="150">
        <v>495.71370512642596</v>
      </c>
      <c r="H15" s="148">
        <v>403.90082798033376</v>
      </c>
      <c r="I15" s="149">
        <v>359.51638966962355</v>
      </c>
      <c r="J15" s="149">
        <v>344.15767935273448</v>
      </c>
      <c r="K15" s="150">
        <v>295.39587966940638</v>
      </c>
      <c r="L15" s="148">
        <v>334.24279031167492</v>
      </c>
      <c r="M15" s="149">
        <v>316.3517776135476</v>
      </c>
      <c r="N15" s="149">
        <v>282.14484151754971</v>
      </c>
      <c r="O15" s="150">
        <v>275.47714873133776</v>
      </c>
      <c r="P15" s="148">
        <v>252.52519243526865</v>
      </c>
      <c r="Q15" s="149">
        <v>241</v>
      </c>
      <c r="R15" s="149">
        <v>224</v>
      </c>
      <c r="S15" s="150">
        <v>270</v>
      </c>
      <c r="T15" s="148">
        <v>232</v>
      </c>
      <c r="U15" s="149">
        <v>231.74794277939696</v>
      </c>
      <c r="V15" s="149">
        <v>186.982925203646</v>
      </c>
      <c r="W15" s="150">
        <v>160.31245357570251</v>
      </c>
      <c r="X15" s="148">
        <v>128.80024825212496</v>
      </c>
      <c r="Y15" s="149">
        <v>119.90986241011653</v>
      </c>
      <c r="Z15" s="149">
        <v>110.0296827673999</v>
      </c>
      <c r="AA15" s="150">
        <v>105.62352617167717</v>
      </c>
      <c r="AB15" s="148">
        <v>90.516760834906421</v>
      </c>
      <c r="AC15" s="149">
        <v>85.592697140698732</v>
      </c>
      <c r="AD15" s="149">
        <v>75.948225000220503</v>
      </c>
      <c r="AE15" s="150">
        <v>67.998513085955778</v>
      </c>
      <c r="AF15" s="148">
        <v>62</v>
      </c>
      <c r="AG15" s="149">
        <v>61</v>
      </c>
      <c r="AH15" s="149">
        <v>59</v>
      </c>
      <c r="AI15" s="150">
        <v>62</v>
      </c>
      <c r="AJ15" s="148">
        <v>54</v>
      </c>
      <c r="AK15" s="149">
        <v>49</v>
      </c>
      <c r="AL15" s="149">
        <v>44</v>
      </c>
      <c r="AM15" s="150"/>
    </row>
    <row r="16" spans="1:39" ht="18.75" customHeight="1">
      <c r="A16" s="165" t="str">
        <f>IF('1'!$A$1=1,B16,C16)</f>
        <v xml:space="preserve">  Інші сектори</v>
      </c>
      <c r="B16" s="161" t="s">
        <v>57</v>
      </c>
      <c r="C16" s="161" t="s">
        <v>62</v>
      </c>
      <c r="D16" s="166">
        <v>34241.256085725967</v>
      </c>
      <c r="E16" s="167">
        <v>33509.577401394577</v>
      </c>
      <c r="F16" s="167">
        <v>34179.393873474975</v>
      </c>
      <c r="G16" s="168">
        <v>34322.000311337251</v>
      </c>
      <c r="H16" s="166">
        <v>32994.632633702109</v>
      </c>
      <c r="I16" s="167">
        <v>33484.714217284163</v>
      </c>
      <c r="J16" s="167">
        <v>34018.1067565345</v>
      </c>
      <c r="K16" s="168">
        <v>34144.670708989186</v>
      </c>
      <c r="L16" s="166">
        <v>33801.298253725239</v>
      </c>
      <c r="M16" s="167">
        <v>33648.251577667266</v>
      </c>
      <c r="N16" s="167">
        <v>32872.195116778748</v>
      </c>
      <c r="O16" s="168">
        <v>31706.862681873106</v>
      </c>
      <c r="P16" s="166">
        <v>32907.261384107202</v>
      </c>
      <c r="Q16" s="167">
        <v>33409.559284999996</v>
      </c>
      <c r="R16" s="167">
        <v>33356.4640535</v>
      </c>
      <c r="S16" s="168">
        <v>34354.191155</v>
      </c>
      <c r="T16" s="166">
        <v>32721.363999999998</v>
      </c>
      <c r="U16" s="167">
        <v>32270.653312798448</v>
      </c>
      <c r="V16" s="167">
        <v>32598.431863651829</v>
      </c>
      <c r="W16" s="168">
        <v>32655.09164867469</v>
      </c>
      <c r="X16" s="166">
        <v>32121.921626846564</v>
      </c>
      <c r="Y16" s="167">
        <v>30747.410507157194</v>
      </c>
      <c r="Z16" s="167">
        <v>31683.812323946684</v>
      </c>
      <c r="AA16" s="168">
        <v>31722.600903527331</v>
      </c>
      <c r="AB16" s="166">
        <v>30497.693309927672</v>
      </c>
      <c r="AC16" s="167">
        <v>28122.056638773396</v>
      </c>
      <c r="AD16" s="167">
        <v>24716.829134043597</v>
      </c>
      <c r="AE16" s="168">
        <v>23979.893540283942</v>
      </c>
      <c r="AF16" s="166">
        <v>25414</v>
      </c>
      <c r="AG16" s="167">
        <v>25962</v>
      </c>
      <c r="AH16" s="167">
        <v>25647</v>
      </c>
      <c r="AI16" s="168">
        <v>25078</v>
      </c>
      <c r="AJ16" s="166">
        <v>25440</v>
      </c>
      <c r="AK16" s="167">
        <v>25017</v>
      </c>
      <c r="AL16" s="167">
        <v>25835</v>
      </c>
      <c r="AM16" s="168"/>
    </row>
    <row r="17" spans="1:39">
      <c r="A17" s="95" t="str">
        <f>IF('1'!$A$1=1,B17,C17)</f>
        <v>Основна сумма боргу</v>
      </c>
      <c r="B17" s="96" t="s">
        <v>50</v>
      </c>
      <c r="C17" s="96" t="s">
        <v>52</v>
      </c>
      <c r="D17" s="148">
        <v>32425.431899361709</v>
      </c>
      <c r="E17" s="149">
        <v>31701.033443445984</v>
      </c>
      <c r="F17" s="149">
        <v>32365.31781021256</v>
      </c>
      <c r="G17" s="150">
        <v>33001.92337628582</v>
      </c>
      <c r="H17" s="148">
        <v>31725.608301636643</v>
      </c>
      <c r="I17" s="149">
        <v>32477.899337811992</v>
      </c>
      <c r="J17" s="149">
        <v>32899.52297537186</v>
      </c>
      <c r="K17" s="150">
        <v>32958.17636002817</v>
      </c>
      <c r="L17" s="148">
        <v>32407.76438516322</v>
      </c>
      <c r="M17" s="149">
        <v>32429.633151077403</v>
      </c>
      <c r="N17" s="149">
        <v>31914.752540561891</v>
      </c>
      <c r="O17" s="150">
        <v>30025.438145713168</v>
      </c>
      <c r="P17" s="148">
        <v>30429.1143143468</v>
      </c>
      <c r="Q17" s="149">
        <v>30893.3</v>
      </c>
      <c r="R17" s="149">
        <v>30700.7</v>
      </c>
      <c r="S17" s="150">
        <v>31545.1</v>
      </c>
      <c r="T17" s="148">
        <v>30019.599999999999</v>
      </c>
      <c r="U17" s="149">
        <v>29650.988480542517</v>
      </c>
      <c r="V17" s="149">
        <v>30122.372818011299</v>
      </c>
      <c r="W17" s="150">
        <v>30777.654711286232</v>
      </c>
      <c r="X17" s="148">
        <v>30076.705643114761</v>
      </c>
      <c r="Y17" s="149">
        <v>29226.983371822429</v>
      </c>
      <c r="Z17" s="149">
        <v>29708.522104880351</v>
      </c>
      <c r="AA17" s="150">
        <v>30029.281293395994</v>
      </c>
      <c r="AB17" s="148">
        <v>28854.140885088826</v>
      </c>
      <c r="AC17" s="149">
        <v>26383.530948979682</v>
      </c>
      <c r="AD17" s="149">
        <v>23084.508351996861</v>
      </c>
      <c r="AE17" s="150">
        <v>22369.413216817196</v>
      </c>
      <c r="AF17" s="148">
        <v>23978</v>
      </c>
      <c r="AG17" s="149">
        <v>24540</v>
      </c>
      <c r="AH17" s="149">
        <v>23946</v>
      </c>
      <c r="AI17" s="150">
        <v>23183</v>
      </c>
      <c r="AJ17" s="148">
        <v>23418</v>
      </c>
      <c r="AK17" s="149">
        <v>23083</v>
      </c>
      <c r="AL17" s="149">
        <v>24112</v>
      </c>
      <c r="AM17" s="150"/>
    </row>
    <row r="18" spans="1:39">
      <c r="A18" s="95" t="str">
        <f>IF('1'!$A$1=1,B18,C18)</f>
        <v>Відсоткові платежі</v>
      </c>
      <c r="B18" s="96" t="s">
        <v>51</v>
      </c>
      <c r="C18" s="96" t="s">
        <v>53</v>
      </c>
      <c r="D18" s="148">
        <v>1815.8241863642556</v>
      </c>
      <c r="E18" s="149">
        <v>1808.5439579485933</v>
      </c>
      <c r="F18" s="149">
        <v>1814.0760632624142</v>
      </c>
      <c r="G18" s="150">
        <v>1320.0769350514329</v>
      </c>
      <c r="H18" s="148">
        <v>1269.0243320654656</v>
      </c>
      <c r="I18" s="149">
        <v>1006.8148794721717</v>
      </c>
      <c r="J18" s="149">
        <v>1118.5837811626432</v>
      </c>
      <c r="K18" s="150">
        <v>1186.4943489610141</v>
      </c>
      <c r="L18" s="148">
        <v>1393.5338685620184</v>
      </c>
      <c r="M18" s="149">
        <v>1218.6184265898639</v>
      </c>
      <c r="N18" s="149">
        <v>957.44257621685665</v>
      </c>
      <c r="O18" s="150">
        <v>1681.4245361599374</v>
      </c>
      <c r="P18" s="148">
        <v>2478.1470697604036</v>
      </c>
      <c r="Q18" s="149">
        <v>2516.2592849999996</v>
      </c>
      <c r="R18" s="149">
        <v>2655.7640534999996</v>
      </c>
      <c r="S18" s="150">
        <v>2809.0911549999996</v>
      </c>
      <c r="T18" s="148">
        <v>2701.7639999999997</v>
      </c>
      <c r="U18" s="149">
        <v>2619.6648322559317</v>
      </c>
      <c r="V18" s="149">
        <v>2476.0590456405289</v>
      </c>
      <c r="W18" s="150">
        <v>1877.4369373884599</v>
      </c>
      <c r="X18" s="148">
        <v>2045.2159837318038</v>
      </c>
      <c r="Y18" s="149">
        <v>1520.4271353347663</v>
      </c>
      <c r="Z18" s="149">
        <v>1975.2902190663335</v>
      </c>
      <c r="AA18" s="150">
        <v>1693.3196101313385</v>
      </c>
      <c r="AB18" s="148">
        <v>1643.5524248388447</v>
      </c>
      <c r="AC18" s="149">
        <v>1738.525689793714</v>
      </c>
      <c r="AD18" s="149">
        <v>1632.3207820467355</v>
      </c>
      <c r="AE18" s="150">
        <v>1610.4803234667452</v>
      </c>
      <c r="AF18" s="148">
        <v>1436</v>
      </c>
      <c r="AG18" s="149">
        <v>1422</v>
      </c>
      <c r="AH18" s="149">
        <v>1701</v>
      </c>
      <c r="AI18" s="150">
        <v>1895</v>
      </c>
      <c r="AJ18" s="148">
        <v>2022</v>
      </c>
      <c r="AK18" s="149">
        <v>1934</v>
      </c>
      <c r="AL18" s="149">
        <v>1723</v>
      </c>
      <c r="AM18" s="150"/>
    </row>
    <row r="19" spans="1:39" ht="27" customHeight="1">
      <c r="A19" s="165" t="str">
        <f>IF('1'!$A$1=1,B19,C19)</f>
        <v xml:space="preserve">  Міжфірмовий борг</v>
      </c>
      <c r="B19" s="161" t="s">
        <v>58</v>
      </c>
      <c r="C19" s="161" t="s">
        <v>61</v>
      </c>
      <c r="D19" s="166">
        <v>8254.3379461236837</v>
      </c>
      <c r="E19" s="167">
        <v>7890.1578725909694</v>
      </c>
      <c r="F19" s="167">
        <v>7840.8754714225261</v>
      </c>
      <c r="G19" s="168">
        <v>7446.9421614366756</v>
      </c>
      <c r="H19" s="166">
        <v>7231.5738159888433</v>
      </c>
      <c r="I19" s="167">
        <v>7355.5247858733519</v>
      </c>
      <c r="J19" s="167">
        <v>8077.21849123014</v>
      </c>
      <c r="K19" s="168">
        <v>8295.1490098405666</v>
      </c>
      <c r="L19" s="166">
        <v>8264.0778864495696</v>
      </c>
      <c r="M19" s="167">
        <v>8246.0700094662479</v>
      </c>
      <c r="N19" s="167">
        <v>8964.7258890469911</v>
      </c>
      <c r="O19" s="168">
        <v>8793.7877666346376</v>
      </c>
      <c r="P19" s="166">
        <v>7990.0762175916634</v>
      </c>
      <c r="Q19" s="167">
        <v>8473.318299999999</v>
      </c>
      <c r="R19" s="167">
        <v>8769.5926400000008</v>
      </c>
      <c r="S19" s="168">
        <v>9242.2865399999991</v>
      </c>
      <c r="T19" s="166">
        <v>9052.921409999999</v>
      </c>
      <c r="U19" s="167">
        <v>9385.4197064987657</v>
      </c>
      <c r="V19" s="167">
        <v>9817.9189083221499</v>
      </c>
      <c r="W19" s="168">
        <v>10098.014702905255</v>
      </c>
      <c r="X19" s="166">
        <v>10394.740151738299</v>
      </c>
      <c r="Y19" s="167">
        <v>10922.894034280091</v>
      </c>
      <c r="Z19" s="167">
        <v>10462.786945254849</v>
      </c>
      <c r="AA19" s="168">
        <v>11272.455433699159</v>
      </c>
      <c r="AB19" s="166">
        <v>10335.789121987837</v>
      </c>
      <c r="AC19" s="167">
        <v>10310.121325101341</v>
      </c>
      <c r="AD19" s="167">
        <v>10167.832383136049</v>
      </c>
      <c r="AE19" s="168">
        <v>10666.961401106968</v>
      </c>
      <c r="AF19" s="166">
        <v>10520</v>
      </c>
      <c r="AG19" s="167">
        <v>10520</v>
      </c>
      <c r="AH19" s="167">
        <v>10205</v>
      </c>
      <c r="AI19" s="168">
        <v>11183</v>
      </c>
      <c r="AJ19" s="166">
        <v>11410</v>
      </c>
      <c r="AK19" s="167">
        <v>11355</v>
      </c>
      <c r="AL19" s="167">
        <v>11407</v>
      </c>
      <c r="AM19" s="168"/>
    </row>
    <row r="20" spans="1:39">
      <c r="A20" s="95" t="str">
        <f>IF('1'!$A$1=1,B20,C20)</f>
        <v>Основна сумма боргу</v>
      </c>
      <c r="B20" s="96" t="s">
        <v>50</v>
      </c>
      <c r="C20" s="96" t="s">
        <v>52</v>
      </c>
      <c r="D20" s="148">
        <v>7549.1079748404291</v>
      </c>
      <c r="E20" s="149">
        <v>7269.3232781115003</v>
      </c>
      <c r="F20" s="149">
        <v>7227.3710177887897</v>
      </c>
      <c r="G20" s="150">
        <v>6943.3323413792186</v>
      </c>
      <c r="H20" s="148">
        <v>6729.5770754091609</v>
      </c>
      <c r="I20" s="149">
        <v>6794.2498344529977</v>
      </c>
      <c r="J20" s="149">
        <v>7499.9812751593663</v>
      </c>
      <c r="K20" s="150">
        <v>7610.1541542977866</v>
      </c>
      <c r="L20" s="148">
        <v>7748.9061650699514</v>
      </c>
      <c r="M20" s="149">
        <v>7705.9213504617437</v>
      </c>
      <c r="N20" s="149">
        <v>8364.3485994538278</v>
      </c>
      <c r="O20" s="150">
        <v>8216.6307804598291</v>
      </c>
      <c r="P20" s="148">
        <v>7371.8143419584394</v>
      </c>
      <c r="Q20" s="149">
        <v>7825.7</v>
      </c>
      <c r="R20" s="149">
        <v>8121.8</v>
      </c>
      <c r="S20" s="150">
        <v>8507.4</v>
      </c>
      <c r="T20" s="148">
        <v>8380.9</v>
      </c>
      <c r="U20" s="149">
        <v>8692.9314078400694</v>
      </c>
      <c r="V20" s="149">
        <v>9102.1001762634351</v>
      </c>
      <c r="W20" s="150">
        <v>9470.6810884641745</v>
      </c>
      <c r="X20" s="148">
        <v>9659.3008289991103</v>
      </c>
      <c r="Y20" s="149">
        <v>9923.1603215497362</v>
      </c>
      <c r="Z20" s="149">
        <v>9802.1273208959392</v>
      </c>
      <c r="AA20" s="150">
        <v>10708.110956734181</v>
      </c>
      <c r="AB20" s="148">
        <v>9702.4265234461836</v>
      </c>
      <c r="AC20" s="149">
        <v>9663.6918775553713</v>
      </c>
      <c r="AD20" s="149">
        <v>9543.2863541370461</v>
      </c>
      <c r="AE20" s="150">
        <v>10128.59514139517</v>
      </c>
      <c r="AF20" s="148">
        <v>9796</v>
      </c>
      <c r="AG20" s="149">
        <v>9868</v>
      </c>
      <c r="AH20" s="149">
        <v>9616</v>
      </c>
      <c r="AI20" s="150">
        <v>10393</v>
      </c>
      <c r="AJ20" s="148">
        <v>10534</v>
      </c>
      <c r="AK20" s="149">
        <v>10488</v>
      </c>
      <c r="AL20" s="149">
        <v>10582</v>
      </c>
      <c r="AM20" s="150"/>
    </row>
    <row r="21" spans="1:39">
      <c r="A21" s="97" t="str">
        <f>IF('1'!$A$1=1,B21,C21)</f>
        <v>Відсоткові платежі</v>
      </c>
      <c r="B21" s="96" t="s">
        <v>51</v>
      </c>
      <c r="C21" s="96" t="s">
        <v>53</v>
      </c>
      <c r="D21" s="151">
        <v>705.22997128325483</v>
      </c>
      <c r="E21" s="152">
        <v>620.8345944794695</v>
      </c>
      <c r="F21" s="152">
        <v>613.50445363373615</v>
      </c>
      <c r="G21" s="153">
        <v>503.60982005745711</v>
      </c>
      <c r="H21" s="151">
        <v>501.99674057968201</v>
      </c>
      <c r="I21" s="152">
        <v>561.274951420354</v>
      </c>
      <c r="J21" s="152">
        <v>577.23721607077346</v>
      </c>
      <c r="K21" s="153">
        <v>684.99485554277999</v>
      </c>
      <c r="L21" s="151">
        <v>515.17172137961825</v>
      </c>
      <c r="M21" s="152">
        <v>540.14865900450457</v>
      </c>
      <c r="N21" s="152">
        <v>600.37728959316371</v>
      </c>
      <c r="O21" s="153">
        <v>577.15698617480905</v>
      </c>
      <c r="P21" s="151">
        <v>618.26187563322401</v>
      </c>
      <c r="Q21" s="152">
        <v>647.61830000000009</v>
      </c>
      <c r="R21" s="152">
        <v>647.79264000000001</v>
      </c>
      <c r="S21" s="153">
        <v>734.88653999999997</v>
      </c>
      <c r="T21" s="151">
        <v>672.02141000000006</v>
      </c>
      <c r="U21" s="152">
        <v>692.48829865869686</v>
      </c>
      <c r="V21" s="152">
        <v>715.818732058715</v>
      </c>
      <c r="W21" s="153">
        <v>627.33361444108004</v>
      </c>
      <c r="X21" s="151">
        <v>735.43932273918836</v>
      </c>
      <c r="Y21" s="152">
        <v>999.73371273035457</v>
      </c>
      <c r="Z21" s="152">
        <v>660.65962435890935</v>
      </c>
      <c r="AA21" s="153">
        <v>564.3444769649783</v>
      </c>
      <c r="AB21" s="151">
        <v>633.36259854165326</v>
      </c>
      <c r="AC21" s="152">
        <v>646.42944754596999</v>
      </c>
      <c r="AD21" s="152">
        <v>624.54602899900226</v>
      </c>
      <c r="AE21" s="153">
        <v>538.36625971179797</v>
      </c>
      <c r="AF21" s="151">
        <v>724</v>
      </c>
      <c r="AG21" s="152">
        <v>652</v>
      </c>
      <c r="AH21" s="152">
        <v>589</v>
      </c>
      <c r="AI21" s="153">
        <v>790</v>
      </c>
      <c r="AJ21" s="151">
        <v>876</v>
      </c>
      <c r="AK21" s="152">
        <v>867</v>
      </c>
      <c r="AL21" s="152">
        <v>825</v>
      </c>
      <c r="AM21" s="153"/>
    </row>
    <row r="22" spans="1:39" s="174" customFormat="1" ht="23" customHeight="1">
      <c r="A22" s="169" t="str">
        <f>IF('1'!$A$1=1,B22,C22)</f>
        <v xml:space="preserve">  Всього</v>
      </c>
      <c r="B22" s="170" t="s">
        <v>59</v>
      </c>
      <c r="C22" s="170" t="s">
        <v>60</v>
      </c>
      <c r="D22" s="171">
        <v>51799.646387218192</v>
      </c>
      <c r="E22" s="172">
        <v>49928.233378620949</v>
      </c>
      <c r="F22" s="172">
        <v>49962.644188540951</v>
      </c>
      <c r="G22" s="173">
        <v>50676.911486066689</v>
      </c>
      <c r="H22" s="171">
        <v>49694.961188538728</v>
      </c>
      <c r="I22" s="172">
        <v>50019.289948469552</v>
      </c>
      <c r="J22" s="172">
        <v>50861.244039715581</v>
      </c>
      <c r="K22" s="173">
        <v>50200.804271599904</v>
      </c>
      <c r="L22" s="171">
        <v>50074.472883573995</v>
      </c>
      <c r="M22" s="172">
        <v>50509.222479894044</v>
      </c>
      <c r="N22" s="172">
        <v>52399.3421668503</v>
      </c>
      <c r="O22" s="173">
        <v>49515.724010936014</v>
      </c>
      <c r="P22" s="171">
        <v>50420.926397045194</v>
      </c>
      <c r="Q22" s="172">
        <v>51617.666025591905</v>
      </c>
      <c r="R22" s="172">
        <v>52953.756128396388</v>
      </c>
      <c r="S22" s="173">
        <v>54833.342118714987</v>
      </c>
      <c r="T22" s="171">
        <v>52653.511939694625</v>
      </c>
      <c r="U22" s="172">
        <v>51310.140254165133</v>
      </c>
      <c r="V22" s="172">
        <v>51916.186716589851</v>
      </c>
      <c r="W22" s="173">
        <v>53564.209824508587</v>
      </c>
      <c r="X22" s="171">
        <v>52720.60602266428</v>
      </c>
      <c r="Y22" s="172">
        <v>52314.838725144051</v>
      </c>
      <c r="Z22" s="172">
        <v>52075.648843463474</v>
      </c>
      <c r="AA22" s="173">
        <v>53101.309346097354</v>
      </c>
      <c r="AB22" s="171">
        <v>49766.089136876479</v>
      </c>
      <c r="AC22" s="172">
        <v>47302.787041779477</v>
      </c>
      <c r="AD22" s="172">
        <v>41523.69187989278</v>
      </c>
      <c r="AE22" s="173">
        <v>41327.291961673604</v>
      </c>
      <c r="AF22" s="171">
        <v>43526</v>
      </c>
      <c r="AG22" s="172">
        <v>45012</v>
      </c>
      <c r="AH22" s="172">
        <v>47895</v>
      </c>
      <c r="AI22" s="173">
        <v>49453</v>
      </c>
      <c r="AJ22" s="171">
        <v>51097</v>
      </c>
      <c r="AK22" s="172">
        <v>50547</v>
      </c>
      <c r="AL22" s="172">
        <v>45569</v>
      </c>
      <c r="AM22" s="173"/>
    </row>
    <row r="23" spans="1:39">
      <c r="A23" s="98" t="str">
        <f>IF('1'!$A$1=1,B23,C23)</f>
        <v>Основна сумма боргу</v>
      </c>
      <c r="B23" s="96" t="s">
        <v>50</v>
      </c>
      <c r="C23" s="96" t="s">
        <v>52</v>
      </c>
      <c r="D23" s="154">
        <v>47326.579340011143</v>
      </c>
      <c r="E23" s="155">
        <v>45567.212893310629</v>
      </c>
      <c r="F23" s="155">
        <v>45558.271977718752</v>
      </c>
      <c r="G23" s="156">
        <v>46869.392634344156</v>
      </c>
      <c r="H23" s="154">
        <v>46009.810297861448</v>
      </c>
      <c r="I23" s="155">
        <v>46529.787215164033</v>
      </c>
      <c r="J23" s="155">
        <v>47169.919193288632</v>
      </c>
      <c r="K23" s="156">
        <v>46363.34662256491</v>
      </c>
      <c r="L23" s="154">
        <v>46157.739105503184</v>
      </c>
      <c r="M23" s="155">
        <v>46715.659669918685</v>
      </c>
      <c r="N23" s="155">
        <v>48775.084938045678</v>
      </c>
      <c r="O23" s="156">
        <v>45022.564441862087</v>
      </c>
      <c r="P23" s="154">
        <v>45039.977904024381</v>
      </c>
      <c r="Q23" s="155">
        <v>46159.788440591903</v>
      </c>
      <c r="R23" s="155">
        <v>47428.199434896385</v>
      </c>
      <c r="S23" s="156">
        <v>48328.364423714986</v>
      </c>
      <c r="T23" s="154">
        <v>46527.726529694628</v>
      </c>
      <c r="U23" s="155">
        <v>45317.575370319508</v>
      </c>
      <c r="V23" s="155">
        <v>46148.915243698502</v>
      </c>
      <c r="W23" s="156">
        <v>48469.019045460052</v>
      </c>
      <c r="X23" s="154">
        <v>47398.520345859863</v>
      </c>
      <c r="Y23" s="155">
        <v>47155.774840986305</v>
      </c>
      <c r="Z23" s="155">
        <v>46913.07024152622</v>
      </c>
      <c r="AA23" s="156">
        <v>48329.164453124256</v>
      </c>
      <c r="AB23" s="154">
        <v>45057.753985784206</v>
      </c>
      <c r="AC23" s="155">
        <v>42417.687684683719</v>
      </c>
      <c r="AD23" s="155">
        <v>38202.375168858678</v>
      </c>
      <c r="AE23" s="156">
        <v>38022.142022694534</v>
      </c>
      <c r="AF23" s="154">
        <v>39463</v>
      </c>
      <c r="AG23" s="155">
        <v>40785</v>
      </c>
      <c r="AH23" s="155">
        <v>40533</v>
      </c>
      <c r="AI23" s="156">
        <v>40726</v>
      </c>
      <c r="AJ23" s="154">
        <v>41386</v>
      </c>
      <c r="AK23" s="155">
        <v>40512</v>
      </c>
      <c r="AL23" s="155">
        <v>40262</v>
      </c>
      <c r="AM23" s="156"/>
    </row>
    <row r="24" spans="1:39" s="28" customFormat="1">
      <c r="A24" s="97" t="str">
        <f>IF('1'!$A$1=1,B24,C24)</f>
        <v>Відсоткові платежі</v>
      </c>
      <c r="B24" s="99" t="s">
        <v>51</v>
      </c>
      <c r="C24" s="99" t="s">
        <v>53</v>
      </c>
      <c r="D24" s="157">
        <v>4473.0670472070515</v>
      </c>
      <c r="E24" s="158">
        <v>4361.0204853103232</v>
      </c>
      <c r="F24" s="158">
        <v>4404.3722108222019</v>
      </c>
      <c r="G24" s="159">
        <v>3807.5188517225333</v>
      </c>
      <c r="H24" s="157">
        <v>3685.1508906772765</v>
      </c>
      <c r="I24" s="158">
        <v>3489.5027333055168</v>
      </c>
      <c r="J24" s="158">
        <v>3691.3248464269482</v>
      </c>
      <c r="K24" s="159">
        <v>3837.4576490349918</v>
      </c>
      <c r="L24" s="157">
        <v>3916.7337780708117</v>
      </c>
      <c r="M24" s="158">
        <v>3793.562809975358</v>
      </c>
      <c r="N24" s="158">
        <v>3624.2572288046249</v>
      </c>
      <c r="O24" s="159">
        <v>4493.159569073925</v>
      </c>
      <c r="P24" s="157">
        <v>5380.94849302081</v>
      </c>
      <c r="Q24" s="158">
        <v>5457.8775850000002</v>
      </c>
      <c r="R24" s="158">
        <v>5525.5566934999988</v>
      </c>
      <c r="S24" s="159">
        <v>6504.9776949999996</v>
      </c>
      <c r="T24" s="157">
        <v>6125.7854099999995</v>
      </c>
      <c r="U24" s="158">
        <v>5992.5648838456282</v>
      </c>
      <c r="V24" s="158">
        <v>5767.2714728913488</v>
      </c>
      <c r="W24" s="159">
        <v>5095.1907790485329</v>
      </c>
      <c r="X24" s="157">
        <v>5322.0856768044205</v>
      </c>
      <c r="Y24" s="158">
        <v>5159.0638841577475</v>
      </c>
      <c r="Z24" s="158">
        <v>5162.5786019372517</v>
      </c>
      <c r="AA24" s="159">
        <v>4772.144892973095</v>
      </c>
      <c r="AB24" s="157">
        <v>4708.335151092273</v>
      </c>
      <c r="AC24" s="158">
        <v>4885.0993570957571</v>
      </c>
      <c r="AD24" s="158">
        <v>3321.3167110340983</v>
      </c>
      <c r="AE24" s="159">
        <v>3305.1499389790661</v>
      </c>
      <c r="AF24" s="157">
        <v>4063</v>
      </c>
      <c r="AG24" s="158">
        <v>4227</v>
      </c>
      <c r="AH24" s="158">
        <v>7362</v>
      </c>
      <c r="AI24" s="159">
        <v>8727</v>
      </c>
      <c r="AJ24" s="157">
        <v>9711</v>
      </c>
      <c r="AK24" s="158">
        <v>10035</v>
      </c>
      <c r="AL24" s="158">
        <v>5307</v>
      </c>
      <c r="AM24" s="159"/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 s="28" customFormat="1">
      <c r="D26" s="33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B26" s="37"/>
      <c r="AC26" s="37"/>
      <c r="AD26" s="37"/>
      <c r="AF26" s="37"/>
      <c r="AG26" s="37"/>
      <c r="AH26" s="37"/>
      <c r="AJ26" s="37"/>
      <c r="AK26" s="37"/>
      <c r="AL26" s="37"/>
    </row>
    <row r="27" spans="1:39" s="28" customFormat="1">
      <c r="D27" s="33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1:39" s="28" customFormat="1"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1:39"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 spans="1:39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9"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39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P32" s="35"/>
      <c r="Q32" s="35"/>
      <c r="R32" s="35"/>
    </row>
    <row r="33" spans="4:23"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4:23"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P34" s="35"/>
      <c r="Q34" s="35"/>
      <c r="R34" s="35"/>
    </row>
    <row r="35" spans="4:23"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4:23"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P36" s="35"/>
      <c r="Q36" s="35"/>
      <c r="R36" s="35"/>
    </row>
    <row r="37" spans="4:23"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4:23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P38" s="35"/>
      <c r="Q38" s="35"/>
      <c r="R38" s="35"/>
    </row>
    <row r="39" spans="4:23"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P39" s="35"/>
      <c r="Q39" s="35"/>
      <c r="R39" s="35"/>
    </row>
    <row r="40" spans="4:23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P40" s="35"/>
      <c r="Q40" s="35"/>
      <c r="R40" s="35"/>
    </row>
    <row r="41" spans="4:23"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P41" s="35"/>
      <c r="Q41" s="35"/>
      <c r="R41" s="35"/>
    </row>
    <row r="42" spans="4:23"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P42" s="35"/>
      <c r="Q42" s="35"/>
      <c r="R42" s="35"/>
    </row>
    <row r="43" spans="4:23"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P43" s="35"/>
      <c r="Q43" s="35"/>
      <c r="R43" s="35"/>
    </row>
    <row r="44" spans="4:23"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P44" s="35"/>
      <c r="Q44" s="35"/>
      <c r="R44" s="35"/>
    </row>
    <row r="45" spans="4:23"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P45" s="35"/>
      <c r="Q45" s="35"/>
      <c r="R45" s="35"/>
    </row>
    <row r="48" spans="4:23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P48" s="34"/>
      <c r="Q48" s="34"/>
      <c r="R48" s="34"/>
    </row>
    <row r="49" spans="4:18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P49" s="34"/>
      <c r="Q49" s="34"/>
      <c r="R49" s="34"/>
    </row>
    <row r="50" spans="4:18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P50" s="34"/>
      <c r="Q50" s="34"/>
      <c r="R50" s="34"/>
    </row>
    <row r="51" spans="4:18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P51" s="34"/>
      <c r="Q51" s="34"/>
      <c r="R51" s="34"/>
    </row>
    <row r="52" spans="4:18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34"/>
      <c r="Q52" s="34"/>
      <c r="R52" s="34"/>
    </row>
    <row r="53" spans="4:18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P53" s="34"/>
      <c r="Q53" s="34"/>
      <c r="R53" s="34"/>
    </row>
    <row r="54" spans="4:18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P54" s="34"/>
      <c r="Q54" s="34"/>
      <c r="R54" s="34"/>
    </row>
    <row r="55" spans="4:18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P55" s="34"/>
      <c r="Q55" s="34"/>
      <c r="R55" s="34"/>
    </row>
    <row r="56" spans="4:18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P56" s="34"/>
      <c r="Q56" s="34"/>
      <c r="R56" s="34"/>
    </row>
    <row r="57" spans="4:18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P57" s="34"/>
      <c r="Q57" s="34"/>
      <c r="R57" s="34"/>
    </row>
    <row r="58" spans="4:18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P58" s="34"/>
      <c r="Q58" s="34"/>
      <c r="R58" s="34"/>
    </row>
    <row r="59" spans="4:18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P59" s="34"/>
      <c r="Q59" s="34"/>
      <c r="R59" s="34"/>
    </row>
    <row r="60" spans="4:18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P60" s="34"/>
      <c r="Q60" s="34"/>
      <c r="R60" s="34"/>
    </row>
    <row r="61" spans="4:18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P61" s="34"/>
      <c r="Q61" s="34"/>
      <c r="R61" s="34"/>
    </row>
    <row r="62" spans="4:18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P62" s="34"/>
      <c r="Q62" s="34"/>
      <c r="R62" s="34"/>
    </row>
    <row r="63" spans="4:18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P63" s="34"/>
      <c r="Q63" s="34"/>
      <c r="R63" s="34"/>
    </row>
    <row r="64" spans="4:18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P64" s="34"/>
      <c r="Q64" s="34"/>
      <c r="R64" s="34"/>
    </row>
    <row r="65" spans="4:18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P65" s="34"/>
      <c r="Q65" s="34"/>
      <c r="R65" s="34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49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2024-12-19T12:25:59Z</cp:lastPrinted>
  <dcterms:created xsi:type="dcterms:W3CDTF">2016-06-02T08:47:25Z</dcterms:created>
  <dcterms:modified xsi:type="dcterms:W3CDTF">2024-12-19T12:27:31Z</dcterms:modified>
</cp:coreProperties>
</file>