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7228" windowHeight="14172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5" i="19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<sst xmlns="http://schemas.openxmlformats.org/spreadsheetml/2006/main" count="284" uniqueCount="75">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</sst>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0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3" xfId="0" applyNumberFormat="1" applyFont="1" applyFill="1" applyBorder="1"/>
    <xf numFmtId="3" fontId="70" fillId="0" borderId="2" xfId="0" applyNumberFormat="1" applyFont="1" applyFill="1" applyBorder="1"/>
    <xf numFmtId="3" fontId="70" fillId="0" borderId="24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3" fontId="70" fillId="0" borderId="24" xfId="0" applyNumberFormat="1" applyFont="1" applyFill="1" applyBorder="1" applyAlignment="1"/>
    <xf numFmtId="3" fontId="70" fillId="0" borderId="2" xfId="0" applyNumberFormat="1" applyFont="1" applyFill="1" applyBorder="1" applyAlignment="1"/>
    <xf numFmtId="3" fontId="70" fillId="0" borderId="23" xfId="0" applyNumberFormat="1" applyFont="1" applyFill="1" applyBorder="1" applyAlignment="1"/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579120</xdr:colOff>
          <xdr:row>1</xdr:row>
          <xdr:rowOff>121920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tabSelected="1" zoomScaleNormal="100" zoomScaleSheetLayoutView="100" workbookViewId="0">
      <selection activeCell="A4" sqref="A4"/>
    </sheetView>
  </sheetViews>
  <sheetFormatPr defaultColWidth="8.88671875" defaultRowHeight="13.8"/>
  <cols>
    <col min="1" max="1" width="8.88671875" style="91"/>
    <col min="2" max="2" width="5.44140625" style="91" customWidth="1"/>
    <col min="3" max="3" width="95.5546875" style="94" customWidth="1"/>
    <col min="4" max="16384" width="8.88671875" style="91"/>
  </cols>
  <sheetData>
    <row r="1" spans="1:3">
      <c r="A1" s="79">
        <v>2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77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579120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AA36" activePane="bottomRight" state="frozen"/>
      <selection activeCell="C14" sqref="C14"/>
      <selection pane="topRight" activeCell="C14" sqref="C14"/>
      <selection pane="bottomLeft" activeCell="C14" sqref="C14"/>
      <selection pane="bottomRight" activeCell="A5" sqref="A5"/>
    </sheetView>
  </sheetViews>
  <sheetFormatPr defaultColWidth="8.88671875" defaultRowHeight="13.8" outlineLevelCol="1"/>
  <cols>
    <col min="1" max="1" width="49.33203125" style="1" customWidth="1"/>
    <col min="2" max="2" width="72.109375" style="2" hidden="1" customWidth="1" outlineLevel="1"/>
    <col min="3" max="3" width="57.6640625" style="2" hidden="1" customWidth="1" outlineLevel="1"/>
    <col min="4" max="4" width="8.88671875" style="1" customWidth="1" collapsed="1"/>
    <col min="5" max="7" width="8.88671875" style="1" customWidth="1"/>
    <col min="8" max="38" width="8.5546875" style="1" bestFit="1" customWidth="1"/>
    <col min="39" max="39" width="8.88671875" style="1" customWidth="1"/>
    <col min="40" max="40" width="8.5546875" style="1" bestFit="1" customWidth="1"/>
    <col min="41" max="42" width="8.5546875" style="1" customWidth="1"/>
    <col min="43" max="43" width="8.88671875" style="1" hidden="1" customWidth="1"/>
    <col min="44" max="44" width="8.88671875" style="1" customWidth="1"/>
    <col min="45" max="16384" width="8.88671875" style="1"/>
  </cols>
  <sheetData>
    <row r="1" spans="1:43">
      <c r="A1" s="90" t="str">
        <f>IF('1'!A1=1,"до змісту","to title")</f>
        <v>to title</v>
      </c>
    </row>
    <row r="2" spans="1:43" s="23" customFormat="1" ht="15.6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(according to BPM6 methodology)</v>
      </c>
    </row>
    <row r="5" spans="1:43">
      <c r="A5" s="56" t="str">
        <f>IF('1'!$A$1=1,"на кінець періоду, млн гривень","Millions of hryvnia , end of the period")</f>
        <v>Millions of hryvnia , end of the period</v>
      </c>
      <c r="B5" s="26"/>
    </row>
    <row r="6" spans="1:43">
      <c r="I6" s="25"/>
    </row>
    <row r="7" spans="1:43">
      <c r="A7" s="195" t="str">
        <f>IF('1'!$A$1=1,B7,C7)</f>
        <v>Items</v>
      </c>
      <c r="B7" s="192" t="s">
        <v>10</v>
      </c>
      <c r="C7" s="192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6">
        <f>IF('1'!$A$1=1,B8,C8)</f>
        <v>0</v>
      </c>
      <c r="B8" s="193"/>
      <c r="C8" s="193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>General Government</v>
      </c>
      <c r="B9" s="74" t="s">
        <v>12</v>
      </c>
      <c r="C9" s="74" t="s">
        <v>25</v>
      </c>
      <c r="D9" s="98">
        <v>134554</v>
      </c>
      <c r="E9" s="52">
        <v>135982</v>
      </c>
      <c r="F9" s="52">
        <v>115208</v>
      </c>
      <c r="G9" s="166">
        <v>101610</v>
      </c>
      <c r="H9" s="98">
        <v>26483</v>
      </c>
      <c r="I9" s="52">
        <v>31516</v>
      </c>
      <c r="J9" s="52">
        <v>32304</v>
      </c>
      <c r="K9" s="166">
        <v>37009</v>
      </c>
      <c r="L9" s="52">
        <v>58876</v>
      </c>
      <c r="M9" s="52">
        <v>76750</v>
      </c>
      <c r="N9" s="52">
        <v>68489</v>
      </c>
      <c r="O9" s="166">
        <v>59419</v>
      </c>
      <c r="P9" s="52">
        <v>66353</v>
      </c>
      <c r="Q9" s="52">
        <v>83324</v>
      </c>
      <c r="R9" s="52">
        <v>139830</v>
      </c>
      <c r="S9" s="166">
        <v>92530</v>
      </c>
      <c r="T9" s="52">
        <v>104461</v>
      </c>
      <c r="U9" s="52">
        <v>110900</v>
      </c>
      <c r="V9" s="52">
        <v>127370</v>
      </c>
      <c r="W9" s="166">
        <v>120464</v>
      </c>
      <c r="X9" s="52">
        <v>139493</v>
      </c>
      <c r="Y9" s="52">
        <v>100266</v>
      </c>
      <c r="Z9" s="52">
        <v>102919</v>
      </c>
      <c r="AA9" s="166">
        <v>133298</v>
      </c>
      <c r="AB9" s="52">
        <v>117328</v>
      </c>
      <c r="AC9" s="52">
        <v>120899</v>
      </c>
      <c r="AD9" s="52">
        <v>92269</v>
      </c>
      <c r="AE9" s="166">
        <v>92719</v>
      </c>
      <c r="AF9" s="52">
        <v>89289</v>
      </c>
      <c r="AG9" s="52">
        <v>89645</v>
      </c>
      <c r="AH9" s="52">
        <v>88990</v>
      </c>
      <c r="AI9" s="166">
        <v>92485</v>
      </c>
      <c r="AJ9" s="52">
        <v>106963</v>
      </c>
      <c r="AK9" s="52">
        <v>139583</v>
      </c>
      <c r="AL9" s="52">
        <v>167521</v>
      </c>
      <c r="AM9" s="166">
        <v>185012</v>
      </c>
      <c r="AN9" s="52">
        <v>203010</v>
      </c>
      <c r="AO9" s="52">
        <v>188175</v>
      </c>
      <c r="AP9" s="52">
        <v>142477</v>
      </c>
      <c r="AQ9" s="166"/>
    </row>
    <row r="10" spans="1:43">
      <c r="A10" s="67" t="str">
        <f>IF('1'!$A$1=1,B10,C10)</f>
        <v>Short-term debt on an original maturity basis</v>
      </c>
      <c r="B10" s="6" t="s">
        <v>13</v>
      </c>
      <c r="C10" s="6" t="s">
        <v>26</v>
      </c>
      <c r="D10" s="99">
        <v>94</v>
      </c>
      <c r="E10" s="47">
        <v>84</v>
      </c>
      <c r="F10" s="47">
        <v>0</v>
      </c>
      <c r="G10" s="167">
        <v>0</v>
      </c>
      <c r="H10" s="99">
        <v>0</v>
      </c>
      <c r="I10" s="47">
        <v>0</v>
      </c>
      <c r="J10" s="47">
        <v>0</v>
      </c>
      <c r="K10" s="167">
        <v>0</v>
      </c>
      <c r="L10" s="47">
        <v>0</v>
      </c>
      <c r="M10" s="47">
        <v>0</v>
      </c>
      <c r="N10" s="47">
        <v>0</v>
      </c>
      <c r="O10" s="167">
        <v>0</v>
      </c>
      <c r="P10" s="47">
        <v>6238</v>
      </c>
      <c r="Q10" s="47">
        <v>1179</v>
      </c>
      <c r="R10" s="47">
        <v>19865</v>
      </c>
      <c r="S10" s="167">
        <v>138</v>
      </c>
      <c r="T10" s="47">
        <v>6540</v>
      </c>
      <c r="U10" s="47">
        <v>20200</v>
      </c>
      <c r="V10" s="47">
        <v>11247</v>
      </c>
      <c r="W10" s="167">
        <v>6040</v>
      </c>
      <c r="X10" s="47">
        <v>4742</v>
      </c>
      <c r="Y10" s="47">
        <v>2669</v>
      </c>
      <c r="Z10" s="47">
        <v>1443</v>
      </c>
      <c r="AA10" s="167">
        <v>12356</v>
      </c>
      <c r="AB10" s="47">
        <v>5883</v>
      </c>
      <c r="AC10" s="47">
        <v>4049</v>
      </c>
      <c r="AD10" s="47">
        <v>3109</v>
      </c>
      <c r="AE10" s="167">
        <v>818</v>
      </c>
      <c r="AF10" s="47">
        <v>117</v>
      </c>
      <c r="AG10" s="47">
        <v>1229</v>
      </c>
      <c r="AH10" s="47">
        <v>1134</v>
      </c>
      <c r="AI10" s="167">
        <v>2231</v>
      </c>
      <c r="AJ10" s="47">
        <v>6326</v>
      </c>
      <c r="AK10" s="47">
        <v>3767</v>
      </c>
      <c r="AL10" s="47">
        <v>841</v>
      </c>
      <c r="AM10" s="167">
        <v>1101</v>
      </c>
      <c r="AN10" s="47">
        <v>196</v>
      </c>
      <c r="AO10" s="47">
        <v>81</v>
      </c>
      <c r="AP10" s="47">
        <v>41</v>
      </c>
      <c r="AQ10" s="167"/>
    </row>
    <row r="11" spans="1:43">
      <c r="A11" s="57" t="str">
        <f>IF('1'!$A$1=1,B11,C11)</f>
        <v xml:space="preserve">   Debt securities</v>
      </c>
      <c r="B11" s="6" t="s">
        <v>14</v>
      </c>
      <c r="C11" s="6" t="s">
        <v>27</v>
      </c>
      <c r="D11" s="99">
        <v>94</v>
      </c>
      <c r="E11" s="47">
        <v>84</v>
      </c>
      <c r="F11" s="47">
        <v>0</v>
      </c>
      <c r="G11" s="167">
        <v>0</v>
      </c>
      <c r="H11" s="99">
        <v>0</v>
      </c>
      <c r="I11" s="47">
        <v>0</v>
      </c>
      <c r="J11" s="47">
        <v>0</v>
      </c>
      <c r="K11" s="167">
        <v>0</v>
      </c>
      <c r="L11" s="47">
        <v>0</v>
      </c>
      <c r="M11" s="47">
        <v>0</v>
      </c>
      <c r="N11" s="47">
        <v>0</v>
      </c>
      <c r="O11" s="167">
        <v>0</v>
      </c>
      <c r="P11" s="47">
        <v>6238</v>
      </c>
      <c r="Q11" s="47">
        <v>1179</v>
      </c>
      <c r="R11" s="47">
        <v>19865</v>
      </c>
      <c r="S11" s="167">
        <v>138</v>
      </c>
      <c r="T11" s="47">
        <v>6540</v>
      </c>
      <c r="U11" s="47">
        <v>20200</v>
      </c>
      <c r="V11" s="47">
        <v>11247</v>
      </c>
      <c r="W11" s="167">
        <v>6040</v>
      </c>
      <c r="X11" s="47">
        <v>4742</v>
      </c>
      <c r="Y11" s="47">
        <v>2669</v>
      </c>
      <c r="Z11" s="47">
        <v>1443</v>
      </c>
      <c r="AA11" s="167">
        <v>2630</v>
      </c>
      <c r="AB11" s="47">
        <v>5883</v>
      </c>
      <c r="AC11" s="47">
        <v>4049</v>
      </c>
      <c r="AD11" s="47">
        <v>3109</v>
      </c>
      <c r="AE11" s="167">
        <v>818</v>
      </c>
      <c r="AF11" s="47">
        <v>117</v>
      </c>
      <c r="AG11" s="47">
        <v>1229</v>
      </c>
      <c r="AH11" s="47">
        <v>1134</v>
      </c>
      <c r="AI11" s="167">
        <v>2231</v>
      </c>
      <c r="AJ11" s="47">
        <v>6326</v>
      </c>
      <c r="AK11" s="47">
        <v>3767</v>
      </c>
      <c r="AL11" s="47">
        <v>841</v>
      </c>
      <c r="AM11" s="167">
        <v>1101</v>
      </c>
      <c r="AN11" s="47">
        <v>196</v>
      </c>
      <c r="AO11" s="47">
        <v>81</v>
      </c>
      <c r="AP11" s="47">
        <v>41</v>
      </c>
      <c r="AQ11" s="167"/>
    </row>
    <row r="12" spans="1:43">
      <c r="A12" s="68" t="str">
        <f>IF('1'!$A$1=1,B12,C12)</f>
        <v>Loans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7">
        <v>0</v>
      </c>
      <c r="H12" s="99">
        <v>0</v>
      </c>
      <c r="I12" s="47">
        <v>0</v>
      </c>
      <c r="J12" s="47">
        <v>0</v>
      </c>
      <c r="K12" s="167">
        <v>0</v>
      </c>
      <c r="L12" s="47">
        <v>0</v>
      </c>
      <c r="M12" s="47">
        <v>0</v>
      </c>
      <c r="N12" s="47">
        <v>0</v>
      </c>
      <c r="O12" s="167">
        <v>0</v>
      </c>
      <c r="P12" s="47">
        <v>0</v>
      </c>
      <c r="Q12" s="47">
        <v>0</v>
      </c>
      <c r="R12" s="47">
        <v>0</v>
      </c>
      <c r="S12" s="167">
        <v>0</v>
      </c>
      <c r="T12" s="47">
        <v>0</v>
      </c>
      <c r="U12" s="47">
        <v>0</v>
      </c>
      <c r="V12" s="47">
        <v>0</v>
      </c>
      <c r="W12" s="167">
        <v>0</v>
      </c>
      <c r="X12" s="47">
        <v>0</v>
      </c>
      <c r="Y12" s="47">
        <v>0</v>
      </c>
      <c r="Z12" s="47">
        <v>0</v>
      </c>
      <c r="AA12" s="167">
        <v>9726</v>
      </c>
      <c r="AB12" s="47">
        <v>0</v>
      </c>
      <c r="AC12" s="47">
        <v>0</v>
      </c>
      <c r="AD12" s="47">
        <v>0</v>
      </c>
      <c r="AE12" s="167">
        <v>0</v>
      </c>
      <c r="AF12" s="47">
        <v>0</v>
      </c>
      <c r="AG12" s="47">
        <v>0</v>
      </c>
      <c r="AH12" s="47">
        <v>0</v>
      </c>
      <c r="AI12" s="167">
        <v>0</v>
      </c>
      <c r="AJ12" s="47">
        <v>0</v>
      </c>
      <c r="AK12" s="47">
        <v>0</v>
      </c>
      <c r="AL12" s="47">
        <v>0</v>
      </c>
      <c r="AM12" s="167">
        <v>0</v>
      </c>
      <c r="AN12" s="47">
        <v>0</v>
      </c>
      <c r="AO12" s="47">
        <v>0</v>
      </c>
      <c r="AP12" s="47">
        <v>0</v>
      </c>
      <c r="AQ12" s="167"/>
    </row>
    <row r="13" spans="1:43" ht="21.6" customHeight="1">
      <c r="A13" s="67" t="str">
        <f>IF('1'!$A$1=1,B13,C13)</f>
        <v>Long-term debt obligations due for payment within one year or less</v>
      </c>
      <c r="B13" s="6" t="s">
        <v>16</v>
      </c>
      <c r="C13" s="6" t="s">
        <v>29</v>
      </c>
      <c r="D13" s="99">
        <v>134460</v>
      </c>
      <c r="E13" s="47">
        <v>135898</v>
      </c>
      <c r="F13" s="47">
        <v>115208</v>
      </c>
      <c r="G13" s="167">
        <v>101610</v>
      </c>
      <c r="H13" s="99">
        <v>26483</v>
      </c>
      <c r="I13" s="47">
        <v>31516</v>
      </c>
      <c r="J13" s="47">
        <v>32304</v>
      </c>
      <c r="K13" s="167">
        <v>37009</v>
      </c>
      <c r="L13" s="47">
        <v>58876</v>
      </c>
      <c r="M13" s="47">
        <v>76750</v>
      </c>
      <c r="N13" s="47">
        <v>68489</v>
      </c>
      <c r="O13" s="167">
        <v>59419</v>
      </c>
      <c r="P13" s="47">
        <v>60115</v>
      </c>
      <c r="Q13" s="47">
        <v>82145</v>
      </c>
      <c r="R13" s="47">
        <v>119965</v>
      </c>
      <c r="S13" s="167">
        <v>92392</v>
      </c>
      <c r="T13" s="47">
        <v>97921</v>
      </c>
      <c r="U13" s="47">
        <v>90700</v>
      </c>
      <c r="V13" s="47">
        <v>116123</v>
      </c>
      <c r="W13" s="167">
        <v>114424</v>
      </c>
      <c r="X13" s="47">
        <v>134751</v>
      </c>
      <c r="Y13" s="47">
        <v>97597</v>
      </c>
      <c r="Z13" s="47">
        <v>101476</v>
      </c>
      <c r="AA13" s="167">
        <v>120942</v>
      </c>
      <c r="AB13" s="47">
        <v>111445</v>
      </c>
      <c r="AC13" s="47">
        <v>116850</v>
      </c>
      <c r="AD13" s="47">
        <v>89160</v>
      </c>
      <c r="AE13" s="167">
        <v>91901</v>
      </c>
      <c r="AF13" s="47">
        <v>89172</v>
      </c>
      <c r="AG13" s="47">
        <v>88416</v>
      </c>
      <c r="AH13" s="47">
        <v>87856</v>
      </c>
      <c r="AI13" s="167">
        <v>90254</v>
      </c>
      <c r="AJ13" s="47">
        <v>100637</v>
      </c>
      <c r="AK13" s="47">
        <v>135816</v>
      </c>
      <c r="AL13" s="47">
        <v>166680</v>
      </c>
      <c r="AM13" s="167">
        <v>183911</v>
      </c>
      <c r="AN13" s="47">
        <v>202814</v>
      </c>
      <c r="AO13" s="47">
        <v>188094</v>
      </c>
      <c r="AP13" s="47">
        <v>142436</v>
      </c>
      <c r="AQ13" s="167"/>
    </row>
    <row r="14" spans="1:43">
      <c r="A14" s="67" t="str">
        <f>IF('1'!$A$1=1,B14,C14)</f>
        <v xml:space="preserve">   Debt securities</v>
      </c>
      <c r="B14" s="6" t="s">
        <v>14</v>
      </c>
      <c r="C14" s="6" t="s">
        <v>27</v>
      </c>
      <c r="D14" s="99">
        <v>112062</v>
      </c>
      <c r="E14" s="47">
        <v>120897</v>
      </c>
      <c r="F14" s="47">
        <v>103389</v>
      </c>
      <c r="G14" s="167">
        <v>92094</v>
      </c>
      <c r="H14" s="99">
        <v>12933</v>
      </c>
      <c r="I14" s="47">
        <v>19917</v>
      </c>
      <c r="J14" s="47">
        <v>18836</v>
      </c>
      <c r="K14" s="167">
        <v>18776</v>
      </c>
      <c r="L14" s="47">
        <v>29419</v>
      </c>
      <c r="M14" s="47">
        <v>28185</v>
      </c>
      <c r="N14" s="47">
        <v>15624</v>
      </c>
      <c r="O14" s="167">
        <v>4940</v>
      </c>
      <c r="P14" s="47">
        <v>6196</v>
      </c>
      <c r="Q14" s="47">
        <v>31301</v>
      </c>
      <c r="R14" s="47">
        <v>68912</v>
      </c>
      <c r="S14" s="167">
        <v>46868</v>
      </c>
      <c r="T14" s="47">
        <v>48867</v>
      </c>
      <c r="U14" s="47">
        <v>51267</v>
      </c>
      <c r="V14" s="47">
        <v>68993</v>
      </c>
      <c r="W14" s="167">
        <v>68354</v>
      </c>
      <c r="X14" s="47">
        <v>84016</v>
      </c>
      <c r="Y14" s="47">
        <v>50758</v>
      </c>
      <c r="Z14" s="47">
        <v>68600</v>
      </c>
      <c r="AA14" s="167">
        <v>69450</v>
      </c>
      <c r="AB14" s="47">
        <v>71495</v>
      </c>
      <c r="AC14" s="47">
        <v>76648</v>
      </c>
      <c r="AD14" s="47">
        <v>48438</v>
      </c>
      <c r="AE14" s="167">
        <v>51238</v>
      </c>
      <c r="AF14" s="47">
        <v>44913</v>
      </c>
      <c r="AG14" s="47">
        <v>44574</v>
      </c>
      <c r="AH14" s="47">
        <v>19431</v>
      </c>
      <c r="AI14" s="167">
        <v>18880</v>
      </c>
      <c r="AJ14" s="47">
        <v>21539</v>
      </c>
      <c r="AK14" s="47">
        <v>22270</v>
      </c>
      <c r="AL14" s="47">
        <v>50721</v>
      </c>
      <c r="AM14" s="167">
        <v>49757</v>
      </c>
      <c r="AN14" s="47">
        <v>59734</v>
      </c>
      <c r="AO14" s="47">
        <v>56266</v>
      </c>
      <c r="AP14" s="47">
        <v>12144</v>
      </c>
      <c r="AQ14" s="167"/>
    </row>
    <row r="15" spans="1:43">
      <c r="A15" s="57" t="str">
        <f>IF('1'!$A$1=1,B15,C15)</f>
        <v>Loans</v>
      </c>
      <c r="B15" s="6" t="s">
        <v>15</v>
      </c>
      <c r="C15" s="10" t="s">
        <v>28</v>
      </c>
      <c r="D15" s="99">
        <v>22398</v>
      </c>
      <c r="E15" s="47">
        <v>15001</v>
      </c>
      <c r="F15" s="47">
        <v>11819</v>
      </c>
      <c r="G15" s="167">
        <v>9516</v>
      </c>
      <c r="H15" s="99">
        <v>13550</v>
      </c>
      <c r="I15" s="47">
        <v>11599</v>
      </c>
      <c r="J15" s="47">
        <v>13468</v>
      </c>
      <c r="K15" s="167">
        <v>18233</v>
      </c>
      <c r="L15" s="47">
        <v>29457</v>
      </c>
      <c r="M15" s="47">
        <v>48565</v>
      </c>
      <c r="N15" s="47">
        <v>52865</v>
      </c>
      <c r="O15" s="167">
        <v>54479</v>
      </c>
      <c r="P15" s="47">
        <v>53919</v>
      </c>
      <c r="Q15" s="47">
        <v>50844</v>
      </c>
      <c r="R15" s="47">
        <v>51053</v>
      </c>
      <c r="S15" s="167">
        <v>45524</v>
      </c>
      <c r="T15" s="47">
        <v>49054</v>
      </c>
      <c r="U15" s="47">
        <v>39433</v>
      </c>
      <c r="V15" s="47">
        <v>47130</v>
      </c>
      <c r="W15" s="167">
        <v>46070</v>
      </c>
      <c r="X15" s="47">
        <v>50735</v>
      </c>
      <c r="Y15" s="47">
        <v>46839</v>
      </c>
      <c r="Z15" s="47">
        <v>32876</v>
      </c>
      <c r="AA15" s="167">
        <v>51492</v>
      </c>
      <c r="AB15" s="47">
        <v>39950</v>
      </c>
      <c r="AC15" s="47">
        <v>40202</v>
      </c>
      <c r="AD15" s="47">
        <v>40722</v>
      </c>
      <c r="AE15" s="167">
        <v>40663</v>
      </c>
      <c r="AF15" s="47">
        <v>44259</v>
      </c>
      <c r="AG15" s="47">
        <v>43842</v>
      </c>
      <c r="AH15" s="47">
        <v>68425</v>
      </c>
      <c r="AI15" s="167">
        <v>71374</v>
      </c>
      <c r="AJ15" s="47">
        <v>79098</v>
      </c>
      <c r="AK15" s="47">
        <v>113546</v>
      </c>
      <c r="AL15" s="47">
        <v>115959</v>
      </c>
      <c r="AM15" s="167">
        <v>134154</v>
      </c>
      <c r="AN15" s="47">
        <v>143080</v>
      </c>
      <c r="AO15" s="47">
        <v>131828</v>
      </c>
      <c r="AP15" s="47">
        <v>130292</v>
      </c>
      <c r="AQ15" s="167"/>
    </row>
    <row r="16" spans="1:43" ht="6" customHeight="1">
      <c r="A16" s="67"/>
      <c r="B16" s="6"/>
      <c r="C16" s="6"/>
      <c r="D16" s="99"/>
      <c r="E16" s="47"/>
      <c r="F16" s="47"/>
      <c r="G16" s="167"/>
      <c r="H16" s="99"/>
      <c r="I16" s="47"/>
      <c r="J16" s="47"/>
      <c r="K16" s="167"/>
      <c r="L16" s="47"/>
      <c r="M16" s="47"/>
      <c r="N16" s="47"/>
      <c r="O16" s="167"/>
      <c r="P16" s="47"/>
      <c r="Q16" s="47"/>
      <c r="R16" s="47"/>
      <c r="S16" s="167"/>
      <c r="T16" s="47"/>
      <c r="U16" s="47"/>
      <c r="V16" s="47"/>
      <c r="W16" s="167"/>
      <c r="X16" s="47"/>
      <c r="Y16" s="47"/>
      <c r="Z16" s="47"/>
      <c r="AA16" s="167"/>
      <c r="AB16" s="47"/>
      <c r="AC16" s="47"/>
      <c r="AD16" s="47"/>
      <c r="AE16" s="167"/>
      <c r="AF16" s="47"/>
      <c r="AG16" s="47"/>
      <c r="AH16" s="47"/>
      <c r="AI16" s="167"/>
      <c r="AJ16" s="47"/>
      <c r="AK16" s="47"/>
      <c r="AL16" s="47"/>
      <c r="AM16" s="167"/>
      <c r="AN16" s="47"/>
      <c r="AO16" s="47"/>
      <c r="AP16" s="47"/>
      <c r="AQ16" s="167"/>
    </row>
    <row r="17" spans="1:43" s="8" customFormat="1">
      <c r="A17" s="61" t="str">
        <f>IF('1'!$A$1=1,B17,C17)</f>
        <v>Central Bank</v>
      </c>
      <c r="B17" s="73" t="s">
        <v>17</v>
      </c>
      <c r="C17" s="73" t="s">
        <v>30</v>
      </c>
      <c r="D17" s="100">
        <v>8983</v>
      </c>
      <c r="E17" s="50">
        <v>16796</v>
      </c>
      <c r="F17" s="50">
        <v>13286</v>
      </c>
      <c r="G17" s="51">
        <v>31225</v>
      </c>
      <c r="H17" s="100">
        <v>21840</v>
      </c>
      <c r="I17" s="50">
        <v>0</v>
      </c>
      <c r="J17" s="50">
        <v>3472</v>
      </c>
      <c r="K17" s="51">
        <v>8228</v>
      </c>
      <c r="L17" s="50">
        <v>12963</v>
      </c>
      <c r="M17" s="50">
        <v>17549</v>
      </c>
      <c r="N17" s="50">
        <v>19353</v>
      </c>
      <c r="O17" s="51">
        <v>20639</v>
      </c>
      <c r="P17" s="50">
        <v>19926</v>
      </c>
      <c r="Q17" s="50">
        <v>19023</v>
      </c>
      <c r="R17" s="50">
        <v>20657</v>
      </c>
      <c r="S17" s="51">
        <v>16450</v>
      </c>
      <c r="T17" s="50">
        <v>20145</v>
      </c>
      <c r="U17" s="50">
        <v>14679</v>
      </c>
      <c r="V17" s="50">
        <v>15365</v>
      </c>
      <c r="W17" s="51">
        <v>15349</v>
      </c>
      <c r="X17" s="50">
        <v>20232</v>
      </c>
      <c r="Y17" s="50">
        <v>19408</v>
      </c>
      <c r="Z17" s="50">
        <v>23430</v>
      </c>
      <c r="AA17" s="51">
        <v>26445</v>
      </c>
      <c r="AB17" s="50">
        <v>33386</v>
      </c>
      <c r="AC17" s="50">
        <v>39954</v>
      </c>
      <c r="AD17" s="50">
        <v>43303</v>
      </c>
      <c r="AE17" s="51">
        <v>48945</v>
      </c>
      <c r="AF17" s="50">
        <v>49030</v>
      </c>
      <c r="AG17" s="50">
        <v>47052</v>
      </c>
      <c r="AH17" s="50">
        <v>56695</v>
      </c>
      <c r="AI17" s="51">
        <v>58988</v>
      </c>
      <c r="AJ17" s="50">
        <v>53463</v>
      </c>
      <c r="AK17" s="50">
        <v>46772</v>
      </c>
      <c r="AL17" s="50">
        <v>40299</v>
      </c>
      <c r="AM17" s="51">
        <v>36197</v>
      </c>
      <c r="AN17" s="50">
        <v>36944</v>
      </c>
      <c r="AO17" s="50">
        <v>37943</v>
      </c>
      <c r="AP17" s="50">
        <v>32151</v>
      </c>
      <c r="AQ17" s="51"/>
    </row>
    <row r="18" spans="1:43" s="5" customFormat="1">
      <c r="A18" s="67" t="str">
        <f>IF('1'!$A$1=1,B18,C18)</f>
        <v>Short-term debt on an original maturity basis</v>
      </c>
      <c r="B18" s="6" t="s">
        <v>13</v>
      </c>
      <c r="C18" s="6" t="s">
        <v>26</v>
      </c>
      <c r="D18" s="99">
        <v>0</v>
      </c>
      <c r="E18" s="47">
        <v>12126</v>
      </c>
      <c r="F18" s="47">
        <v>11969</v>
      </c>
      <c r="G18" s="164">
        <v>31225</v>
      </c>
      <c r="H18" s="99">
        <v>21840</v>
      </c>
      <c r="I18" s="47">
        <v>0</v>
      </c>
      <c r="J18" s="47">
        <v>0</v>
      </c>
      <c r="K18" s="164">
        <v>0</v>
      </c>
      <c r="L18" s="47">
        <v>0</v>
      </c>
      <c r="M18" s="47">
        <v>0</v>
      </c>
      <c r="N18" s="47">
        <v>0</v>
      </c>
      <c r="O18" s="164">
        <v>0</v>
      </c>
      <c r="P18" s="47">
        <v>0</v>
      </c>
      <c r="Q18" s="47">
        <v>0</v>
      </c>
      <c r="R18" s="47">
        <v>0</v>
      </c>
      <c r="S18" s="164">
        <v>0</v>
      </c>
      <c r="T18" s="47">
        <v>0</v>
      </c>
      <c r="U18" s="47">
        <v>0</v>
      </c>
      <c r="V18" s="47">
        <v>0</v>
      </c>
      <c r="W18" s="164">
        <v>0</v>
      </c>
      <c r="X18" s="47">
        <v>0</v>
      </c>
      <c r="Y18" s="47">
        <v>0</v>
      </c>
      <c r="Z18" s="47">
        <v>0</v>
      </c>
      <c r="AA18" s="164">
        <v>0</v>
      </c>
      <c r="AB18" s="47">
        <v>0</v>
      </c>
      <c r="AC18" s="47">
        <v>0</v>
      </c>
      <c r="AD18" s="47">
        <v>0</v>
      </c>
      <c r="AE18" s="164">
        <v>0</v>
      </c>
      <c r="AF18" s="47">
        <v>73</v>
      </c>
      <c r="AG18" s="47">
        <v>29</v>
      </c>
      <c r="AH18" s="47">
        <v>37</v>
      </c>
      <c r="AI18" s="164">
        <v>73</v>
      </c>
      <c r="AJ18" s="47">
        <v>73</v>
      </c>
      <c r="AK18" s="47">
        <v>37</v>
      </c>
      <c r="AL18" s="47">
        <v>110</v>
      </c>
      <c r="AM18" s="164">
        <v>0</v>
      </c>
      <c r="AN18" s="47">
        <v>37</v>
      </c>
      <c r="AO18" s="47">
        <v>41</v>
      </c>
      <c r="AP18" s="47">
        <v>82</v>
      </c>
      <c r="AQ18" s="164"/>
    </row>
    <row r="19" spans="1:43">
      <c r="A19" s="57" t="str">
        <f>IF('1'!$A$1=1,B19,C19)</f>
        <v>Loans</v>
      </c>
      <c r="B19" s="7" t="s">
        <v>15</v>
      </c>
      <c r="C19" s="10" t="s">
        <v>28</v>
      </c>
      <c r="D19" s="99">
        <v>0</v>
      </c>
      <c r="E19" s="47">
        <v>12126</v>
      </c>
      <c r="F19" s="47">
        <v>11969</v>
      </c>
      <c r="G19" s="164">
        <v>31225</v>
      </c>
      <c r="H19" s="99">
        <v>21840</v>
      </c>
      <c r="I19" s="47">
        <v>0</v>
      </c>
      <c r="J19" s="47">
        <v>0</v>
      </c>
      <c r="K19" s="164">
        <v>0</v>
      </c>
      <c r="L19" s="47">
        <v>0</v>
      </c>
      <c r="M19" s="47">
        <v>0</v>
      </c>
      <c r="N19" s="47">
        <v>0</v>
      </c>
      <c r="O19" s="164">
        <v>0</v>
      </c>
      <c r="P19" s="47">
        <v>0</v>
      </c>
      <c r="Q19" s="47">
        <v>0</v>
      </c>
      <c r="R19" s="47">
        <v>0</v>
      </c>
      <c r="S19" s="164">
        <v>0</v>
      </c>
      <c r="T19" s="47">
        <v>0</v>
      </c>
      <c r="U19" s="47">
        <v>0</v>
      </c>
      <c r="V19" s="47">
        <v>0</v>
      </c>
      <c r="W19" s="164">
        <v>0</v>
      </c>
      <c r="X19" s="47">
        <v>0</v>
      </c>
      <c r="Y19" s="47">
        <v>0</v>
      </c>
      <c r="Z19" s="47">
        <v>0</v>
      </c>
      <c r="AA19" s="164">
        <v>0</v>
      </c>
      <c r="AB19" s="47">
        <v>0</v>
      </c>
      <c r="AC19" s="47">
        <v>0</v>
      </c>
      <c r="AD19" s="47">
        <v>0</v>
      </c>
      <c r="AE19" s="164">
        <v>0</v>
      </c>
      <c r="AF19" s="47">
        <v>0</v>
      </c>
      <c r="AG19" s="47">
        <v>0</v>
      </c>
      <c r="AH19" s="47">
        <v>0</v>
      </c>
      <c r="AI19" s="164">
        <v>0</v>
      </c>
      <c r="AJ19" s="47">
        <v>0</v>
      </c>
      <c r="AK19" s="47">
        <v>0</v>
      </c>
      <c r="AL19" s="47">
        <v>0</v>
      </c>
      <c r="AM19" s="164">
        <v>0</v>
      </c>
      <c r="AN19" s="47">
        <v>0</v>
      </c>
      <c r="AO19" s="47">
        <v>0</v>
      </c>
      <c r="AP19" s="47">
        <v>0</v>
      </c>
      <c r="AQ19" s="164"/>
    </row>
    <row r="20" spans="1:43">
      <c r="A20" s="57" t="str">
        <f>IF('1'!$A$1=1,B20,C20)</f>
        <v xml:space="preserve">Currency and deposits 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4">
        <v>0</v>
      </c>
      <c r="H20" s="99">
        <v>0</v>
      </c>
      <c r="I20" s="47">
        <v>0</v>
      </c>
      <c r="J20" s="47">
        <v>0</v>
      </c>
      <c r="K20" s="164">
        <v>0</v>
      </c>
      <c r="L20" s="47">
        <v>0</v>
      </c>
      <c r="M20" s="47">
        <v>0</v>
      </c>
      <c r="N20" s="47">
        <v>0</v>
      </c>
      <c r="O20" s="164">
        <v>0</v>
      </c>
      <c r="P20" s="47">
        <v>0</v>
      </c>
      <c r="Q20" s="47">
        <v>0</v>
      </c>
      <c r="R20" s="47">
        <v>0</v>
      </c>
      <c r="S20" s="164">
        <v>0</v>
      </c>
      <c r="T20" s="47">
        <v>0</v>
      </c>
      <c r="U20" s="47">
        <v>0</v>
      </c>
      <c r="V20" s="47">
        <v>0</v>
      </c>
      <c r="W20" s="164">
        <v>0</v>
      </c>
      <c r="X20" s="47">
        <v>0</v>
      </c>
      <c r="Y20" s="47">
        <v>0</v>
      </c>
      <c r="Z20" s="47">
        <v>0</v>
      </c>
      <c r="AA20" s="164">
        <v>0</v>
      </c>
      <c r="AB20" s="47">
        <v>0</v>
      </c>
      <c r="AC20" s="47">
        <v>0</v>
      </c>
      <c r="AD20" s="47">
        <v>0</v>
      </c>
      <c r="AE20" s="164">
        <v>0</v>
      </c>
      <c r="AF20" s="47">
        <v>0</v>
      </c>
      <c r="AG20" s="47">
        <v>0</v>
      </c>
      <c r="AH20" s="47">
        <v>0</v>
      </c>
      <c r="AI20" s="164">
        <v>0</v>
      </c>
      <c r="AJ20" s="47">
        <v>0</v>
      </c>
      <c r="AK20" s="47">
        <v>0</v>
      </c>
      <c r="AL20" s="47">
        <v>0</v>
      </c>
      <c r="AM20" s="164">
        <v>0</v>
      </c>
      <c r="AN20" s="47">
        <v>0</v>
      </c>
      <c r="AO20" s="47">
        <v>0</v>
      </c>
      <c r="AP20" s="47">
        <v>0</v>
      </c>
      <c r="AQ20" s="164"/>
    </row>
    <row r="21" spans="1:43">
      <c r="A21" s="57" t="str">
        <f>IF('1'!$A$1=1,B21,C21)</f>
        <v>Other debt liabilities</v>
      </c>
      <c r="B21" s="10" t="s">
        <v>74</v>
      </c>
      <c r="C21" s="10" t="s">
        <v>73</v>
      </c>
      <c r="D21" s="99"/>
      <c r="E21" s="47"/>
      <c r="F21" s="47"/>
      <c r="G21" s="164"/>
      <c r="H21" s="99"/>
      <c r="I21" s="47"/>
      <c r="J21" s="47"/>
      <c r="K21" s="164"/>
      <c r="L21" s="47"/>
      <c r="M21" s="47"/>
      <c r="N21" s="47"/>
      <c r="O21" s="164"/>
      <c r="P21" s="47"/>
      <c r="Q21" s="47"/>
      <c r="R21" s="47"/>
      <c r="S21" s="164"/>
      <c r="T21" s="47"/>
      <c r="U21" s="47"/>
      <c r="V21" s="47"/>
      <c r="W21" s="164"/>
      <c r="X21" s="47"/>
      <c r="Y21" s="47"/>
      <c r="Z21" s="47"/>
      <c r="AA21" s="164"/>
      <c r="AB21" s="47"/>
      <c r="AC21" s="47"/>
      <c r="AD21" s="47"/>
      <c r="AE21" s="164"/>
      <c r="AF21" s="47">
        <v>73</v>
      </c>
      <c r="AG21" s="47">
        <v>29</v>
      </c>
      <c r="AH21" s="47">
        <v>37</v>
      </c>
      <c r="AI21" s="164">
        <v>73</v>
      </c>
      <c r="AJ21" s="47">
        <v>73</v>
      </c>
      <c r="AK21" s="47">
        <v>37</v>
      </c>
      <c r="AL21" s="47">
        <v>110</v>
      </c>
      <c r="AM21" s="164">
        <v>0</v>
      </c>
      <c r="AN21" s="47">
        <v>37</v>
      </c>
      <c r="AO21" s="47">
        <v>41</v>
      </c>
      <c r="AP21" s="47">
        <v>82</v>
      </c>
      <c r="AQ21" s="164"/>
    </row>
    <row r="22" spans="1:43" ht="24" customHeight="1">
      <c r="A22" s="67" t="str">
        <f>IF('1'!$A$1=1,B22,C22)</f>
        <v>Long-term debt obligations due for payment within one year or less</v>
      </c>
      <c r="B22" s="7" t="s">
        <v>24</v>
      </c>
      <c r="C22" s="6" t="s">
        <v>29</v>
      </c>
      <c r="D22" s="99">
        <v>8983</v>
      </c>
      <c r="E22" s="47">
        <v>4670</v>
      </c>
      <c r="F22" s="47">
        <v>1317</v>
      </c>
      <c r="G22" s="164">
        <v>0</v>
      </c>
      <c r="H22" s="99">
        <v>0</v>
      </c>
      <c r="I22" s="47">
        <v>0</v>
      </c>
      <c r="J22" s="47">
        <v>3472</v>
      </c>
      <c r="K22" s="164">
        <v>8228</v>
      </c>
      <c r="L22" s="47">
        <v>12963</v>
      </c>
      <c r="M22" s="47">
        <v>17549</v>
      </c>
      <c r="N22" s="47">
        <v>19353</v>
      </c>
      <c r="O22" s="164">
        <v>20639</v>
      </c>
      <c r="P22" s="47">
        <v>19926</v>
      </c>
      <c r="Q22" s="47">
        <v>19023</v>
      </c>
      <c r="R22" s="47">
        <v>20657</v>
      </c>
      <c r="S22" s="164">
        <v>16450</v>
      </c>
      <c r="T22" s="47">
        <v>20145</v>
      </c>
      <c r="U22" s="47">
        <v>14679</v>
      </c>
      <c r="V22" s="47">
        <v>15365</v>
      </c>
      <c r="W22" s="164">
        <v>15349</v>
      </c>
      <c r="X22" s="47">
        <v>20232</v>
      </c>
      <c r="Y22" s="47">
        <v>19408</v>
      </c>
      <c r="Z22" s="47">
        <v>23430</v>
      </c>
      <c r="AA22" s="164">
        <v>26445</v>
      </c>
      <c r="AB22" s="47">
        <v>33386</v>
      </c>
      <c r="AC22" s="47">
        <v>39954</v>
      </c>
      <c r="AD22" s="47">
        <v>43303</v>
      </c>
      <c r="AE22" s="164">
        <v>48945</v>
      </c>
      <c r="AF22" s="47">
        <v>48957</v>
      </c>
      <c r="AG22" s="47">
        <v>47023</v>
      </c>
      <c r="AH22" s="47">
        <v>56658</v>
      </c>
      <c r="AI22" s="164">
        <v>58915</v>
      </c>
      <c r="AJ22" s="47">
        <v>53390</v>
      </c>
      <c r="AK22" s="47">
        <v>46735</v>
      </c>
      <c r="AL22" s="47">
        <v>40189</v>
      </c>
      <c r="AM22" s="164">
        <v>36197</v>
      </c>
      <c r="AN22" s="47">
        <v>36907</v>
      </c>
      <c r="AO22" s="47">
        <v>37902</v>
      </c>
      <c r="AP22" s="47">
        <v>32069</v>
      </c>
      <c r="AQ22" s="164"/>
    </row>
    <row r="23" spans="1:43">
      <c r="A23" s="57" t="str">
        <f>IF('1'!$A$1=1,B23,C23)</f>
        <v>Loans</v>
      </c>
      <c r="B23" s="6" t="s">
        <v>15</v>
      </c>
      <c r="C23" s="10" t="s">
        <v>28</v>
      </c>
      <c r="D23" s="99">
        <v>8983</v>
      </c>
      <c r="E23" s="47">
        <v>4670</v>
      </c>
      <c r="F23" s="47">
        <v>1317</v>
      </c>
      <c r="G23" s="164">
        <v>0</v>
      </c>
      <c r="H23" s="99">
        <v>0</v>
      </c>
      <c r="I23" s="47">
        <v>0</v>
      </c>
      <c r="J23" s="47">
        <v>3472</v>
      </c>
      <c r="K23" s="164">
        <v>8228</v>
      </c>
      <c r="L23" s="47">
        <v>12963</v>
      </c>
      <c r="M23" s="47">
        <v>17549</v>
      </c>
      <c r="N23" s="47">
        <v>19353</v>
      </c>
      <c r="O23" s="164">
        <v>20639</v>
      </c>
      <c r="P23" s="47">
        <v>19926</v>
      </c>
      <c r="Q23" s="47">
        <v>19023</v>
      </c>
      <c r="R23" s="47">
        <v>20657</v>
      </c>
      <c r="S23" s="164">
        <v>16450</v>
      </c>
      <c r="T23" s="47">
        <v>20145</v>
      </c>
      <c r="U23" s="47">
        <v>14679</v>
      </c>
      <c r="V23" s="47">
        <v>15365</v>
      </c>
      <c r="W23" s="164">
        <v>15349</v>
      </c>
      <c r="X23" s="47">
        <v>20232</v>
      </c>
      <c r="Y23" s="47">
        <v>19408</v>
      </c>
      <c r="Z23" s="47">
        <v>23430</v>
      </c>
      <c r="AA23" s="164">
        <v>26445</v>
      </c>
      <c r="AB23" s="47">
        <v>33386</v>
      </c>
      <c r="AC23" s="47">
        <v>39954</v>
      </c>
      <c r="AD23" s="47">
        <v>43303</v>
      </c>
      <c r="AE23" s="164">
        <v>48945</v>
      </c>
      <c r="AF23" s="47">
        <v>48957</v>
      </c>
      <c r="AG23" s="47">
        <v>47023</v>
      </c>
      <c r="AH23" s="47">
        <v>56658</v>
      </c>
      <c r="AI23" s="164">
        <v>58915</v>
      </c>
      <c r="AJ23" s="47">
        <v>53390</v>
      </c>
      <c r="AK23" s="47">
        <v>46735</v>
      </c>
      <c r="AL23" s="47">
        <v>40189</v>
      </c>
      <c r="AM23" s="164">
        <v>36197</v>
      </c>
      <c r="AN23" s="47">
        <v>36907</v>
      </c>
      <c r="AO23" s="47">
        <v>37902</v>
      </c>
      <c r="AP23" s="47">
        <v>32069</v>
      </c>
      <c r="AQ23" s="164"/>
    </row>
    <row r="24" spans="1:43" ht="6" customHeight="1">
      <c r="A24" s="67"/>
      <c r="B24" s="6"/>
      <c r="C24" s="6"/>
      <c r="D24" s="102"/>
      <c r="E24" s="49"/>
      <c r="F24" s="49"/>
      <c r="G24" s="165"/>
      <c r="H24" s="102"/>
      <c r="I24" s="49"/>
      <c r="J24" s="49"/>
      <c r="K24" s="165"/>
      <c r="L24" s="49"/>
      <c r="M24" s="49"/>
      <c r="N24" s="49"/>
      <c r="O24" s="165"/>
      <c r="P24" s="49"/>
      <c r="Q24" s="49"/>
      <c r="R24" s="49"/>
      <c r="S24" s="165"/>
      <c r="T24" s="49"/>
      <c r="U24" s="49"/>
      <c r="V24" s="49"/>
      <c r="W24" s="165"/>
      <c r="X24" s="49"/>
      <c r="Y24" s="49"/>
      <c r="Z24" s="49"/>
      <c r="AA24" s="165"/>
      <c r="AB24" s="49"/>
      <c r="AC24" s="49"/>
      <c r="AD24" s="49"/>
      <c r="AE24" s="165"/>
      <c r="AF24" s="49"/>
      <c r="AG24" s="49"/>
      <c r="AH24" s="49"/>
      <c r="AI24" s="165"/>
      <c r="AJ24" s="49"/>
      <c r="AK24" s="49"/>
      <c r="AL24" s="49"/>
      <c r="AM24" s="165"/>
      <c r="AN24" s="49"/>
      <c r="AO24" s="49"/>
      <c r="AP24" s="49"/>
      <c r="AQ24" s="165"/>
    </row>
    <row r="25" spans="1:43" s="8" customFormat="1" ht="25.5" customHeight="1">
      <c r="A25" s="61" t="str">
        <f>IF('1'!$A$1=1,B25,C25)</f>
        <v>Deposit-Taking Corporations, except the Central Bank</v>
      </c>
      <c r="B25" s="73" t="s">
        <v>19</v>
      </c>
      <c r="C25" s="73" t="s">
        <v>32</v>
      </c>
      <c r="D25" s="100">
        <v>229775</v>
      </c>
      <c r="E25" s="50">
        <v>163158</v>
      </c>
      <c r="F25" s="50">
        <v>157179</v>
      </c>
      <c r="G25" s="51">
        <v>161274</v>
      </c>
      <c r="H25" s="100">
        <v>144433</v>
      </c>
      <c r="I25" s="50">
        <v>132446</v>
      </c>
      <c r="J25" s="50">
        <v>118803</v>
      </c>
      <c r="K25" s="51">
        <v>143037</v>
      </c>
      <c r="L25" s="50">
        <v>131953</v>
      </c>
      <c r="M25" s="50">
        <v>95118</v>
      </c>
      <c r="N25" s="50">
        <v>91716</v>
      </c>
      <c r="O25" s="51">
        <v>82593</v>
      </c>
      <c r="P25" s="50">
        <v>73011</v>
      </c>
      <c r="Q25" s="50">
        <v>69982</v>
      </c>
      <c r="R25" s="50">
        <v>79936</v>
      </c>
      <c r="S25" s="51">
        <v>78761</v>
      </c>
      <c r="T25" s="50">
        <v>72651</v>
      </c>
      <c r="U25" s="50">
        <v>69119</v>
      </c>
      <c r="V25" s="50">
        <v>64514</v>
      </c>
      <c r="W25" s="51">
        <v>60211</v>
      </c>
      <c r="X25" s="50">
        <v>68335</v>
      </c>
      <c r="Y25" s="50">
        <v>66467</v>
      </c>
      <c r="Z25" s="50">
        <v>69605</v>
      </c>
      <c r="AA25" s="51">
        <v>72694</v>
      </c>
      <c r="AB25" s="50">
        <v>62918</v>
      </c>
      <c r="AC25" s="50">
        <v>56710</v>
      </c>
      <c r="AD25" s="50">
        <v>61155</v>
      </c>
      <c r="AE25" s="51">
        <v>65425</v>
      </c>
      <c r="AF25" s="50">
        <v>51888</v>
      </c>
      <c r="AG25" s="50">
        <v>49669</v>
      </c>
      <c r="AH25" s="50">
        <v>58170</v>
      </c>
      <c r="AI25" s="51">
        <v>50538</v>
      </c>
      <c r="AJ25" s="50">
        <v>47612</v>
      </c>
      <c r="AK25" s="50">
        <v>46845</v>
      </c>
      <c r="AL25" s="50">
        <v>47101</v>
      </c>
      <c r="AM25" s="51">
        <v>50364</v>
      </c>
      <c r="AN25" s="50">
        <v>51615</v>
      </c>
      <c r="AO25" s="50">
        <v>55280</v>
      </c>
      <c r="AP25" s="50">
        <v>54587</v>
      </c>
      <c r="AQ25" s="51"/>
    </row>
    <row r="26" spans="1:43">
      <c r="A26" s="67" t="str">
        <f>IF('1'!$A$1=1,B26,C26)</f>
        <v>Short-term debt on an original maturity basis</v>
      </c>
      <c r="B26" s="6" t="s">
        <v>13</v>
      </c>
      <c r="C26" s="6" t="s">
        <v>26</v>
      </c>
      <c r="D26" s="99">
        <v>116979</v>
      </c>
      <c r="E26" s="47">
        <v>87487</v>
      </c>
      <c r="F26" s="47">
        <v>89296</v>
      </c>
      <c r="G26" s="164">
        <v>98907</v>
      </c>
      <c r="H26" s="99">
        <v>102067</v>
      </c>
      <c r="I26" s="47">
        <v>91415</v>
      </c>
      <c r="J26" s="47">
        <v>85846</v>
      </c>
      <c r="K26" s="164">
        <v>99437</v>
      </c>
      <c r="L26" s="47">
        <v>92959</v>
      </c>
      <c r="M26" s="47">
        <v>58436</v>
      </c>
      <c r="N26" s="47">
        <v>56437</v>
      </c>
      <c r="O26" s="164">
        <v>56387</v>
      </c>
      <c r="P26" s="47">
        <v>43531</v>
      </c>
      <c r="Q26" s="47">
        <v>36063</v>
      </c>
      <c r="R26" s="47">
        <v>39137</v>
      </c>
      <c r="S26" s="164">
        <v>34085</v>
      </c>
      <c r="T26" s="47">
        <v>28721</v>
      </c>
      <c r="U26" s="47">
        <v>34618</v>
      </c>
      <c r="V26" s="47">
        <v>29284</v>
      </c>
      <c r="W26" s="164">
        <v>27523</v>
      </c>
      <c r="X26" s="47">
        <v>27809</v>
      </c>
      <c r="Y26" s="47">
        <v>28320</v>
      </c>
      <c r="Z26" s="47">
        <v>30563</v>
      </c>
      <c r="AA26" s="164">
        <v>31216</v>
      </c>
      <c r="AB26" s="47">
        <v>31309</v>
      </c>
      <c r="AC26" s="47">
        <v>32503</v>
      </c>
      <c r="AD26" s="47">
        <v>38110</v>
      </c>
      <c r="AE26" s="164">
        <v>40181</v>
      </c>
      <c r="AF26" s="47">
        <v>31420</v>
      </c>
      <c r="AG26" s="47">
        <v>30601</v>
      </c>
      <c r="AH26" s="47">
        <v>38872</v>
      </c>
      <c r="AI26" s="164">
        <v>32363</v>
      </c>
      <c r="AJ26" s="47">
        <v>30169</v>
      </c>
      <c r="AK26" s="47">
        <v>30023</v>
      </c>
      <c r="AL26" s="47">
        <v>30352</v>
      </c>
      <c r="AM26" s="164">
        <v>33310</v>
      </c>
      <c r="AN26" s="47">
        <v>33652</v>
      </c>
      <c r="AO26" s="47">
        <v>37443</v>
      </c>
      <c r="AP26" s="47">
        <v>38902</v>
      </c>
      <c r="AQ26" s="164"/>
    </row>
    <row r="27" spans="1:43">
      <c r="A27" s="67" t="str">
        <f>IF('1'!$A$1=1,B27,C27)</f>
        <v xml:space="preserve">   Debt securities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4">
        <v>0</v>
      </c>
      <c r="H27" s="99">
        <v>236</v>
      </c>
      <c r="I27" s="47">
        <v>224</v>
      </c>
      <c r="J27" s="47">
        <v>130</v>
      </c>
      <c r="K27" s="164">
        <v>136</v>
      </c>
      <c r="L27" s="47">
        <v>0</v>
      </c>
      <c r="M27" s="47">
        <v>0</v>
      </c>
      <c r="N27" s="47">
        <v>0</v>
      </c>
      <c r="O27" s="164">
        <v>0</v>
      </c>
      <c r="P27" s="47">
        <v>0</v>
      </c>
      <c r="Q27" s="47">
        <v>0</v>
      </c>
      <c r="R27" s="47">
        <v>0</v>
      </c>
      <c r="S27" s="164">
        <v>0</v>
      </c>
      <c r="T27" s="47">
        <v>0</v>
      </c>
      <c r="U27" s="47">
        <v>0</v>
      </c>
      <c r="V27" s="47">
        <v>0</v>
      </c>
      <c r="W27" s="164">
        <v>0</v>
      </c>
      <c r="X27" s="47">
        <v>0</v>
      </c>
      <c r="Y27" s="47">
        <v>0</v>
      </c>
      <c r="Z27" s="47">
        <v>0</v>
      </c>
      <c r="AA27" s="164">
        <v>0</v>
      </c>
      <c r="AB27" s="47">
        <v>0</v>
      </c>
      <c r="AC27" s="47">
        <v>0</v>
      </c>
      <c r="AD27" s="47">
        <v>133</v>
      </c>
      <c r="AE27" s="164">
        <v>109</v>
      </c>
      <c r="AF27" s="47">
        <v>117</v>
      </c>
      <c r="AG27" s="47">
        <v>117</v>
      </c>
      <c r="AH27" s="47">
        <v>146</v>
      </c>
      <c r="AI27" s="164">
        <v>146</v>
      </c>
      <c r="AJ27" s="47">
        <v>146</v>
      </c>
      <c r="AK27" s="47">
        <v>146</v>
      </c>
      <c r="AL27" s="47">
        <v>146</v>
      </c>
      <c r="AM27" s="164">
        <v>152</v>
      </c>
      <c r="AN27" s="47">
        <v>157</v>
      </c>
      <c r="AO27" s="47">
        <v>162</v>
      </c>
      <c r="AP27" s="47">
        <v>165</v>
      </c>
      <c r="AQ27" s="164"/>
    </row>
    <row r="28" spans="1:43">
      <c r="A28" s="57" t="str">
        <f>IF('1'!$A$1=1,B28,C28)</f>
        <v>Loans</v>
      </c>
      <c r="B28" s="6" t="s">
        <v>15</v>
      </c>
      <c r="C28" s="10" t="s">
        <v>28</v>
      </c>
      <c r="D28" s="99">
        <v>9799</v>
      </c>
      <c r="E28" s="47">
        <v>7082</v>
      </c>
      <c r="F28" s="47">
        <v>5963</v>
      </c>
      <c r="G28" s="164">
        <v>5664</v>
      </c>
      <c r="H28" s="99">
        <v>2596</v>
      </c>
      <c r="I28" s="47">
        <v>2361</v>
      </c>
      <c r="J28" s="47">
        <v>3757</v>
      </c>
      <c r="K28" s="164">
        <v>4758</v>
      </c>
      <c r="L28" s="47">
        <v>4424</v>
      </c>
      <c r="M28" s="47">
        <v>3158</v>
      </c>
      <c r="N28" s="47">
        <v>2228</v>
      </c>
      <c r="O28" s="164">
        <v>3677</v>
      </c>
      <c r="P28" s="47">
        <v>3265</v>
      </c>
      <c r="Q28" s="47">
        <v>2069</v>
      </c>
      <c r="R28" s="47">
        <v>1783</v>
      </c>
      <c r="S28" s="164">
        <v>831</v>
      </c>
      <c r="T28" s="47">
        <v>2262</v>
      </c>
      <c r="U28" s="47">
        <v>2433</v>
      </c>
      <c r="V28" s="47">
        <v>2119</v>
      </c>
      <c r="W28" s="164">
        <v>663</v>
      </c>
      <c r="X28" s="47">
        <v>309</v>
      </c>
      <c r="Y28" s="47">
        <v>1041</v>
      </c>
      <c r="Z28" s="47">
        <v>1132</v>
      </c>
      <c r="AA28" s="164">
        <v>1188</v>
      </c>
      <c r="AB28" s="47">
        <v>1115</v>
      </c>
      <c r="AC28" s="47">
        <v>136</v>
      </c>
      <c r="AD28" s="47">
        <v>133</v>
      </c>
      <c r="AE28" s="164">
        <v>191</v>
      </c>
      <c r="AF28" s="47">
        <v>234</v>
      </c>
      <c r="AG28" s="47">
        <v>29</v>
      </c>
      <c r="AH28" s="47">
        <v>768</v>
      </c>
      <c r="AI28" s="164">
        <v>805</v>
      </c>
      <c r="AJ28" s="47">
        <v>0</v>
      </c>
      <c r="AK28" s="47">
        <v>37</v>
      </c>
      <c r="AL28" s="47">
        <v>37</v>
      </c>
      <c r="AM28" s="164">
        <v>38</v>
      </c>
      <c r="AN28" s="47">
        <v>39</v>
      </c>
      <c r="AO28" s="47">
        <v>0</v>
      </c>
      <c r="AP28" s="47">
        <v>82</v>
      </c>
      <c r="AQ28" s="164"/>
    </row>
    <row r="29" spans="1:43">
      <c r="A29" s="57" t="str">
        <f>IF('1'!$A$1=1,B29,C29)</f>
        <v xml:space="preserve">Currency and deposits </v>
      </c>
      <c r="B29" s="6" t="s">
        <v>18</v>
      </c>
      <c r="C29" s="10" t="s">
        <v>31</v>
      </c>
      <c r="D29" s="99">
        <v>107180</v>
      </c>
      <c r="E29" s="47">
        <v>80405</v>
      </c>
      <c r="F29" s="47">
        <v>83333</v>
      </c>
      <c r="G29" s="164">
        <v>93243</v>
      </c>
      <c r="H29" s="99">
        <v>99235</v>
      </c>
      <c r="I29" s="47">
        <v>88830</v>
      </c>
      <c r="J29" s="47">
        <v>81959</v>
      </c>
      <c r="K29" s="164">
        <v>94543</v>
      </c>
      <c r="L29" s="47">
        <v>88535</v>
      </c>
      <c r="M29" s="47">
        <v>55278</v>
      </c>
      <c r="N29" s="47">
        <v>54209</v>
      </c>
      <c r="O29" s="164">
        <v>52710</v>
      </c>
      <c r="P29" s="47">
        <v>40266</v>
      </c>
      <c r="Q29" s="47">
        <v>33994</v>
      </c>
      <c r="R29" s="47">
        <v>37354</v>
      </c>
      <c r="S29" s="164">
        <v>33254</v>
      </c>
      <c r="T29" s="47">
        <v>26459</v>
      </c>
      <c r="U29" s="47">
        <v>32185</v>
      </c>
      <c r="V29" s="47">
        <v>27165</v>
      </c>
      <c r="W29" s="164">
        <v>26860</v>
      </c>
      <c r="X29" s="47">
        <v>27500</v>
      </c>
      <c r="Y29" s="47">
        <v>27279</v>
      </c>
      <c r="Z29" s="47">
        <v>29431</v>
      </c>
      <c r="AA29" s="164">
        <v>30028</v>
      </c>
      <c r="AB29" s="47">
        <v>30194</v>
      </c>
      <c r="AC29" s="47">
        <v>32367</v>
      </c>
      <c r="AD29" s="47">
        <v>37844</v>
      </c>
      <c r="AE29" s="164">
        <v>39881</v>
      </c>
      <c r="AF29" s="47">
        <v>30308</v>
      </c>
      <c r="AG29" s="47">
        <v>29694</v>
      </c>
      <c r="AH29" s="47">
        <v>37044</v>
      </c>
      <c r="AI29" s="164">
        <v>30827</v>
      </c>
      <c r="AJ29" s="47">
        <v>28999</v>
      </c>
      <c r="AK29" s="47">
        <v>27938</v>
      </c>
      <c r="AL29" s="47">
        <v>28853</v>
      </c>
      <c r="AM29" s="164">
        <v>31639</v>
      </c>
      <c r="AN29" s="47">
        <v>31769</v>
      </c>
      <c r="AO29" s="47">
        <v>35511</v>
      </c>
      <c r="AP29" s="47">
        <v>36473</v>
      </c>
      <c r="AQ29" s="164"/>
    </row>
    <row r="30" spans="1:43">
      <c r="A30" s="57" t="str">
        <f>IF('1'!$A$1=1,B30,C30)</f>
        <v>Other debt liabilities</v>
      </c>
      <c r="B30" s="10" t="s">
        <v>74</v>
      </c>
      <c r="C30" s="10" t="s">
        <v>73</v>
      </c>
      <c r="D30" s="99"/>
      <c r="E30" s="47"/>
      <c r="F30" s="47"/>
      <c r="G30" s="164"/>
      <c r="H30" s="99"/>
      <c r="I30" s="47"/>
      <c r="J30" s="47"/>
      <c r="K30" s="164"/>
      <c r="L30" s="47"/>
      <c r="M30" s="47"/>
      <c r="N30" s="47"/>
      <c r="O30" s="164"/>
      <c r="P30" s="47"/>
      <c r="Q30" s="47"/>
      <c r="R30" s="47"/>
      <c r="S30" s="164"/>
      <c r="T30" s="47"/>
      <c r="U30" s="47"/>
      <c r="V30" s="47"/>
      <c r="W30" s="164"/>
      <c r="X30" s="47"/>
      <c r="Y30" s="47"/>
      <c r="Z30" s="47"/>
      <c r="AA30" s="164"/>
      <c r="AB30" s="47"/>
      <c r="AC30" s="47"/>
      <c r="AD30" s="47"/>
      <c r="AE30" s="164"/>
      <c r="AF30" s="47">
        <v>761</v>
      </c>
      <c r="AG30" s="47">
        <v>761</v>
      </c>
      <c r="AH30" s="47">
        <v>914</v>
      </c>
      <c r="AI30" s="164">
        <v>585</v>
      </c>
      <c r="AJ30" s="47">
        <v>1024</v>
      </c>
      <c r="AK30" s="47">
        <v>1902</v>
      </c>
      <c r="AL30" s="47">
        <v>1316</v>
      </c>
      <c r="AM30" s="164">
        <v>1481</v>
      </c>
      <c r="AN30" s="47">
        <v>1687</v>
      </c>
      <c r="AO30" s="47">
        <v>1770</v>
      </c>
      <c r="AP30" s="47">
        <v>2182</v>
      </c>
      <c r="AQ30" s="164"/>
    </row>
    <row r="31" spans="1:43" ht="22.2" customHeight="1">
      <c r="A31" s="67" t="str">
        <f>IF('1'!$A$1=1,B31,C31)</f>
        <v>Long-term debt obligations due for payment within one year or less</v>
      </c>
      <c r="B31" s="6" t="s">
        <v>16</v>
      </c>
      <c r="C31" s="6" t="s">
        <v>29</v>
      </c>
      <c r="D31" s="99">
        <v>112796</v>
      </c>
      <c r="E31" s="47">
        <v>75671</v>
      </c>
      <c r="F31" s="47">
        <v>67883</v>
      </c>
      <c r="G31" s="164">
        <v>62367</v>
      </c>
      <c r="H31" s="99">
        <v>42366</v>
      </c>
      <c r="I31" s="47">
        <v>41031</v>
      </c>
      <c r="J31" s="47">
        <v>32957</v>
      </c>
      <c r="K31" s="164">
        <v>43600</v>
      </c>
      <c r="L31" s="47">
        <v>38994</v>
      </c>
      <c r="M31" s="47">
        <v>36682</v>
      </c>
      <c r="N31" s="47">
        <v>35279</v>
      </c>
      <c r="O31" s="164">
        <v>26206</v>
      </c>
      <c r="P31" s="47">
        <v>29480</v>
      </c>
      <c r="Q31" s="47">
        <v>33919</v>
      </c>
      <c r="R31" s="47">
        <v>40799</v>
      </c>
      <c r="S31" s="164">
        <v>44676</v>
      </c>
      <c r="T31" s="47">
        <v>43930</v>
      </c>
      <c r="U31" s="47">
        <v>34501</v>
      </c>
      <c r="V31" s="47">
        <v>35230</v>
      </c>
      <c r="W31" s="164">
        <v>32688</v>
      </c>
      <c r="X31" s="47">
        <v>40526</v>
      </c>
      <c r="Y31" s="47">
        <v>38147</v>
      </c>
      <c r="Z31" s="47">
        <v>39042</v>
      </c>
      <c r="AA31" s="164">
        <v>41478</v>
      </c>
      <c r="AB31" s="47">
        <v>31609</v>
      </c>
      <c r="AC31" s="47">
        <v>24207</v>
      </c>
      <c r="AD31" s="47">
        <v>23045</v>
      </c>
      <c r="AE31" s="164">
        <v>25244</v>
      </c>
      <c r="AF31" s="47">
        <v>20468</v>
      </c>
      <c r="AG31" s="47">
        <v>19068</v>
      </c>
      <c r="AH31" s="47">
        <v>19298</v>
      </c>
      <c r="AI31" s="164">
        <v>18175</v>
      </c>
      <c r="AJ31" s="47">
        <v>17443</v>
      </c>
      <c r="AK31" s="47">
        <v>16822</v>
      </c>
      <c r="AL31" s="47">
        <v>16749</v>
      </c>
      <c r="AM31" s="164">
        <v>17054</v>
      </c>
      <c r="AN31" s="47">
        <v>17963</v>
      </c>
      <c r="AO31" s="47">
        <v>17837</v>
      </c>
      <c r="AP31" s="47">
        <v>15685</v>
      </c>
      <c r="AQ31" s="164"/>
    </row>
    <row r="32" spans="1:43" s="5" customFormat="1">
      <c r="A32" s="67" t="str">
        <f>IF('1'!$A$1=1,B32,C32)</f>
        <v xml:space="preserve">   Debt securities</v>
      </c>
      <c r="B32" s="6" t="s">
        <v>14</v>
      </c>
      <c r="C32" s="6" t="s">
        <v>27</v>
      </c>
      <c r="D32" s="99">
        <v>21178</v>
      </c>
      <c r="E32" s="47">
        <v>14142</v>
      </c>
      <c r="F32" s="47">
        <v>15250</v>
      </c>
      <c r="G32" s="164">
        <v>15711</v>
      </c>
      <c r="H32" s="99">
        <v>12733</v>
      </c>
      <c r="I32" s="47">
        <v>13507</v>
      </c>
      <c r="J32" s="47">
        <v>13395</v>
      </c>
      <c r="K32" s="164">
        <v>14813</v>
      </c>
      <c r="L32" s="47">
        <v>9626</v>
      </c>
      <c r="M32" s="47">
        <v>9235</v>
      </c>
      <c r="N32" s="47">
        <v>9009</v>
      </c>
      <c r="O32" s="164">
        <v>9606</v>
      </c>
      <c r="P32" s="47">
        <v>9020</v>
      </c>
      <c r="Q32" s="47">
        <v>19344</v>
      </c>
      <c r="R32" s="47">
        <v>24536</v>
      </c>
      <c r="S32" s="164">
        <v>25262</v>
      </c>
      <c r="T32" s="47">
        <v>22878</v>
      </c>
      <c r="U32" s="47">
        <v>13580</v>
      </c>
      <c r="V32" s="47">
        <v>13342</v>
      </c>
      <c r="W32" s="164">
        <v>12862</v>
      </c>
      <c r="X32" s="47">
        <v>20737</v>
      </c>
      <c r="Y32" s="47">
        <v>19966</v>
      </c>
      <c r="Z32" s="47">
        <v>21984</v>
      </c>
      <c r="AA32" s="164">
        <v>16935</v>
      </c>
      <c r="AB32" s="47">
        <v>8003</v>
      </c>
      <c r="AC32" s="47">
        <v>7801</v>
      </c>
      <c r="AD32" s="47">
        <v>7628</v>
      </c>
      <c r="AE32" s="164">
        <v>6946</v>
      </c>
      <c r="AF32" s="47">
        <v>7235</v>
      </c>
      <c r="AG32" s="47">
        <v>6228</v>
      </c>
      <c r="AH32" s="47">
        <v>6125</v>
      </c>
      <c r="AI32" s="164">
        <v>6125</v>
      </c>
      <c r="AJ32" s="47">
        <v>4461</v>
      </c>
      <c r="AK32" s="47">
        <v>4461</v>
      </c>
      <c r="AL32" s="47">
        <v>4242</v>
      </c>
      <c r="AM32" s="164">
        <v>4406</v>
      </c>
      <c r="AN32" s="47">
        <v>4314</v>
      </c>
      <c r="AO32" s="47">
        <v>4459</v>
      </c>
      <c r="AP32" s="47">
        <v>2635</v>
      </c>
      <c r="AQ32" s="164"/>
    </row>
    <row r="33" spans="1:43">
      <c r="A33" s="57" t="str">
        <f>IF('1'!$A$1=1,B33,C33)</f>
        <v>Loans</v>
      </c>
      <c r="B33" s="7" t="s">
        <v>15</v>
      </c>
      <c r="C33" s="10" t="s">
        <v>28</v>
      </c>
      <c r="D33" s="99">
        <v>5680</v>
      </c>
      <c r="E33" s="47">
        <v>3670</v>
      </c>
      <c r="F33" s="47">
        <v>7427</v>
      </c>
      <c r="G33" s="164">
        <v>4152</v>
      </c>
      <c r="H33" s="99">
        <v>8921</v>
      </c>
      <c r="I33" s="47">
        <v>8409</v>
      </c>
      <c r="J33" s="47">
        <v>8833</v>
      </c>
      <c r="K33" s="164">
        <v>9483</v>
      </c>
      <c r="L33" s="47">
        <v>8551</v>
      </c>
      <c r="M33" s="47">
        <v>8429</v>
      </c>
      <c r="N33" s="47">
        <v>8397</v>
      </c>
      <c r="O33" s="164">
        <v>2198</v>
      </c>
      <c r="P33" s="47">
        <v>6370</v>
      </c>
      <c r="Q33" s="47">
        <v>5676</v>
      </c>
      <c r="R33" s="47">
        <v>5823</v>
      </c>
      <c r="S33" s="164">
        <v>9488</v>
      </c>
      <c r="T33" s="47">
        <v>10255</v>
      </c>
      <c r="U33" s="47">
        <v>11278</v>
      </c>
      <c r="V33" s="47">
        <v>11873</v>
      </c>
      <c r="W33" s="164">
        <v>11227</v>
      </c>
      <c r="X33" s="47">
        <v>10691</v>
      </c>
      <c r="Y33" s="47">
        <v>9879</v>
      </c>
      <c r="Z33" s="47">
        <v>8400</v>
      </c>
      <c r="AA33" s="164">
        <v>8519</v>
      </c>
      <c r="AB33" s="47">
        <v>7934</v>
      </c>
      <c r="AC33" s="47">
        <v>8918</v>
      </c>
      <c r="AD33" s="47">
        <v>8745</v>
      </c>
      <c r="AE33" s="164">
        <v>9169</v>
      </c>
      <c r="AF33" s="47">
        <v>9259</v>
      </c>
      <c r="AG33" s="47">
        <v>8698</v>
      </c>
      <c r="AH33" s="47">
        <v>9687</v>
      </c>
      <c r="AI33" s="164">
        <v>9772</v>
      </c>
      <c r="AJ33" s="47">
        <v>9508</v>
      </c>
      <c r="AK33" s="47">
        <v>8850</v>
      </c>
      <c r="AL33" s="47">
        <v>8740</v>
      </c>
      <c r="AM33" s="164">
        <v>9230</v>
      </c>
      <c r="AN33" s="47">
        <v>9452</v>
      </c>
      <c r="AO33" s="47">
        <v>9851</v>
      </c>
      <c r="AP33" s="47">
        <v>9592</v>
      </c>
      <c r="AQ33" s="164"/>
    </row>
    <row r="34" spans="1:43">
      <c r="A34" s="57" t="str">
        <f>IF('1'!$A$1=1,B34,C34)</f>
        <v xml:space="preserve">Currency and deposits </v>
      </c>
      <c r="B34" s="7" t="s">
        <v>18</v>
      </c>
      <c r="C34" s="10" t="s">
        <v>31</v>
      </c>
      <c r="D34" s="99">
        <v>85938</v>
      </c>
      <c r="E34" s="47">
        <v>57859</v>
      </c>
      <c r="F34" s="47">
        <v>45206</v>
      </c>
      <c r="G34" s="164">
        <v>42504</v>
      </c>
      <c r="H34" s="99">
        <v>20712</v>
      </c>
      <c r="I34" s="47">
        <v>19115</v>
      </c>
      <c r="J34" s="47">
        <v>10729</v>
      </c>
      <c r="K34" s="164">
        <v>19304</v>
      </c>
      <c r="L34" s="47">
        <v>20817</v>
      </c>
      <c r="M34" s="47">
        <v>19018</v>
      </c>
      <c r="N34" s="47">
        <v>17873</v>
      </c>
      <c r="O34" s="164">
        <v>14402</v>
      </c>
      <c r="P34" s="47">
        <v>14090</v>
      </c>
      <c r="Q34" s="47">
        <v>8899</v>
      </c>
      <c r="R34" s="47">
        <v>10440</v>
      </c>
      <c r="S34" s="164">
        <v>9926</v>
      </c>
      <c r="T34" s="47">
        <v>10797</v>
      </c>
      <c r="U34" s="47">
        <v>9643</v>
      </c>
      <c r="V34" s="47">
        <v>10015</v>
      </c>
      <c r="W34" s="164">
        <v>8599</v>
      </c>
      <c r="X34" s="47">
        <v>9098</v>
      </c>
      <c r="Y34" s="47">
        <v>8302</v>
      </c>
      <c r="Z34" s="47">
        <v>8658</v>
      </c>
      <c r="AA34" s="164">
        <v>16024</v>
      </c>
      <c r="AB34" s="47">
        <v>15672</v>
      </c>
      <c r="AC34" s="47">
        <v>7488</v>
      </c>
      <c r="AD34" s="47">
        <v>6672</v>
      </c>
      <c r="AE34" s="164">
        <v>9129</v>
      </c>
      <c r="AF34" s="47">
        <v>3974</v>
      </c>
      <c r="AG34" s="47">
        <v>4142</v>
      </c>
      <c r="AH34" s="47">
        <v>3486</v>
      </c>
      <c r="AI34" s="164">
        <v>2278</v>
      </c>
      <c r="AJ34" s="47">
        <v>3474</v>
      </c>
      <c r="AK34" s="47">
        <v>3511</v>
      </c>
      <c r="AL34" s="47">
        <v>3767</v>
      </c>
      <c r="AM34" s="164">
        <v>3418</v>
      </c>
      <c r="AN34" s="47">
        <v>4197</v>
      </c>
      <c r="AO34" s="47">
        <v>3527</v>
      </c>
      <c r="AP34" s="47">
        <v>3458</v>
      </c>
      <c r="AQ34" s="164"/>
    </row>
    <row r="35" spans="1:43" ht="7.95" customHeight="1">
      <c r="A35" s="67"/>
      <c r="B35" s="6"/>
      <c r="C35" s="6"/>
      <c r="D35" s="102"/>
      <c r="E35" s="49"/>
      <c r="F35" s="49"/>
      <c r="G35" s="165"/>
      <c r="H35" s="102"/>
      <c r="I35" s="49"/>
      <c r="J35" s="49"/>
      <c r="K35" s="165"/>
      <c r="L35" s="49"/>
      <c r="M35" s="49"/>
      <c r="N35" s="49"/>
      <c r="O35" s="165"/>
      <c r="P35" s="49"/>
      <c r="Q35" s="49"/>
      <c r="R35" s="49"/>
      <c r="S35" s="165"/>
      <c r="T35" s="49"/>
      <c r="U35" s="49"/>
      <c r="V35" s="49"/>
      <c r="W35" s="165"/>
      <c r="X35" s="49"/>
      <c r="Y35" s="49"/>
      <c r="Z35" s="49"/>
      <c r="AA35" s="165"/>
      <c r="AB35" s="49"/>
      <c r="AC35" s="49"/>
      <c r="AD35" s="49"/>
      <c r="AE35" s="165"/>
      <c r="AF35" s="49"/>
      <c r="AG35" s="49"/>
      <c r="AH35" s="49"/>
      <c r="AI35" s="165"/>
      <c r="AJ35" s="49"/>
      <c r="AK35" s="49"/>
      <c r="AL35" s="49"/>
      <c r="AM35" s="165"/>
      <c r="AN35" s="49"/>
      <c r="AO35" s="49"/>
      <c r="AP35" s="49"/>
      <c r="AQ35" s="165"/>
    </row>
    <row r="36" spans="1:43" s="8" customFormat="1">
      <c r="A36" s="61" t="str">
        <f>IF('1'!$A$1=1,B36,C36)</f>
        <v>Other Sectors</v>
      </c>
      <c r="B36" s="73" t="s">
        <v>20</v>
      </c>
      <c r="C36" s="73" t="s">
        <v>33</v>
      </c>
      <c r="D36" s="100">
        <v>698387</v>
      </c>
      <c r="E36" s="50">
        <v>644474</v>
      </c>
      <c r="F36" s="50">
        <v>639871</v>
      </c>
      <c r="G36" s="51">
        <v>740083</v>
      </c>
      <c r="H36" s="100">
        <v>850132</v>
      </c>
      <c r="I36" s="50">
        <v>787909</v>
      </c>
      <c r="J36" s="50">
        <v>838646</v>
      </c>
      <c r="K36" s="51">
        <v>897351</v>
      </c>
      <c r="L36" s="50">
        <v>855831</v>
      </c>
      <c r="M36" s="50">
        <v>847641</v>
      </c>
      <c r="N36" s="50">
        <v>872532</v>
      </c>
      <c r="O36" s="51">
        <v>925044</v>
      </c>
      <c r="P36" s="50">
        <v>860215</v>
      </c>
      <c r="Q36" s="50">
        <v>849305</v>
      </c>
      <c r="R36" s="50">
        <v>903132</v>
      </c>
      <c r="S36" s="51">
        <v>831353</v>
      </c>
      <c r="T36" s="50">
        <v>829156</v>
      </c>
      <c r="U36" s="50">
        <v>808366</v>
      </c>
      <c r="V36" s="50">
        <v>739358</v>
      </c>
      <c r="W36" s="51">
        <v>747184</v>
      </c>
      <c r="X36" s="50">
        <v>842394</v>
      </c>
      <c r="Y36" s="50">
        <v>791450</v>
      </c>
      <c r="Z36" s="50">
        <v>852430</v>
      </c>
      <c r="AA36" s="51">
        <v>870225</v>
      </c>
      <c r="AB36" s="50">
        <v>838538</v>
      </c>
      <c r="AC36" s="50">
        <v>794281</v>
      </c>
      <c r="AD36" s="50">
        <v>789534</v>
      </c>
      <c r="AE36" s="51">
        <v>819145</v>
      </c>
      <c r="AF36" s="50">
        <v>844125</v>
      </c>
      <c r="AG36" s="50">
        <v>771848</v>
      </c>
      <c r="AH36" s="50">
        <v>844167</v>
      </c>
      <c r="AI36" s="51">
        <v>818018</v>
      </c>
      <c r="AJ36" s="50">
        <v>876841</v>
      </c>
      <c r="AK36" s="50">
        <v>897394</v>
      </c>
      <c r="AL36" s="50">
        <v>875671</v>
      </c>
      <c r="AM36" s="51">
        <v>880546</v>
      </c>
      <c r="AN36" s="50">
        <v>918487</v>
      </c>
      <c r="AO36" s="50">
        <v>935726</v>
      </c>
      <c r="AP36" s="50">
        <v>992604</v>
      </c>
      <c r="AQ36" s="51"/>
    </row>
    <row r="37" spans="1:43">
      <c r="A37" s="67" t="str">
        <f>IF('1'!$A$1=1,B37,C37)</f>
        <v>Short-term debt on an original maturity basis</v>
      </c>
      <c r="B37" s="6" t="s">
        <v>13</v>
      </c>
      <c r="C37" s="6" t="s">
        <v>26</v>
      </c>
      <c r="D37" s="99">
        <v>306254</v>
      </c>
      <c r="E37" s="47">
        <v>280450</v>
      </c>
      <c r="F37" s="47">
        <v>285089</v>
      </c>
      <c r="G37" s="164">
        <v>275047</v>
      </c>
      <c r="H37" s="99">
        <v>344794</v>
      </c>
      <c r="I37" s="47">
        <v>311499</v>
      </c>
      <c r="J37" s="47">
        <v>322655</v>
      </c>
      <c r="K37" s="164">
        <v>329608</v>
      </c>
      <c r="L37" s="47">
        <v>344403</v>
      </c>
      <c r="M37" s="47">
        <v>351788</v>
      </c>
      <c r="N37" s="47">
        <v>390205</v>
      </c>
      <c r="O37" s="164">
        <v>418173</v>
      </c>
      <c r="P37" s="47">
        <v>403647</v>
      </c>
      <c r="Q37" s="47">
        <v>405068</v>
      </c>
      <c r="R37" s="47">
        <v>431011</v>
      </c>
      <c r="S37" s="164">
        <v>376256</v>
      </c>
      <c r="T37" s="47">
        <v>374153</v>
      </c>
      <c r="U37" s="47">
        <v>363661</v>
      </c>
      <c r="V37" s="47">
        <v>336581</v>
      </c>
      <c r="W37" s="164">
        <v>348068</v>
      </c>
      <c r="X37" s="47">
        <v>389269</v>
      </c>
      <c r="Y37" s="47">
        <v>376760</v>
      </c>
      <c r="Z37" s="47">
        <v>413985</v>
      </c>
      <c r="AA37" s="164">
        <v>435061</v>
      </c>
      <c r="AB37" s="47">
        <v>429993</v>
      </c>
      <c r="AC37" s="47">
        <v>409710</v>
      </c>
      <c r="AD37" s="47">
        <v>397657</v>
      </c>
      <c r="AE37" s="164">
        <v>403663</v>
      </c>
      <c r="AF37" s="47">
        <v>405297</v>
      </c>
      <c r="AG37" s="47">
        <v>341200</v>
      </c>
      <c r="AH37" s="47">
        <v>302166</v>
      </c>
      <c r="AI37" s="164">
        <v>263257</v>
      </c>
      <c r="AJ37" s="47">
        <v>338808</v>
      </c>
      <c r="AK37" s="47">
        <v>344038</v>
      </c>
      <c r="AL37" s="47">
        <v>338223</v>
      </c>
      <c r="AM37" s="164">
        <v>328927</v>
      </c>
      <c r="AN37" s="47">
        <v>352718</v>
      </c>
      <c r="AO37" s="47">
        <v>355027</v>
      </c>
      <c r="AP37" s="47">
        <v>397914</v>
      </c>
      <c r="AQ37" s="164"/>
    </row>
    <row r="38" spans="1:43">
      <c r="A38" s="67" t="str">
        <f>IF('1'!$A$1=1,B38,C38)</f>
        <v xml:space="preserve">   Debt securities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4">
        <v>0</v>
      </c>
      <c r="H38" s="99">
        <v>0</v>
      </c>
      <c r="I38" s="47">
        <v>99</v>
      </c>
      <c r="J38" s="47">
        <v>104</v>
      </c>
      <c r="K38" s="164">
        <v>109</v>
      </c>
      <c r="L38" s="47">
        <v>108</v>
      </c>
      <c r="M38" s="47">
        <v>0</v>
      </c>
      <c r="N38" s="47">
        <v>0</v>
      </c>
      <c r="O38" s="164">
        <v>0</v>
      </c>
      <c r="P38" s="47">
        <v>0</v>
      </c>
      <c r="Q38" s="47">
        <v>0</v>
      </c>
      <c r="R38" s="47">
        <v>0</v>
      </c>
      <c r="S38" s="164">
        <v>0</v>
      </c>
      <c r="T38" s="47">
        <v>0</v>
      </c>
      <c r="U38" s="47">
        <v>0</v>
      </c>
      <c r="V38" s="47">
        <v>0</v>
      </c>
      <c r="W38" s="164">
        <v>0</v>
      </c>
      <c r="X38" s="47">
        <v>0</v>
      </c>
      <c r="Y38" s="47">
        <v>0</v>
      </c>
      <c r="Z38" s="47">
        <v>0</v>
      </c>
      <c r="AA38" s="164">
        <v>0</v>
      </c>
      <c r="AB38" s="47">
        <v>0</v>
      </c>
      <c r="AC38" s="47">
        <v>0</v>
      </c>
      <c r="AD38" s="47">
        <v>0</v>
      </c>
      <c r="AE38" s="164">
        <v>0</v>
      </c>
      <c r="AF38" s="47">
        <v>0</v>
      </c>
      <c r="AG38" s="47">
        <v>0</v>
      </c>
      <c r="AH38" s="47">
        <v>0</v>
      </c>
      <c r="AI38" s="164">
        <v>0</v>
      </c>
      <c r="AJ38" s="47">
        <v>0</v>
      </c>
      <c r="AK38" s="47">
        <v>0</v>
      </c>
      <c r="AL38" s="47">
        <v>0</v>
      </c>
      <c r="AM38" s="164">
        <v>0</v>
      </c>
      <c r="AN38" s="47">
        <v>0</v>
      </c>
      <c r="AO38" s="47">
        <v>0</v>
      </c>
      <c r="AP38" s="47">
        <v>0</v>
      </c>
      <c r="AQ38" s="164"/>
    </row>
    <row r="39" spans="1:43">
      <c r="A39" s="57" t="str">
        <f>IF('1'!$A$1=1,B39,C39)</f>
        <v>Loans</v>
      </c>
      <c r="B39" s="6" t="s">
        <v>15</v>
      </c>
      <c r="C39" s="10" t="s">
        <v>28</v>
      </c>
      <c r="D39" s="99">
        <v>19598</v>
      </c>
      <c r="E39" s="47">
        <v>15047</v>
      </c>
      <c r="F39" s="47">
        <v>14617</v>
      </c>
      <c r="G39" s="164">
        <v>14952</v>
      </c>
      <c r="H39" s="99">
        <v>14735</v>
      </c>
      <c r="I39" s="47">
        <v>15285</v>
      </c>
      <c r="J39" s="47">
        <v>15884</v>
      </c>
      <c r="K39" s="164">
        <v>18136</v>
      </c>
      <c r="L39" s="47">
        <v>30132</v>
      </c>
      <c r="M39" s="47">
        <v>29909</v>
      </c>
      <c r="N39" s="47">
        <v>28563</v>
      </c>
      <c r="O39" s="164">
        <v>29751</v>
      </c>
      <c r="P39" s="47">
        <v>31136</v>
      </c>
      <c r="Q39" s="47">
        <v>29987</v>
      </c>
      <c r="R39" s="47">
        <v>35345</v>
      </c>
      <c r="S39" s="164">
        <v>34943</v>
      </c>
      <c r="T39" s="47">
        <v>32726</v>
      </c>
      <c r="U39" s="47">
        <v>32185</v>
      </c>
      <c r="V39" s="47">
        <v>21819</v>
      </c>
      <c r="W39" s="164">
        <v>33113</v>
      </c>
      <c r="X39" s="47">
        <v>23375</v>
      </c>
      <c r="Y39" s="47">
        <v>19592</v>
      </c>
      <c r="Z39" s="47">
        <v>19498</v>
      </c>
      <c r="AA39" s="164">
        <v>21121</v>
      </c>
      <c r="AB39" s="47">
        <v>19934</v>
      </c>
      <c r="AC39" s="47">
        <v>22122</v>
      </c>
      <c r="AD39" s="47">
        <v>16291</v>
      </c>
      <c r="AE39" s="164">
        <v>15112</v>
      </c>
      <c r="AF39" s="47">
        <v>17582</v>
      </c>
      <c r="AG39" s="47">
        <v>17114</v>
      </c>
      <c r="AH39" s="47">
        <v>20661</v>
      </c>
      <c r="AI39" s="164">
        <v>21246</v>
      </c>
      <c r="AJ39" s="47">
        <v>20698</v>
      </c>
      <c r="AK39" s="47">
        <v>20881</v>
      </c>
      <c r="AL39" s="47">
        <v>25891</v>
      </c>
      <c r="AM39" s="164">
        <v>27081</v>
      </c>
      <c r="AN39" s="47">
        <v>26514</v>
      </c>
      <c r="AO39" s="47">
        <v>25174</v>
      </c>
      <c r="AP39" s="47">
        <v>25811</v>
      </c>
      <c r="AQ39" s="164"/>
    </row>
    <row r="40" spans="1:43">
      <c r="A40" s="67" t="str">
        <f>IF('1'!$A$1=1,B40,C40)</f>
        <v xml:space="preserve">   Trade credit and advances</v>
      </c>
      <c r="B40" s="6" t="s">
        <v>21</v>
      </c>
      <c r="C40" s="6" t="s">
        <v>34</v>
      </c>
      <c r="D40" s="99">
        <v>286656</v>
      </c>
      <c r="E40" s="47">
        <v>265403</v>
      </c>
      <c r="F40" s="47">
        <v>270472</v>
      </c>
      <c r="G40" s="164">
        <v>260095</v>
      </c>
      <c r="H40" s="99">
        <v>330059</v>
      </c>
      <c r="I40" s="47">
        <v>296115</v>
      </c>
      <c r="J40" s="47">
        <v>306667</v>
      </c>
      <c r="K40" s="164">
        <v>311363</v>
      </c>
      <c r="L40" s="47">
        <v>314163</v>
      </c>
      <c r="M40" s="47">
        <v>321879</v>
      </c>
      <c r="N40" s="47">
        <v>361642</v>
      </c>
      <c r="O40" s="164">
        <v>388422</v>
      </c>
      <c r="P40" s="47">
        <v>372511</v>
      </c>
      <c r="Q40" s="47">
        <v>375081</v>
      </c>
      <c r="R40" s="47">
        <v>395666</v>
      </c>
      <c r="S40" s="164">
        <v>341313</v>
      </c>
      <c r="T40" s="47">
        <v>341427</v>
      </c>
      <c r="U40" s="47">
        <v>331476</v>
      </c>
      <c r="V40" s="47">
        <v>314762</v>
      </c>
      <c r="W40" s="164">
        <v>314955</v>
      </c>
      <c r="X40" s="47">
        <v>365894</v>
      </c>
      <c r="Y40" s="47">
        <v>357168</v>
      </c>
      <c r="Z40" s="47">
        <v>394487</v>
      </c>
      <c r="AA40" s="164">
        <v>413940</v>
      </c>
      <c r="AB40" s="47">
        <v>410059</v>
      </c>
      <c r="AC40" s="47">
        <v>387588</v>
      </c>
      <c r="AD40" s="47">
        <v>381366</v>
      </c>
      <c r="AE40" s="164">
        <v>388551</v>
      </c>
      <c r="AF40" s="47">
        <v>387715</v>
      </c>
      <c r="AG40" s="47">
        <v>324086</v>
      </c>
      <c r="AH40" s="47">
        <v>281505</v>
      </c>
      <c r="AI40" s="164">
        <v>242011</v>
      </c>
      <c r="AJ40" s="47">
        <v>318110</v>
      </c>
      <c r="AK40" s="47">
        <v>323157</v>
      </c>
      <c r="AL40" s="47">
        <v>312332</v>
      </c>
      <c r="AM40" s="164">
        <v>301846</v>
      </c>
      <c r="AN40" s="47">
        <v>326204</v>
      </c>
      <c r="AO40" s="47">
        <v>321867</v>
      </c>
      <c r="AP40" s="47">
        <v>363993</v>
      </c>
      <c r="AQ40" s="164"/>
    </row>
    <row r="41" spans="1:43">
      <c r="A41" s="57" t="str">
        <f>IF('1'!$A$1=1,B41,C41)</f>
        <v>Other debt liabilities</v>
      </c>
      <c r="B41" s="10" t="s">
        <v>74</v>
      </c>
      <c r="C41" s="10" t="s">
        <v>73</v>
      </c>
      <c r="D41" s="99"/>
      <c r="E41" s="47"/>
      <c r="F41" s="47"/>
      <c r="G41" s="164"/>
      <c r="H41" s="99"/>
      <c r="I41" s="47"/>
      <c r="J41" s="47"/>
      <c r="K41" s="164"/>
      <c r="L41" s="47"/>
      <c r="M41" s="47"/>
      <c r="N41" s="47"/>
      <c r="O41" s="164"/>
      <c r="P41" s="47"/>
      <c r="Q41" s="47"/>
      <c r="R41" s="47"/>
      <c r="S41" s="164"/>
      <c r="T41" s="47"/>
      <c r="U41" s="47"/>
      <c r="V41" s="47"/>
      <c r="W41" s="164"/>
      <c r="X41" s="47"/>
      <c r="Y41" s="47"/>
      <c r="Z41" s="47"/>
      <c r="AA41" s="164"/>
      <c r="AB41" s="47"/>
      <c r="AC41" s="47"/>
      <c r="AD41" s="47"/>
      <c r="AE41" s="164"/>
      <c r="AF41" s="47"/>
      <c r="AG41" s="47"/>
      <c r="AH41" s="47"/>
      <c r="AI41" s="164"/>
      <c r="AJ41" s="47"/>
      <c r="AK41" s="47"/>
      <c r="AL41" s="47"/>
      <c r="AM41" s="164"/>
      <c r="AN41" s="47"/>
      <c r="AO41" s="47">
        <v>7986</v>
      </c>
      <c r="AP41" s="47">
        <v>8110</v>
      </c>
      <c r="AQ41" s="164"/>
    </row>
    <row r="42" spans="1:43" ht="21" customHeight="1">
      <c r="A42" s="67" t="str">
        <f>IF('1'!$A$1=1,B42,C42)</f>
        <v>Long-term debt obligations due for payment within one year or less</v>
      </c>
      <c r="B42" s="6" t="s">
        <v>16</v>
      </c>
      <c r="C42" s="6" t="s">
        <v>29</v>
      </c>
      <c r="D42" s="99">
        <v>392133</v>
      </c>
      <c r="E42" s="47">
        <v>364024</v>
      </c>
      <c r="F42" s="47">
        <v>354782</v>
      </c>
      <c r="G42" s="164">
        <v>465036</v>
      </c>
      <c r="H42" s="99">
        <v>505338</v>
      </c>
      <c r="I42" s="47">
        <v>476410</v>
      </c>
      <c r="J42" s="47">
        <v>515991</v>
      </c>
      <c r="K42" s="164">
        <v>567743</v>
      </c>
      <c r="L42" s="47">
        <v>511428</v>
      </c>
      <c r="M42" s="47">
        <v>495853</v>
      </c>
      <c r="N42" s="47">
        <v>482327</v>
      </c>
      <c r="O42" s="164">
        <v>506871</v>
      </c>
      <c r="P42" s="47">
        <v>456568</v>
      </c>
      <c r="Q42" s="47">
        <v>444237</v>
      </c>
      <c r="R42" s="47">
        <v>472121</v>
      </c>
      <c r="S42" s="164">
        <v>455097</v>
      </c>
      <c r="T42" s="47">
        <v>455003</v>
      </c>
      <c r="U42" s="47">
        <v>444705</v>
      </c>
      <c r="V42" s="47">
        <v>402777</v>
      </c>
      <c r="W42" s="164">
        <v>399116</v>
      </c>
      <c r="X42" s="47">
        <v>453125</v>
      </c>
      <c r="Y42" s="47">
        <v>414690</v>
      </c>
      <c r="Z42" s="47">
        <v>438445</v>
      </c>
      <c r="AA42" s="164">
        <v>435164</v>
      </c>
      <c r="AB42" s="47">
        <v>408545</v>
      </c>
      <c r="AC42" s="47">
        <v>384571</v>
      </c>
      <c r="AD42" s="47">
        <v>391877</v>
      </c>
      <c r="AE42" s="164">
        <v>415482</v>
      </c>
      <c r="AF42" s="47">
        <v>438828</v>
      </c>
      <c r="AG42" s="47">
        <v>430648</v>
      </c>
      <c r="AH42" s="47">
        <v>542001</v>
      </c>
      <c r="AI42" s="164">
        <v>554761</v>
      </c>
      <c r="AJ42" s="47">
        <v>538033</v>
      </c>
      <c r="AK42" s="47">
        <v>553356</v>
      </c>
      <c r="AL42" s="47">
        <v>537448</v>
      </c>
      <c r="AM42" s="164">
        <v>551619</v>
      </c>
      <c r="AN42" s="47">
        <v>565769</v>
      </c>
      <c r="AO42" s="47">
        <v>580699</v>
      </c>
      <c r="AP42" s="47">
        <v>594690</v>
      </c>
      <c r="AQ42" s="164"/>
    </row>
    <row r="43" spans="1:43">
      <c r="A43" s="67" t="str">
        <f>IF('1'!$A$1=1,B43,C43)</f>
        <v xml:space="preserve">   Debt securities</v>
      </c>
      <c r="B43" s="6" t="s">
        <v>14</v>
      </c>
      <c r="C43" s="6" t="s">
        <v>27</v>
      </c>
      <c r="D43" s="99">
        <v>17814</v>
      </c>
      <c r="E43" s="47">
        <v>13924</v>
      </c>
      <c r="F43" s="47">
        <v>20895</v>
      </c>
      <c r="G43" s="164">
        <v>12816</v>
      </c>
      <c r="H43" s="99">
        <v>13581</v>
      </c>
      <c r="I43" s="47">
        <v>8891</v>
      </c>
      <c r="J43" s="47">
        <v>15374</v>
      </c>
      <c r="K43" s="164">
        <v>6041</v>
      </c>
      <c r="L43" s="47">
        <v>7685</v>
      </c>
      <c r="M43" s="47">
        <v>8506</v>
      </c>
      <c r="N43" s="47">
        <v>7055</v>
      </c>
      <c r="O43" s="164">
        <v>7241</v>
      </c>
      <c r="P43" s="47">
        <v>11918</v>
      </c>
      <c r="Q43" s="47">
        <v>11497</v>
      </c>
      <c r="R43" s="47">
        <v>13045</v>
      </c>
      <c r="S43" s="164">
        <v>12986</v>
      </c>
      <c r="T43" s="47">
        <v>10191</v>
      </c>
      <c r="U43" s="47">
        <v>20488</v>
      </c>
      <c r="V43" s="47">
        <v>17388</v>
      </c>
      <c r="W43" s="164">
        <v>16865</v>
      </c>
      <c r="X43" s="47">
        <v>19390</v>
      </c>
      <c r="Y43" s="47">
        <v>7981</v>
      </c>
      <c r="Z43" s="47">
        <v>8461</v>
      </c>
      <c r="AA43" s="164">
        <v>8482</v>
      </c>
      <c r="AB43" s="47">
        <v>7467</v>
      </c>
      <c r="AC43" s="47">
        <v>18067</v>
      </c>
      <c r="AD43" s="47">
        <v>25216</v>
      </c>
      <c r="AE43" s="164">
        <v>25855</v>
      </c>
      <c r="AF43" s="47">
        <v>27353</v>
      </c>
      <c r="AG43" s="47">
        <v>15242</v>
      </c>
      <c r="AH43" s="47">
        <v>18028</v>
      </c>
      <c r="AI43" s="164">
        <v>18028</v>
      </c>
      <c r="AJ43" s="47">
        <v>18028</v>
      </c>
      <c r="AK43" s="47">
        <v>32692</v>
      </c>
      <c r="AL43" s="47">
        <v>26256</v>
      </c>
      <c r="AM43" s="164">
        <v>26930</v>
      </c>
      <c r="AN43" s="47">
        <v>38986</v>
      </c>
      <c r="AO43" s="47">
        <v>32714</v>
      </c>
      <c r="AP43" s="47">
        <v>33345</v>
      </c>
      <c r="AQ43" s="164"/>
    </row>
    <row r="44" spans="1:43" s="5" customFormat="1">
      <c r="A44" s="57" t="str">
        <f>IF('1'!$A$1=1,B44,C44)</f>
        <v>Loans</v>
      </c>
      <c r="B44" s="9" t="s">
        <v>15</v>
      </c>
      <c r="C44" s="11" t="s">
        <v>28</v>
      </c>
      <c r="D44" s="104">
        <v>359972</v>
      </c>
      <c r="E44" s="70">
        <v>336114</v>
      </c>
      <c r="F44" s="70">
        <v>319464</v>
      </c>
      <c r="G44" s="168">
        <v>439536</v>
      </c>
      <c r="H44" s="104">
        <v>478858</v>
      </c>
      <c r="I44" s="70">
        <v>454818</v>
      </c>
      <c r="J44" s="70">
        <v>486845</v>
      </c>
      <c r="K44" s="168">
        <v>547196</v>
      </c>
      <c r="L44" s="70">
        <v>486128</v>
      </c>
      <c r="M44" s="70">
        <v>467433</v>
      </c>
      <c r="N44" s="70">
        <v>453697</v>
      </c>
      <c r="O44" s="168">
        <v>475043</v>
      </c>
      <c r="P44" s="70">
        <v>443376</v>
      </c>
      <c r="Q44" s="70">
        <v>430370</v>
      </c>
      <c r="R44" s="70">
        <v>456501</v>
      </c>
      <c r="S44" s="168">
        <v>440823</v>
      </c>
      <c r="T44" s="70">
        <v>442060</v>
      </c>
      <c r="U44" s="70">
        <v>421561</v>
      </c>
      <c r="V44" s="70">
        <v>382921</v>
      </c>
      <c r="W44" s="168">
        <v>379799</v>
      </c>
      <c r="X44" s="70">
        <v>430789</v>
      </c>
      <c r="Y44" s="70">
        <v>404013</v>
      </c>
      <c r="Z44" s="70">
        <v>427140</v>
      </c>
      <c r="AA44" s="168">
        <v>423600</v>
      </c>
      <c r="AB44" s="70">
        <v>397928</v>
      </c>
      <c r="AC44" s="70">
        <v>363270</v>
      </c>
      <c r="AD44" s="70">
        <v>363605</v>
      </c>
      <c r="AE44" s="168">
        <v>386122</v>
      </c>
      <c r="AF44" s="70">
        <v>407964</v>
      </c>
      <c r="AG44" s="70">
        <v>412422</v>
      </c>
      <c r="AH44" s="70">
        <v>521377</v>
      </c>
      <c r="AI44" s="168">
        <v>534228</v>
      </c>
      <c r="AJ44" s="70">
        <v>516897</v>
      </c>
      <c r="AK44" s="70">
        <v>517592</v>
      </c>
      <c r="AL44" s="70">
        <v>508669</v>
      </c>
      <c r="AM44" s="168">
        <v>522828</v>
      </c>
      <c r="AN44" s="70">
        <v>524665</v>
      </c>
      <c r="AO44" s="70">
        <v>545674</v>
      </c>
      <c r="AP44" s="70">
        <v>558916</v>
      </c>
      <c r="AQ44" s="168"/>
    </row>
    <row r="45" spans="1:43">
      <c r="A45" s="67" t="str">
        <f>IF('1'!$A$1=1,B45,C45)</f>
        <v xml:space="preserve">   Trade credit and advances</v>
      </c>
      <c r="B45" s="17" t="s">
        <v>21</v>
      </c>
      <c r="C45" s="15" t="s">
        <v>34</v>
      </c>
      <c r="D45" s="105">
        <v>14347</v>
      </c>
      <c r="E45" s="75">
        <v>13986</v>
      </c>
      <c r="F45" s="75">
        <v>14423</v>
      </c>
      <c r="G45" s="169">
        <v>12684</v>
      </c>
      <c r="H45" s="105">
        <v>12899</v>
      </c>
      <c r="I45" s="75">
        <v>12701</v>
      </c>
      <c r="J45" s="75">
        <v>13772</v>
      </c>
      <c r="K45" s="169">
        <v>14506</v>
      </c>
      <c r="L45" s="75">
        <v>17615</v>
      </c>
      <c r="M45" s="75">
        <v>19914</v>
      </c>
      <c r="N45" s="75">
        <v>21575</v>
      </c>
      <c r="O45" s="169">
        <v>24587</v>
      </c>
      <c r="P45" s="75">
        <v>1274</v>
      </c>
      <c r="Q45" s="75">
        <v>2370</v>
      </c>
      <c r="R45" s="75">
        <v>2575</v>
      </c>
      <c r="S45" s="169">
        <v>1288</v>
      </c>
      <c r="T45" s="75">
        <v>2752</v>
      </c>
      <c r="U45" s="75">
        <v>2656</v>
      </c>
      <c r="V45" s="75">
        <v>2468</v>
      </c>
      <c r="W45" s="169">
        <v>2452</v>
      </c>
      <c r="X45" s="75">
        <v>2946</v>
      </c>
      <c r="Y45" s="75">
        <v>2696</v>
      </c>
      <c r="Z45" s="75">
        <v>2844</v>
      </c>
      <c r="AA45" s="169">
        <v>3082</v>
      </c>
      <c r="AB45" s="75">
        <v>3150</v>
      </c>
      <c r="AC45" s="75">
        <v>3234</v>
      </c>
      <c r="AD45" s="75">
        <v>3056</v>
      </c>
      <c r="AE45" s="169">
        <v>3505</v>
      </c>
      <c r="AF45" s="75">
        <v>3511</v>
      </c>
      <c r="AG45" s="75">
        <v>2984</v>
      </c>
      <c r="AH45" s="75">
        <v>2596</v>
      </c>
      <c r="AI45" s="169">
        <v>2505</v>
      </c>
      <c r="AJ45" s="75">
        <v>3108</v>
      </c>
      <c r="AK45" s="75">
        <v>3072</v>
      </c>
      <c r="AL45" s="75">
        <v>2523</v>
      </c>
      <c r="AM45" s="169">
        <v>1861</v>
      </c>
      <c r="AN45" s="75">
        <v>2118</v>
      </c>
      <c r="AO45" s="75">
        <v>2311</v>
      </c>
      <c r="AP45" s="75">
        <v>2429</v>
      </c>
      <c r="AQ45" s="169"/>
    </row>
    <row r="46" spans="1:43" s="8" customFormat="1">
      <c r="A46" s="61" t="str">
        <f>IF('1'!$A$1=1,B46,C46)</f>
        <v>Direct investment: Intercompany lending</v>
      </c>
      <c r="B46" s="71" t="s">
        <v>22</v>
      </c>
      <c r="C46" s="71" t="s">
        <v>35</v>
      </c>
      <c r="D46" s="106">
        <v>188092</v>
      </c>
      <c r="E46" s="76">
        <v>177488</v>
      </c>
      <c r="F46" s="76">
        <v>171161</v>
      </c>
      <c r="G46" s="72">
        <v>190059</v>
      </c>
      <c r="H46" s="106">
        <v>197923</v>
      </c>
      <c r="I46" s="76">
        <v>180675</v>
      </c>
      <c r="J46" s="76">
        <v>187274</v>
      </c>
      <c r="K46" s="72">
        <v>188795</v>
      </c>
      <c r="L46" s="76">
        <v>181538</v>
      </c>
      <c r="M46" s="76">
        <v>177323</v>
      </c>
      <c r="N46" s="76">
        <v>198908</v>
      </c>
      <c r="O46" s="72">
        <v>213596</v>
      </c>
      <c r="P46" s="76">
        <v>205684</v>
      </c>
      <c r="Q46" s="76">
        <v>201811</v>
      </c>
      <c r="R46" s="76">
        <v>236697</v>
      </c>
      <c r="S46" s="72">
        <v>227505</v>
      </c>
      <c r="T46" s="76">
        <v>200873</v>
      </c>
      <c r="U46" s="76">
        <v>204771</v>
      </c>
      <c r="V46" s="76">
        <v>195595</v>
      </c>
      <c r="W46" s="72">
        <v>201509</v>
      </c>
      <c r="X46" s="76">
        <v>235181</v>
      </c>
      <c r="Y46" s="76">
        <v>232033</v>
      </c>
      <c r="Z46" s="76">
        <v>257579</v>
      </c>
      <c r="AA46" s="72">
        <v>267779</v>
      </c>
      <c r="AB46" s="76">
        <v>269301</v>
      </c>
      <c r="AC46" s="76">
        <v>269675</v>
      </c>
      <c r="AD46" s="76">
        <v>260501</v>
      </c>
      <c r="AE46" s="72">
        <v>292097</v>
      </c>
      <c r="AF46" s="76">
        <v>283842</v>
      </c>
      <c r="AG46" s="76">
        <v>282710</v>
      </c>
      <c r="AH46" s="76">
        <v>348984</v>
      </c>
      <c r="AI46" s="72">
        <v>370387</v>
      </c>
      <c r="AJ46" s="76">
        <v>358226</v>
      </c>
      <c r="AK46" s="76">
        <v>360859</v>
      </c>
      <c r="AL46" s="76">
        <v>351643</v>
      </c>
      <c r="AM46" s="72">
        <v>394751</v>
      </c>
      <c r="AN46" s="76">
        <v>413158</v>
      </c>
      <c r="AO46" s="76">
        <v>425155</v>
      </c>
      <c r="AP46" s="76">
        <v>435623</v>
      </c>
      <c r="AQ46" s="72"/>
    </row>
    <row r="47" spans="1:43">
      <c r="A47" s="67" t="str">
        <f>IF('1'!$A$1=1,B47,C47)</f>
        <v>Short-term debt on an original maturity basis</v>
      </c>
      <c r="B47" s="170" t="s">
        <v>13</v>
      </c>
      <c r="C47" s="171" t="s">
        <v>26</v>
      </c>
      <c r="D47" s="105">
        <v>33945</v>
      </c>
      <c r="E47" s="75">
        <v>31187</v>
      </c>
      <c r="F47" s="75">
        <v>33152</v>
      </c>
      <c r="G47" s="169">
        <v>30649</v>
      </c>
      <c r="H47" s="105">
        <v>30072</v>
      </c>
      <c r="I47" s="75">
        <v>29850</v>
      </c>
      <c r="J47" s="75">
        <v>32182</v>
      </c>
      <c r="K47" s="169">
        <v>35158</v>
      </c>
      <c r="L47" s="75">
        <v>42811</v>
      </c>
      <c r="M47" s="75">
        <v>45099</v>
      </c>
      <c r="N47" s="75">
        <v>51531</v>
      </c>
      <c r="O47" s="169">
        <v>59306</v>
      </c>
      <c r="P47" s="75">
        <v>56485</v>
      </c>
      <c r="Q47" s="75">
        <v>55966</v>
      </c>
      <c r="R47" s="75">
        <v>66501</v>
      </c>
      <c r="S47" s="169">
        <v>63102</v>
      </c>
      <c r="T47" s="75">
        <v>52345</v>
      </c>
      <c r="U47" s="75">
        <v>57200</v>
      </c>
      <c r="V47" s="75">
        <v>60544</v>
      </c>
      <c r="W47" s="169">
        <v>58553</v>
      </c>
      <c r="X47" s="75">
        <v>72399</v>
      </c>
      <c r="Y47" s="75">
        <v>76153</v>
      </c>
      <c r="Z47" s="75">
        <v>87981</v>
      </c>
      <c r="AA47" s="169">
        <v>82703</v>
      </c>
      <c r="AB47" s="75">
        <v>82413</v>
      </c>
      <c r="AC47" s="75">
        <v>75550</v>
      </c>
      <c r="AD47" s="75">
        <v>83714</v>
      </c>
      <c r="AE47" s="169">
        <v>100247</v>
      </c>
      <c r="AF47" s="75">
        <v>93498</v>
      </c>
      <c r="AG47" s="75">
        <v>92416</v>
      </c>
      <c r="AH47" s="75">
        <v>111424</v>
      </c>
      <c r="AI47" s="169">
        <v>108864</v>
      </c>
      <c r="AJ47" s="75">
        <v>108682</v>
      </c>
      <c r="AK47" s="75">
        <v>106122</v>
      </c>
      <c r="AL47" s="75">
        <v>104184</v>
      </c>
      <c r="AM47" s="169">
        <v>96741</v>
      </c>
      <c r="AN47" s="75">
        <v>112683</v>
      </c>
      <c r="AO47" s="75">
        <v>114193</v>
      </c>
      <c r="AP47" s="75">
        <v>118148</v>
      </c>
      <c r="AQ47" s="169"/>
    </row>
    <row r="48" spans="1:43" ht="22.8">
      <c r="A48" s="67" t="str">
        <f>IF('1'!$A$1=1,B48,C48)</f>
        <v>Debt liabilities of direct investment enterprises to direct investors</v>
      </c>
      <c r="B48" s="170" t="s">
        <v>67</v>
      </c>
      <c r="C48" s="172" t="s">
        <v>68</v>
      </c>
      <c r="D48" s="105">
        <v>33945</v>
      </c>
      <c r="E48" s="75">
        <v>31187</v>
      </c>
      <c r="F48" s="75">
        <v>31150</v>
      </c>
      <c r="G48" s="169">
        <v>28081</v>
      </c>
      <c r="H48" s="105">
        <v>28342</v>
      </c>
      <c r="I48" s="75">
        <v>28707</v>
      </c>
      <c r="J48" s="75">
        <v>28399</v>
      </c>
      <c r="K48" s="169">
        <v>29910</v>
      </c>
      <c r="L48" s="75">
        <v>38819</v>
      </c>
      <c r="M48" s="75">
        <v>43272</v>
      </c>
      <c r="N48" s="75">
        <v>46863</v>
      </c>
      <c r="O48" s="169">
        <v>53272</v>
      </c>
      <c r="P48" s="75">
        <v>52583</v>
      </c>
      <c r="Q48" s="75">
        <v>53609</v>
      </c>
      <c r="R48" s="75">
        <v>60106</v>
      </c>
      <c r="S48" s="169">
        <v>57675</v>
      </c>
      <c r="T48" s="75">
        <v>52154</v>
      </c>
      <c r="U48" s="75">
        <v>54400</v>
      </c>
      <c r="V48" s="75">
        <v>57799</v>
      </c>
      <c r="W48" s="169">
        <v>55663</v>
      </c>
      <c r="X48" s="75">
        <v>68835</v>
      </c>
      <c r="Y48" s="75">
        <v>72389</v>
      </c>
      <c r="Z48" s="75">
        <v>80029</v>
      </c>
      <c r="AA48" s="169">
        <v>73401</v>
      </c>
      <c r="AB48" s="75">
        <v>74551</v>
      </c>
      <c r="AC48" s="75">
        <v>67506</v>
      </c>
      <c r="AD48" s="75">
        <v>64154</v>
      </c>
      <c r="AE48" s="169">
        <v>77552</v>
      </c>
      <c r="AF48" s="75">
        <v>67403</v>
      </c>
      <c r="AG48" s="75">
        <v>67725</v>
      </c>
      <c r="AH48" s="75">
        <v>89995</v>
      </c>
      <c r="AI48" s="169">
        <v>87033</v>
      </c>
      <c r="AJ48" s="75">
        <v>86521</v>
      </c>
      <c r="AK48" s="75">
        <v>88240</v>
      </c>
      <c r="AL48" s="75">
        <v>86448</v>
      </c>
      <c r="AM48" s="169">
        <v>90550</v>
      </c>
      <c r="AN48" s="75">
        <v>106133</v>
      </c>
      <c r="AO48" s="75">
        <v>107302</v>
      </c>
      <c r="AP48" s="75">
        <v>110573</v>
      </c>
      <c r="AQ48" s="169"/>
    </row>
    <row r="49" spans="1:43">
      <c r="A49" s="67" t="str">
        <f>IF('1'!$A$1=1,B49,C49)</f>
        <v xml:space="preserve">   including</v>
      </c>
      <c r="B49" s="173" t="s">
        <v>23</v>
      </c>
      <c r="C49" s="172" t="s">
        <v>36</v>
      </c>
      <c r="D49" s="105"/>
      <c r="E49" s="75"/>
      <c r="F49" s="75"/>
      <c r="G49" s="169"/>
      <c r="H49" s="105"/>
      <c r="I49" s="75"/>
      <c r="J49" s="75"/>
      <c r="K49" s="169"/>
      <c r="L49" s="75"/>
      <c r="M49" s="75"/>
      <c r="N49" s="75"/>
      <c r="O49" s="169"/>
      <c r="P49" s="75"/>
      <c r="Q49" s="75"/>
      <c r="R49" s="75"/>
      <c r="S49" s="169"/>
      <c r="T49" s="75"/>
      <c r="U49" s="75"/>
      <c r="V49" s="75"/>
      <c r="W49" s="169"/>
      <c r="X49" s="75"/>
      <c r="Y49" s="75"/>
      <c r="Z49" s="75"/>
      <c r="AA49" s="169"/>
      <c r="AB49" s="75"/>
      <c r="AC49" s="75"/>
      <c r="AD49" s="75"/>
      <c r="AE49" s="169"/>
      <c r="AF49" s="75"/>
      <c r="AG49" s="75"/>
      <c r="AH49" s="75"/>
      <c r="AI49" s="169"/>
      <c r="AJ49" s="75"/>
      <c r="AK49" s="75"/>
      <c r="AL49" s="75"/>
      <c r="AM49" s="169"/>
      <c r="AN49" s="75"/>
      <c r="AO49" s="75"/>
      <c r="AP49" s="75"/>
      <c r="AQ49" s="169"/>
    </row>
    <row r="50" spans="1:43">
      <c r="A50" s="67" t="str">
        <f>IF('1'!$A$1=1,B50,C50)</f>
        <v xml:space="preserve">        trade credits</v>
      </c>
      <c r="B50" s="174" t="s">
        <v>21</v>
      </c>
      <c r="C50" s="172" t="s">
        <v>37</v>
      </c>
      <c r="D50" s="105">
        <v>28694</v>
      </c>
      <c r="E50" s="75">
        <v>27971</v>
      </c>
      <c r="F50" s="75">
        <v>28847</v>
      </c>
      <c r="G50" s="169">
        <v>25369</v>
      </c>
      <c r="H50" s="105">
        <v>25799</v>
      </c>
      <c r="I50" s="75">
        <v>25401</v>
      </c>
      <c r="J50" s="75">
        <v>27544</v>
      </c>
      <c r="K50" s="169">
        <v>29013</v>
      </c>
      <c r="L50" s="75">
        <v>35231</v>
      </c>
      <c r="M50" s="75">
        <v>39827</v>
      </c>
      <c r="N50" s="75">
        <v>43150</v>
      </c>
      <c r="O50" s="169">
        <v>49174</v>
      </c>
      <c r="P50" s="75">
        <v>48283</v>
      </c>
      <c r="Q50" s="75">
        <v>50938</v>
      </c>
      <c r="R50" s="75">
        <v>55974</v>
      </c>
      <c r="S50" s="169">
        <v>52635</v>
      </c>
      <c r="T50" s="75">
        <v>45642</v>
      </c>
      <c r="U50" s="75">
        <v>47911</v>
      </c>
      <c r="V50" s="75">
        <v>48093</v>
      </c>
      <c r="W50" s="169">
        <v>41309</v>
      </c>
      <c r="X50" s="75">
        <v>61819</v>
      </c>
      <c r="Y50" s="75">
        <v>65850</v>
      </c>
      <c r="Z50" s="75">
        <v>68540</v>
      </c>
      <c r="AA50" s="169">
        <v>61412</v>
      </c>
      <c r="AB50" s="75">
        <v>64598</v>
      </c>
      <c r="AC50" s="75">
        <v>59435</v>
      </c>
      <c r="AD50" s="75">
        <v>55996</v>
      </c>
      <c r="AE50" s="169">
        <v>69423</v>
      </c>
      <c r="AF50" s="75">
        <v>58276</v>
      </c>
      <c r="AG50" s="75">
        <v>58773</v>
      </c>
      <c r="AH50" s="75">
        <v>72442</v>
      </c>
      <c r="AI50" s="169">
        <v>75404</v>
      </c>
      <c r="AJ50" s="75">
        <v>76940</v>
      </c>
      <c r="AK50" s="75">
        <v>77928</v>
      </c>
      <c r="AL50" s="75">
        <v>77525</v>
      </c>
      <c r="AM50" s="169">
        <v>79459</v>
      </c>
      <c r="AN50" s="75">
        <v>94916</v>
      </c>
      <c r="AO50" s="75">
        <v>98668</v>
      </c>
      <c r="AP50" s="75">
        <v>103328</v>
      </c>
      <c r="AQ50" s="169"/>
    </row>
    <row r="51" spans="1:43">
      <c r="A51" s="67" t="str">
        <f>IF('1'!$A$1=1,B51,C51)</f>
        <v>Debt liabilities between fellow enterprises</v>
      </c>
      <c r="B51" s="170" t="s">
        <v>69</v>
      </c>
      <c r="C51" s="172" t="s">
        <v>70</v>
      </c>
      <c r="D51" s="105">
        <v>0</v>
      </c>
      <c r="E51" s="75">
        <v>0</v>
      </c>
      <c r="F51" s="75">
        <v>2002</v>
      </c>
      <c r="G51" s="169">
        <v>2568</v>
      </c>
      <c r="H51" s="105">
        <v>1730</v>
      </c>
      <c r="I51" s="75">
        <v>1143</v>
      </c>
      <c r="J51" s="75">
        <v>3783</v>
      </c>
      <c r="K51" s="169">
        <v>5248</v>
      </c>
      <c r="L51" s="75">
        <v>3992</v>
      </c>
      <c r="M51" s="75">
        <v>1827</v>
      </c>
      <c r="N51" s="75">
        <v>4668</v>
      </c>
      <c r="O51" s="169">
        <v>6034</v>
      </c>
      <c r="P51" s="75">
        <v>3902</v>
      </c>
      <c r="Q51" s="75">
        <v>2357</v>
      </c>
      <c r="R51" s="75">
        <v>6395</v>
      </c>
      <c r="S51" s="169">
        <v>5427</v>
      </c>
      <c r="T51" s="75">
        <v>191</v>
      </c>
      <c r="U51" s="75">
        <v>2800</v>
      </c>
      <c r="V51" s="75">
        <v>2745</v>
      </c>
      <c r="W51" s="169">
        <v>2890</v>
      </c>
      <c r="X51" s="75">
        <v>3564</v>
      </c>
      <c r="Y51" s="75">
        <v>3764</v>
      </c>
      <c r="Z51" s="75">
        <v>7952</v>
      </c>
      <c r="AA51" s="169">
        <v>9302</v>
      </c>
      <c r="AB51" s="75">
        <v>7862</v>
      </c>
      <c r="AC51" s="75">
        <v>8044</v>
      </c>
      <c r="AD51" s="75">
        <v>19560</v>
      </c>
      <c r="AE51" s="169">
        <v>22695</v>
      </c>
      <c r="AF51" s="75">
        <v>26095</v>
      </c>
      <c r="AG51" s="75">
        <v>24691</v>
      </c>
      <c r="AH51" s="75">
        <v>21429</v>
      </c>
      <c r="AI51" s="169">
        <v>21831</v>
      </c>
      <c r="AJ51" s="75">
        <v>22161</v>
      </c>
      <c r="AK51" s="75">
        <v>17882</v>
      </c>
      <c r="AL51" s="75">
        <v>17736</v>
      </c>
      <c r="AM51" s="169">
        <v>6191</v>
      </c>
      <c r="AN51" s="75">
        <v>6550</v>
      </c>
      <c r="AO51" s="75">
        <v>6891</v>
      </c>
      <c r="AP51" s="75">
        <v>7575</v>
      </c>
      <c r="AQ51" s="169"/>
    </row>
    <row r="52" spans="1:43" ht="22.2" customHeight="1">
      <c r="A52" s="67" t="str">
        <f>IF('1'!$A$1=1,B52,C52)</f>
        <v>Long-term debt obligations due for payment within one year or less</v>
      </c>
      <c r="B52" s="175" t="s">
        <v>16</v>
      </c>
      <c r="C52" s="171" t="s">
        <v>29</v>
      </c>
      <c r="D52" s="105">
        <v>154147</v>
      </c>
      <c r="E52" s="75">
        <v>146301</v>
      </c>
      <c r="F52" s="75">
        <v>138009</v>
      </c>
      <c r="G52" s="169">
        <v>159410</v>
      </c>
      <c r="H52" s="105">
        <v>167851</v>
      </c>
      <c r="I52" s="75">
        <v>150825</v>
      </c>
      <c r="J52" s="75">
        <v>155092</v>
      </c>
      <c r="K52" s="169">
        <v>153637</v>
      </c>
      <c r="L52" s="75">
        <v>138727</v>
      </c>
      <c r="M52" s="75">
        <v>132224</v>
      </c>
      <c r="N52" s="75">
        <v>147377</v>
      </c>
      <c r="O52" s="169">
        <v>154290</v>
      </c>
      <c r="P52" s="75">
        <v>149199</v>
      </c>
      <c r="Q52" s="75">
        <v>145845</v>
      </c>
      <c r="R52" s="75">
        <v>170196</v>
      </c>
      <c r="S52" s="169">
        <v>164403</v>
      </c>
      <c r="T52" s="75">
        <v>148528</v>
      </c>
      <c r="U52" s="75">
        <v>147571</v>
      </c>
      <c r="V52" s="75">
        <v>135051</v>
      </c>
      <c r="W52" s="169">
        <v>142956</v>
      </c>
      <c r="X52" s="75">
        <v>162782</v>
      </c>
      <c r="Y52" s="75">
        <v>155880</v>
      </c>
      <c r="Z52" s="75">
        <v>169598</v>
      </c>
      <c r="AA52" s="169">
        <v>185076</v>
      </c>
      <c r="AB52" s="75">
        <v>186888</v>
      </c>
      <c r="AC52" s="75">
        <v>194125</v>
      </c>
      <c r="AD52" s="75">
        <v>176787</v>
      </c>
      <c r="AE52" s="169">
        <v>191850</v>
      </c>
      <c r="AF52" s="75">
        <v>190344</v>
      </c>
      <c r="AG52" s="75">
        <v>190294</v>
      </c>
      <c r="AH52" s="75">
        <v>237560</v>
      </c>
      <c r="AI52" s="169">
        <v>261523</v>
      </c>
      <c r="AJ52" s="75">
        <v>249544</v>
      </c>
      <c r="AK52" s="75">
        <v>254737</v>
      </c>
      <c r="AL52" s="75">
        <v>247459</v>
      </c>
      <c r="AM52" s="169">
        <v>298010</v>
      </c>
      <c r="AN52" s="75">
        <v>300475</v>
      </c>
      <c r="AO52" s="75">
        <v>310962</v>
      </c>
      <c r="AP52" s="75">
        <v>317475</v>
      </c>
      <c r="AQ52" s="169"/>
    </row>
    <row r="53" spans="1:43" ht="22.8">
      <c r="A53" s="67" t="str">
        <f>IF('1'!$A$1=1,B53,C53)</f>
        <v>Debt liabilities of direct investment enterprises to direct investors</v>
      </c>
      <c r="B53" s="174" t="s">
        <v>67</v>
      </c>
      <c r="C53" s="172" t="s">
        <v>68</v>
      </c>
      <c r="D53" s="105">
        <v>114757</v>
      </c>
      <c r="E53" s="75">
        <v>109897</v>
      </c>
      <c r="F53" s="75">
        <v>88841</v>
      </c>
      <c r="G53" s="169">
        <v>94827</v>
      </c>
      <c r="H53" s="105">
        <v>100022</v>
      </c>
      <c r="I53" s="75">
        <v>88606</v>
      </c>
      <c r="J53" s="75">
        <v>90640</v>
      </c>
      <c r="K53" s="169">
        <v>102714</v>
      </c>
      <c r="L53" s="75">
        <v>91217</v>
      </c>
      <c r="M53" s="75">
        <v>83726</v>
      </c>
      <c r="N53" s="75">
        <v>92728</v>
      </c>
      <c r="O53" s="169">
        <v>97103</v>
      </c>
      <c r="P53" s="75">
        <v>93623</v>
      </c>
      <c r="Q53" s="75">
        <v>93237</v>
      </c>
      <c r="R53" s="75">
        <v>104381</v>
      </c>
      <c r="S53" s="169">
        <v>107005</v>
      </c>
      <c r="T53" s="75">
        <v>93996</v>
      </c>
      <c r="U53" s="75">
        <v>94160</v>
      </c>
      <c r="V53" s="75">
        <v>86144</v>
      </c>
      <c r="W53" s="169">
        <v>86573</v>
      </c>
      <c r="X53" s="75">
        <v>97107</v>
      </c>
      <c r="Y53" s="75">
        <v>99740</v>
      </c>
      <c r="Z53" s="75">
        <v>114133</v>
      </c>
      <c r="AA53" s="169">
        <v>123038</v>
      </c>
      <c r="AB53" s="75">
        <v>130094</v>
      </c>
      <c r="AC53" s="75">
        <v>140802</v>
      </c>
      <c r="AD53" s="75">
        <v>127555</v>
      </c>
      <c r="AE53" s="169">
        <v>121921</v>
      </c>
      <c r="AF53" s="75">
        <v>119559</v>
      </c>
      <c r="AG53" s="75">
        <v>116852</v>
      </c>
      <c r="AH53" s="75">
        <v>146824</v>
      </c>
      <c r="AI53" s="169">
        <v>166121</v>
      </c>
      <c r="AJ53" s="75">
        <v>162657</v>
      </c>
      <c r="AK53" s="75">
        <v>168216</v>
      </c>
      <c r="AL53" s="75">
        <v>160426</v>
      </c>
      <c r="AM53" s="169">
        <v>202940</v>
      </c>
      <c r="AN53" s="75">
        <v>196499</v>
      </c>
      <c r="AO53" s="75">
        <v>205403</v>
      </c>
      <c r="AP53" s="75">
        <v>209907</v>
      </c>
      <c r="AQ53" s="169"/>
    </row>
    <row r="54" spans="1:43">
      <c r="A54" s="67" t="str">
        <f>IF('1'!$A$1=1,B54,C54)</f>
        <v>Debt liabilities between fellow enterprises</v>
      </c>
      <c r="B54" s="174" t="s">
        <v>71</v>
      </c>
      <c r="C54" s="10" t="s">
        <v>70</v>
      </c>
      <c r="D54" s="105">
        <v>39390</v>
      </c>
      <c r="E54" s="75">
        <v>36404</v>
      </c>
      <c r="F54" s="75">
        <v>49168</v>
      </c>
      <c r="G54" s="169">
        <v>64583</v>
      </c>
      <c r="H54" s="105">
        <v>67829</v>
      </c>
      <c r="I54" s="75">
        <v>62219</v>
      </c>
      <c r="J54" s="75">
        <v>64452</v>
      </c>
      <c r="K54" s="169">
        <v>50923</v>
      </c>
      <c r="L54" s="75">
        <v>47510</v>
      </c>
      <c r="M54" s="75">
        <v>48498</v>
      </c>
      <c r="N54" s="75">
        <v>54649</v>
      </c>
      <c r="O54" s="169">
        <v>57187</v>
      </c>
      <c r="P54" s="75">
        <v>55576</v>
      </c>
      <c r="Q54" s="75">
        <v>52608</v>
      </c>
      <c r="R54" s="75">
        <v>65815</v>
      </c>
      <c r="S54" s="169">
        <v>57398</v>
      </c>
      <c r="T54" s="75">
        <v>54532</v>
      </c>
      <c r="U54" s="75">
        <v>53411</v>
      </c>
      <c r="V54" s="75">
        <v>48907</v>
      </c>
      <c r="W54" s="169">
        <v>56383</v>
      </c>
      <c r="X54" s="75">
        <v>65675</v>
      </c>
      <c r="Y54" s="75">
        <v>56140</v>
      </c>
      <c r="Z54" s="75">
        <v>55465</v>
      </c>
      <c r="AA54" s="169">
        <v>62038</v>
      </c>
      <c r="AB54" s="75">
        <v>56794</v>
      </c>
      <c r="AC54" s="75">
        <v>53323</v>
      </c>
      <c r="AD54" s="75">
        <v>49232</v>
      </c>
      <c r="AE54" s="169">
        <v>69929</v>
      </c>
      <c r="AF54" s="75">
        <v>70785</v>
      </c>
      <c r="AG54" s="75">
        <v>73442</v>
      </c>
      <c r="AH54" s="75">
        <v>90736</v>
      </c>
      <c r="AI54" s="169">
        <v>95402</v>
      </c>
      <c r="AJ54" s="75">
        <v>86887</v>
      </c>
      <c r="AK54" s="75">
        <v>86521</v>
      </c>
      <c r="AL54" s="75">
        <v>87033</v>
      </c>
      <c r="AM54" s="169">
        <v>95070</v>
      </c>
      <c r="AN54" s="75">
        <v>103976</v>
      </c>
      <c r="AO54" s="75">
        <v>105559</v>
      </c>
      <c r="AP54" s="75">
        <v>107568</v>
      </c>
      <c r="AQ54" s="169"/>
    </row>
    <row r="55" spans="1:43" ht="7.2" customHeight="1">
      <c r="A55" s="69"/>
      <c r="B55" s="16"/>
      <c r="C55" s="16"/>
      <c r="D55" s="105"/>
      <c r="E55" s="75"/>
      <c r="F55" s="75"/>
      <c r="G55" s="169"/>
      <c r="H55" s="105"/>
      <c r="I55" s="75"/>
      <c r="J55" s="75"/>
      <c r="K55" s="169"/>
      <c r="L55" s="75"/>
      <c r="M55" s="75"/>
      <c r="N55" s="75"/>
      <c r="O55" s="169"/>
      <c r="P55" s="75"/>
      <c r="Q55" s="75"/>
      <c r="R55" s="75"/>
      <c r="S55" s="169"/>
      <c r="T55" s="75"/>
      <c r="U55" s="75"/>
      <c r="V55" s="75"/>
      <c r="W55" s="169"/>
      <c r="X55" s="75"/>
      <c r="Y55" s="75"/>
      <c r="Z55" s="75"/>
      <c r="AA55" s="169"/>
      <c r="AB55" s="75"/>
      <c r="AC55" s="75"/>
      <c r="AD55" s="75"/>
      <c r="AE55" s="169"/>
      <c r="AF55" s="75"/>
      <c r="AG55" s="75"/>
      <c r="AH55" s="75"/>
      <c r="AI55" s="169"/>
      <c r="AJ55" s="75"/>
      <c r="AK55" s="75"/>
      <c r="AL55" s="75"/>
      <c r="AM55" s="169"/>
      <c r="AN55" s="75"/>
      <c r="AO55" s="75"/>
      <c r="AP55" s="75"/>
      <c r="AQ55" s="169"/>
    </row>
    <row r="56" spans="1:43" s="8" customFormat="1" ht="24">
      <c r="A56" s="111" t="str">
        <f>IF('1'!$A$1=1,B56,C56)</f>
        <v>Total Short-Term External Debt (remaining maturity basis)</v>
      </c>
      <c r="B56" s="112" t="s">
        <v>63</v>
      </c>
      <c r="C56" s="112" t="s">
        <v>64</v>
      </c>
      <c r="D56" s="113">
        <v>1259791</v>
      </c>
      <c r="E56" s="109">
        <v>1137898</v>
      </c>
      <c r="F56" s="109">
        <v>1096705</v>
      </c>
      <c r="G56" s="117">
        <v>1224251</v>
      </c>
      <c r="H56" s="113">
        <v>1240811</v>
      </c>
      <c r="I56" s="109">
        <v>1132546</v>
      </c>
      <c r="J56" s="109">
        <v>1180499</v>
      </c>
      <c r="K56" s="117">
        <v>1274420</v>
      </c>
      <c r="L56" s="109">
        <v>1241161</v>
      </c>
      <c r="M56" s="109">
        <v>1214381</v>
      </c>
      <c r="N56" s="109">
        <v>1250998</v>
      </c>
      <c r="O56" s="117">
        <v>1301291</v>
      </c>
      <c r="P56" s="109">
        <v>1225189</v>
      </c>
      <c r="Q56" s="109">
        <v>1223445</v>
      </c>
      <c r="R56" s="109">
        <v>1380252</v>
      </c>
      <c r="S56" s="117">
        <v>1246599</v>
      </c>
      <c r="T56" s="109">
        <v>1227286</v>
      </c>
      <c r="U56" s="109">
        <v>1207835</v>
      </c>
      <c r="V56" s="109">
        <v>1142202</v>
      </c>
      <c r="W56" s="117">
        <v>1144717</v>
      </c>
      <c r="X56" s="109">
        <v>1305635</v>
      </c>
      <c r="Y56" s="109">
        <v>1209624</v>
      </c>
      <c r="Z56" s="109">
        <v>1305963</v>
      </c>
      <c r="AA56" s="117">
        <v>1370441</v>
      </c>
      <c r="AB56" s="109">
        <v>1321471</v>
      </c>
      <c r="AC56" s="109">
        <v>1281519</v>
      </c>
      <c r="AD56" s="109">
        <v>1246762</v>
      </c>
      <c r="AE56" s="117">
        <v>1318331</v>
      </c>
      <c r="AF56" s="109">
        <v>1318174</v>
      </c>
      <c r="AG56" s="109">
        <v>1240924</v>
      </c>
      <c r="AH56" s="109">
        <v>1397006</v>
      </c>
      <c r="AI56" s="117">
        <v>1390416</v>
      </c>
      <c r="AJ56" s="109">
        <v>1443105</v>
      </c>
      <c r="AK56" s="109">
        <v>1491453</v>
      </c>
      <c r="AL56" s="109">
        <v>1482235</v>
      </c>
      <c r="AM56" s="117">
        <v>1546870</v>
      </c>
      <c r="AN56" s="109">
        <v>1623214</v>
      </c>
      <c r="AO56" s="109">
        <v>1642279</v>
      </c>
      <c r="AP56" s="109">
        <v>1657442</v>
      </c>
      <c r="AQ56" s="117"/>
    </row>
    <row r="57" spans="1:43" s="8" customFormat="1">
      <c r="A57" s="132" t="str">
        <f>IF('1'!$A$1=1,"Довідково","Memorandum Item:")</f>
        <v>Memorandum Item: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116"/>
      <c r="C58" s="116"/>
      <c r="D58" s="131">
        <v>204959</v>
      </c>
      <c r="E58" s="130">
        <v>186553</v>
      </c>
      <c r="F58" s="130">
        <v>176892</v>
      </c>
      <c r="G58" s="129">
        <v>241111</v>
      </c>
      <c r="H58" s="189">
        <v>279380</v>
      </c>
      <c r="I58" s="190">
        <v>277823</v>
      </c>
      <c r="J58" s="190">
        <v>295292</v>
      </c>
      <c r="K58" s="191">
        <v>438534</v>
      </c>
      <c r="L58" s="190">
        <v>437794</v>
      </c>
      <c r="M58" s="190">
        <v>429276</v>
      </c>
      <c r="N58" s="190">
        <v>450010</v>
      </c>
      <c r="O58" s="191">
        <v>461594</v>
      </c>
      <c r="P58" s="190">
        <v>434437</v>
      </c>
      <c r="Q58" s="190">
        <v>422379</v>
      </c>
      <c r="R58" s="190">
        <v>480137</v>
      </c>
      <c r="S58" s="191">
        <v>489196</v>
      </c>
      <c r="T58" s="190">
        <v>451349</v>
      </c>
      <c r="U58" s="190">
        <v>427663</v>
      </c>
      <c r="V58" s="190">
        <v>381424</v>
      </c>
      <c r="W58" s="191">
        <v>389188</v>
      </c>
      <c r="X58" s="190">
        <v>434448</v>
      </c>
      <c r="Y58" s="190">
        <v>406309</v>
      </c>
      <c r="Z58" s="190">
        <v>440387</v>
      </c>
      <c r="AA58" s="191">
        <v>483524</v>
      </c>
      <c r="AB58" s="190">
        <v>438525</v>
      </c>
      <c r="AC58" s="190">
        <v>419684</v>
      </c>
      <c r="AD58" s="190">
        <v>415356</v>
      </c>
      <c r="AE58" s="191">
        <v>453173</v>
      </c>
      <c r="AF58" s="190">
        <v>500990</v>
      </c>
      <c r="AG58" s="190">
        <v>511346</v>
      </c>
      <c r="AH58" s="190">
        <v>637500</v>
      </c>
      <c r="AI58" s="191">
        <v>687673</v>
      </c>
      <c r="AJ58" s="190">
        <v>656955</v>
      </c>
      <c r="AK58" s="190">
        <v>652896</v>
      </c>
      <c r="AL58" s="190">
        <v>636403</v>
      </c>
      <c r="AM58" s="191">
        <v>686076</v>
      </c>
      <c r="AN58" s="190">
        <v>692571</v>
      </c>
      <c r="AO58" s="190">
        <v>709931</v>
      </c>
      <c r="AP58" s="190">
        <v>720042</v>
      </c>
      <c r="AQ58" s="190"/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Note.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 xml:space="preserve">1 Excluding the data on the temporarily occupied territory of the AR Crimea and the city of Sevastopol starting 2014. </v>
      </c>
      <c r="B61" s="19" t="s">
        <v>61</v>
      </c>
      <c r="C61" s="19" t="s">
        <v>62</v>
      </c>
    </row>
    <row r="62" spans="1:43" ht="14.4" customHeight="1">
      <c r="A62" s="89" t="str">
        <f>IF('1'!$A$1=1,B62,C62)</f>
        <v>2 Data on items “Other sectors, short-term loans”, "Other sectors, long-term loans” and “Direct investment: intercompany lending” for 2015 – Q2 2021 were revised due to incorporation of loans between fellow enterprises.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AE9" activePane="bottomRight" state="frozen"/>
      <selection activeCell="C14" sqref="C14"/>
      <selection pane="topRight" activeCell="C14" sqref="C14"/>
      <selection pane="bottomLeft" activeCell="C14" sqref="C14"/>
      <selection pane="bottomRight" activeCell="A5" sqref="A5"/>
    </sheetView>
  </sheetViews>
  <sheetFormatPr defaultColWidth="8.88671875" defaultRowHeight="13.8" outlineLevelCol="1"/>
  <cols>
    <col min="1" max="1" width="46.6640625" style="1" customWidth="1"/>
    <col min="2" max="3" width="30.6640625" style="2" hidden="1" customWidth="1" outlineLevel="1"/>
    <col min="4" max="4" width="8.88671875" style="1" customWidth="1" collapsed="1"/>
    <col min="5" max="7" width="8.88671875" style="1" customWidth="1"/>
    <col min="8" max="38" width="9.109375" style="1" bestFit="1" customWidth="1"/>
    <col min="39" max="39" width="8.88671875" style="1" customWidth="1"/>
    <col min="40" max="40" width="9.109375" style="1" bestFit="1" customWidth="1"/>
    <col min="41" max="42" width="9.109375" style="1" customWidth="1"/>
    <col min="43" max="43" width="8.88671875" style="1" hidden="1" customWidth="1"/>
    <col min="44" max="16384" width="8.88671875" style="1"/>
  </cols>
  <sheetData>
    <row r="1" spans="1:43">
      <c r="A1" s="24" t="str">
        <f>IF('1'!A1=1,"до змісту","to title")</f>
        <v>to title</v>
      </c>
    </row>
    <row r="2" spans="1:43" s="23" customFormat="1" ht="15.6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(according to BPM6 methodology)</v>
      </c>
    </row>
    <row r="5" spans="1:43">
      <c r="A5" s="56" t="str">
        <f>IF('1'!$A$1=1,"на кінець періоду, млн гривень","Millions of hryvnia , end of the period ")</f>
        <v xml:space="preserve">Millions of hryvnia , end of the period </v>
      </c>
      <c r="B5" s="26"/>
    </row>
    <row r="7" spans="1:43">
      <c r="A7" s="195" t="str">
        <f>IF('1'!$A$1=1,B7,C7)</f>
        <v>Items</v>
      </c>
      <c r="B7" s="192" t="s">
        <v>60</v>
      </c>
      <c r="C7" s="192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7">
        <f>IF('1'!$A$1=1,B8,C8)</f>
        <v>0</v>
      </c>
      <c r="B8" s="193"/>
      <c r="C8" s="198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6" t="s">
        <v>8</v>
      </c>
      <c r="AM8" s="41" t="s">
        <v>5</v>
      </c>
      <c r="AN8" s="45" t="s">
        <v>6</v>
      </c>
      <c r="AO8" s="46" t="s">
        <v>4</v>
      </c>
      <c r="AP8" s="176" t="s">
        <v>8</v>
      </c>
      <c r="AQ8" s="41" t="s">
        <v>5</v>
      </c>
    </row>
    <row r="9" spans="1:43" ht="26.4">
      <c r="A9" s="60" t="str">
        <f>IF('1'!$A$1=1,B9,C9)</f>
        <v>Short-term debt on an original maturity basis</v>
      </c>
      <c r="B9" s="12" t="s">
        <v>38</v>
      </c>
      <c r="C9" s="184" t="s">
        <v>26</v>
      </c>
      <c r="D9" s="52">
        <v>423327</v>
      </c>
      <c r="E9" s="54">
        <v>380147</v>
      </c>
      <c r="F9" s="52">
        <v>386354</v>
      </c>
      <c r="G9" s="52">
        <v>405179</v>
      </c>
      <c r="H9" s="98">
        <v>468701</v>
      </c>
      <c r="I9" s="52">
        <v>402914</v>
      </c>
      <c r="J9" s="52">
        <v>408501</v>
      </c>
      <c r="K9" s="52">
        <v>429045</v>
      </c>
      <c r="L9" s="98">
        <v>437362</v>
      </c>
      <c r="M9" s="52">
        <v>410224</v>
      </c>
      <c r="N9" s="52">
        <v>446642</v>
      </c>
      <c r="O9" s="52">
        <v>474560</v>
      </c>
      <c r="P9" s="98">
        <v>453416</v>
      </c>
      <c r="Q9" s="52">
        <v>442310</v>
      </c>
      <c r="R9" s="52">
        <v>490013</v>
      </c>
      <c r="S9" s="52">
        <v>410479</v>
      </c>
      <c r="T9" s="98">
        <v>409414</v>
      </c>
      <c r="U9" s="52">
        <v>418479</v>
      </c>
      <c r="V9" s="52">
        <v>377112</v>
      </c>
      <c r="W9" s="52">
        <v>381631</v>
      </c>
      <c r="X9" s="98">
        <v>421820</v>
      </c>
      <c r="Y9" s="52">
        <v>407749</v>
      </c>
      <c r="Z9" s="52">
        <v>445991</v>
      </c>
      <c r="AA9" s="52">
        <v>478633</v>
      </c>
      <c r="AB9" s="98">
        <v>467185</v>
      </c>
      <c r="AC9" s="52">
        <v>446262</v>
      </c>
      <c r="AD9" s="52">
        <v>438876</v>
      </c>
      <c r="AE9" s="52">
        <v>444662</v>
      </c>
      <c r="AF9" s="98">
        <v>436907</v>
      </c>
      <c r="AG9" s="52">
        <v>373059</v>
      </c>
      <c r="AH9" s="52">
        <v>342209</v>
      </c>
      <c r="AI9" s="53">
        <v>297924</v>
      </c>
      <c r="AJ9" s="52">
        <v>375376</v>
      </c>
      <c r="AK9" s="52">
        <v>377865</v>
      </c>
      <c r="AL9" s="52">
        <v>369526</v>
      </c>
      <c r="AM9" s="53">
        <v>363338</v>
      </c>
      <c r="AN9" s="52">
        <v>386603</v>
      </c>
      <c r="AO9" s="52">
        <v>392592</v>
      </c>
      <c r="AP9" s="52">
        <v>436939</v>
      </c>
      <c r="AQ9" s="53"/>
    </row>
    <row r="10" spans="1:43">
      <c r="A10" s="57" t="str">
        <f>IF('1'!$A$1=1,B10,C10)</f>
        <v>Debt securities</v>
      </c>
      <c r="B10" s="6" t="s">
        <v>14</v>
      </c>
      <c r="C10" s="185" t="s">
        <v>41</v>
      </c>
      <c r="D10" s="47">
        <v>94</v>
      </c>
      <c r="E10" s="47">
        <v>84</v>
      </c>
      <c r="F10" s="47">
        <v>0</v>
      </c>
      <c r="G10" s="101">
        <v>0</v>
      </c>
      <c r="H10" s="99">
        <v>236</v>
      </c>
      <c r="I10" s="47">
        <v>323</v>
      </c>
      <c r="J10" s="47">
        <v>234</v>
      </c>
      <c r="K10" s="101">
        <v>245</v>
      </c>
      <c r="L10" s="99">
        <v>108</v>
      </c>
      <c r="M10" s="47">
        <v>0</v>
      </c>
      <c r="N10" s="47">
        <v>0</v>
      </c>
      <c r="O10" s="101">
        <v>0</v>
      </c>
      <c r="P10" s="99">
        <v>6238</v>
      </c>
      <c r="Q10" s="47">
        <v>1179</v>
      </c>
      <c r="R10" s="47">
        <v>19865</v>
      </c>
      <c r="S10" s="101">
        <v>138</v>
      </c>
      <c r="T10" s="99">
        <v>6540</v>
      </c>
      <c r="U10" s="47">
        <v>20200</v>
      </c>
      <c r="V10" s="47">
        <v>11247</v>
      </c>
      <c r="W10" s="101">
        <v>6040</v>
      </c>
      <c r="X10" s="99">
        <v>4742</v>
      </c>
      <c r="Y10" s="47">
        <v>2669</v>
      </c>
      <c r="Z10" s="47">
        <v>1443</v>
      </c>
      <c r="AA10" s="101">
        <v>2630</v>
      </c>
      <c r="AB10" s="99">
        <v>5883</v>
      </c>
      <c r="AC10" s="47">
        <v>4049</v>
      </c>
      <c r="AD10" s="47">
        <v>3242</v>
      </c>
      <c r="AE10" s="101">
        <v>927</v>
      </c>
      <c r="AF10" s="99">
        <v>234</v>
      </c>
      <c r="AG10" s="47">
        <v>1346</v>
      </c>
      <c r="AH10" s="47">
        <v>1280</v>
      </c>
      <c r="AI10" s="164">
        <v>2377</v>
      </c>
      <c r="AJ10" s="47">
        <v>6472</v>
      </c>
      <c r="AK10" s="47">
        <v>3913</v>
      </c>
      <c r="AL10" s="47">
        <v>987</v>
      </c>
      <c r="AM10" s="164">
        <v>1253</v>
      </c>
      <c r="AN10" s="47">
        <v>353</v>
      </c>
      <c r="AO10" s="47">
        <v>243</v>
      </c>
      <c r="AP10" s="47">
        <v>206</v>
      </c>
      <c r="AQ10" s="164"/>
    </row>
    <row r="11" spans="1:43">
      <c r="A11" s="57" t="str">
        <f>IF('1'!$A$1=1,B11,C11)</f>
        <v>Loans</v>
      </c>
      <c r="B11" s="6" t="s">
        <v>15</v>
      </c>
      <c r="C11" s="185" t="s">
        <v>28</v>
      </c>
      <c r="D11" s="47">
        <v>29397</v>
      </c>
      <c r="E11" s="47">
        <v>34255</v>
      </c>
      <c r="F11" s="47">
        <v>32549</v>
      </c>
      <c r="G11" s="101">
        <v>51841</v>
      </c>
      <c r="H11" s="99">
        <v>39171</v>
      </c>
      <c r="I11" s="47">
        <v>17646</v>
      </c>
      <c r="J11" s="47">
        <v>19641</v>
      </c>
      <c r="K11" s="101">
        <v>22894</v>
      </c>
      <c r="L11" s="99">
        <v>34556</v>
      </c>
      <c r="M11" s="47">
        <v>33067</v>
      </c>
      <c r="N11" s="47">
        <v>30791</v>
      </c>
      <c r="O11" s="101">
        <v>33428</v>
      </c>
      <c r="P11" s="99">
        <v>34401</v>
      </c>
      <c r="Q11" s="47">
        <v>32056</v>
      </c>
      <c r="R11" s="47">
        <v>37128</v>
      </c>
      <c r="S11" s="101">
        <v>35774</v>
      </c>
      <c r="T11" s="99">
        <v>34988</v>
      </c>
      <c r="U11" s="47">
        <v>34618</v>
      </c>
      <c r="V11" s="47">
        <v>23938</v>
      </c>
      <c r="W11" s="101">
        <v>33776</v>
      </c>
      <c r="X11" s="99">
        <v>23684</v>
      </c>
      <c r="Y11" s="47">
        <v>20633</v>
      </c>
      <c r="Z11" s="47">
        <v>20630</v>
      </c>
      <c r="AA11" s="101">
        <v>32035</v>
      </c>
      <c r="AB11" s="99">
        <v>21049</v>
      </c>
      <c r="AC11" s="47">
        <v>22258</v>
      </c>
      <c r="AD11" s="47">
        <v>16424</v>
      </c>
      <c r="AE11" s="101">
        <v>15303</v>
      </c>
      <c r="AF11" s="99">
        <v>17816</v>
      </c>
      <c r="AG11" s="47">
        <v>17143</v>
      </c>
      <c r="AH11" s="47">
        <v>21429</v>
      </c>
      <c r="AI11" s="164">
        <v>22051</v>
      </c>
      <c r="AJ11" s="47">
        <v>20698</v>
      </c>
      <c r="AK11" s="47">
        <v>20918</v>
      </c>
      <c r="AL11" s="47">
        <v>25928</v>
      </c>
      <c r="AM11" s="164">
        <v>27119</v>
      </c>
      <c r="AN11" s="47">
        <v>26553</v>
      </c>
      <c r="AO11" s="47">
        <v>25174</v>
      </c>
      <c r="AP11" s="47">
        <v>25893</v>
      </c>
      <c r="AQ11" s="164"/>
    </row>
    <row r="12" spans="1:43">
      <c r="A12" s="57" t="str">
        <f>IF('1'!$A$1=1,B12,C12)</f>
        <v xml:space="preserve">Currency and deposits </v>
      </c>
      <c r="B12" s="6" t="s">
        <v>18</v>
      </c>
      <c r="C12" s="185" t="s">
        <v>31</v>
      </c>
      <c r="D12" s="47">
        <v>107180</v>
      </c>
      <c r="E12" s="47">
        <v>80405</v>
      </c>
      <c r="F12" s="47">
        <v>83333</v>
      </c>
      <c r="G12" s="101">
        <v>93243</v>
      </c>
      <c r="H12" s="99">
        <v>99235</v>
      </c>
      <c r="I12" s="47">
        <v>88830</v>
      </c>
      <c r="J12" s="47">
        <v>81959</v>
      </c>
      <c r="K12" s="101">
        <v>94543</v>
      </c>
      <c r="L12" s="99">
        <v>88535</v>
      </c>
      <c r="M12" s="47">
        <v>55278</v>
      </c>
      <c r="N12" s="47">
        <v>54209</v>
      </c>
      <c r="O12" s="101">
        <v>52710</v>
      </c>
      <c r="P12" s="99">
        <v>40266</v>
      </c>
      <c r="Q12" s="47">
        <v>33994</v>
      </c>
      <c r="R12" s="47">
        <v>37354</v>
      </c>
      <c r="S12" s="101">
        <v>33254</v>
      </c>
      <c r="T12" s="99">
        <v>26459</v>
      </c>
      <c r="U12" s="47">
        <v>32185</v>
      </c>
      <c r="V12" s="47">
        <v>27165</v>
      </c>
      <c r="W12" s="101">
        <v>26860</v>
      </c>
      <c r="X12" s="99">
        <v>27500</v>
      </c>
      <c r="Y12" s="47">
        <v>27279</v>
      </c>
      <c r="Z12" s="47">
        <v>29431</v>
      </c>
      <c r="AA12" s="101">
        <v>30028</v>
      </c>
      <c r="AB12" s="99">
        <v>30194</v>
      </c>
      <c r="AC12" s="47">
        <v>32367</v>
      </c>
      <c r="AD12" s="47">
        <v>37844</v>
      </c>
      <c r="AE12" s="101">
        <v>39881</v>
      </c>
      <c r="AF12" s="99">
        <v>30308</v>
      </c>
      <c r="AG12" s="47">
        <v>29694</v>
      </c>
      <c r="AH12" s="47">
        <v>37044</v>
      </c>
      <c r="AI12" s="164">
        <v>30827</v>
      </c>
      <c r="AJ12" s="47">
        <v>28999</v>
      </c>
      <c r="AK12" s="47">
        <v>27938</v>
      </c>
      <c r="AL12" s="47">
        <v>28853</v>
      </c>
      <c r="AM12" s="164">
        <v>31639</v>
      </c>
      <c r="AN12" s="47">
        <v>31769</v>
      </c>
      <c r="AO12" s="47">
        <v>35511</v>
      </c>
      <c r="AP12" s="47">
        <v>36473</v>
      </c>
      <c r="AQ12" s="164"/>
    </row>
    <row r="13" spans="1:43">
      <c r="A13" s="57" t="str">
        <f>IF('1'!$A$1=1,B13,C13)</f>
        <v>Trade credit and advances</v>
      </c>
      <c r="B13" s="6" t="s">
        <v>21</v>
      </c>
      <c r="C13" s="185" t="s">
        <v>42</v>
      </c>
      <c r="D13" s="47">
        <v>286656</v>
      </c>
      <c r="E13" s="47">
        <v>265403</v>
      </c>
      <c r="F13" s="47">
        <v>270472</v>
      </c>
      <c r="G13" s="101">
        <v>260095</v>
      </c>
      <c r="H13" s="99">
        <v>330059</v>
      </c>
      <c r="I13" s="47">
        <v>296115</v>
      </c>
      <c r="J13" s="47">
        <v>306667</v>
      </c>
      <c r="K13" s="101">
        <v>311363</v>
      </c>
      <c r="L13" s="99">
        <v>314163</v>
      </c>
      <c r="M13" s="47">
        <v>321879</v>
      </c>
      <c r="N13" s="47">
        <v>361642</v>
      </c>
      <c r="O13" s="101">
        <v>388422</v>
      </c>
      <c r="P13" s="99">
        <v>372511</v>
      </c>
      <c r="Q13" s="47">
        <v>375081</v>
      </c>
      <c r="R13" s="47">
        <v>395666</v>
      </c>
      <c r="S13" s="101">
        <v>341313</v>
      </c>
      <c r="T13" s="99">
        <v>341427</v>
      </c>
      <c r="U13" s="47">
        <v>331476</v>
      </c>
      <c r="V13" s="47">
        <v>314762</v>
      </c>
      <c r="W13" s="101">
        <v>314955</v>
      </c>
      <c r="X13" s="99">
        <v>365894</v>
      </c>
      <c r="Y13" s="47">
        <v>357168</v>
      </c>
      <c r="Z13" s="47">
        <v>394487</v>
      </c>
      <c r="AA13" s="101">
        <v>413940</v>
      </c>
      <c r="AB13" s="99">
        <v>410059</v>
      </c>
      <c r="AC13" s="47">
        <v>387588</v>
      </c>
      <c r="AD13" s="47">
        <v>381366</v>
      </c>
      <c r="AE13" s="101">
        <v>388551</v>
      </c>
      <c r="AF13" s="99">
        <v>387715</v>
      </c>
      <c r="AG13" s="47">
        <v>324086</v>
      </c>
      <c r="AH13" s="47">
        <v>281505</v>
      </c>
      <c r="AI13" s="164">
        <v>242011</v>
      </c>
      <c r="AJ13" s="47">
        <v>318110</v>
      </c>
      <c r="AK13" s="47">
        <v>323157</v>
      </c>
      <c r="AL13" s="47">
        <v>312332</v>
      </c>
      <c r="AM13" s="164">
        <v>301846</v>
      </c>
      <c r="AN13" s="47">
        <v>326204</v>
      </c>
      <c r="AO13" s="47">
        <v>321867</v>
      </c>
      <c r="AP13" s="47">
        <v>363993</v>
      </c>
      <c r="AQ13" s="164"/>
    </row>
    <row r="14" spans="1:43">
      <c r="A14" s="68" t="str">
        <f>IF('1'!$A$1=1,B14,C14)</f>
        <v>Other debt liabilities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834</v>
      </c>
      <c r="AG14" s="47">
        <v>790</v>
      </c>
      <c r="AH14" s="47">
        <v>951</v>
      </c>
      <c r="AI14" s="164">
        <v>658</v>
      </c>
      <c r="AJ14" s="47">
        <v>1097</v>
      </c>
      <c r="AK14" s="47">
        <v>1939</v>
      </c>
      <c r="AL14" s="47">
        <v>1426</v>
      </c>
      <c r="AM14" s="164">
        <v>1481</v>
      </c>
      <c r="AN14" s="47">
        <v>1724</v>
      </c>
      <c r="AO14" s="47">
        <v>9797</v>
      </c>
      <c r="AP14" s="47">
        <v>10374</v>
      </c>
      <c r="AQ14" s="164"/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.6">
      <c r="A16" s="61" t="str">
        <f>IF('1'!$A$1=1,B16,C16)</f>
        <v>Long-term debt obligations due for payment within one year or less</v>
      </c>
      <c r="B16" s="6" t="s">
        <v>39</v>
      </c>
      <c r="C16" s="185" t="s">
        <v>29</v>
      </c>
      <c r="D16" s="50">
        <v>836464</v>
      </c>
      <c r="E16" s="50">
        <v>757751</v>
      </c>
      <c r="F16" s="50">
        <v>710351</v>
      </c>
      <c r="G16" s="50">
        <v>819072</v>
      </c>
      <c r="H16" s="100">
        <v>772110</v>
      </c>
      <c r="I16" s="50">
        <v>729632</v>
      </c>
      <c r="J16" s="50">
        <v>771998</v>
      </c>
      <c r="K16" s="50">
        <v>845375</v>
      </c>
      <c r="L16" s="100">
        <v>803799</v>
      </c>
      <c r="M16" s="50">
        <v>804157</v>
      </c>
      <c r="N16" s="50">
        <v>804356</v>
      </c>
      <c r="O16" s="50">
        <v>826731</v>
      </c>
      <c r="P16" s="100">
        <v>771773</v>
      </c>
      <c r="Q16" s="50">
        <v>781135</v>
      </c>
      <c r="R16" s="50">
        <v>890239</v>
      </c>
      <c r="S16" s="50">
        <v>836120</v>
      </c>
      <c r="T16" s="100">
        <v>817872</v>
      </c>
      <c r="U16" s="50">
        <v>789356</v>
      </c>
      <c r="V16" s="50">
        <v>765090</v>
      </c>
      <c r="W16" s="50">
        <v>763086</v>
      </c>
      <c r="X16" s="100">
        <v>883815</v>
      </c>
      <c r="Y16" s="50">
        <v>801875</v>
      </c>
      <c r="Z16" s="50">
        <v>859972</v>
      </c>
      <c r="AA16" s="50">
        <v>891808</v>
      </c>
      <c r="AB16" s="100">
        <v>854286</v>
      </c>
      <c r="AC16" s="50">
        <v>835257</v>
      </c>
      <c r="AD16" s="50">
        <v>807886</v>
      </c>
      <c r="AE16" s="50">
        <v>873669</v>
      </c>
      <c r="AF16" s="100">
        <v>881267</v>
      </c>
      <c r="AG16" s="50">
        <v>867865</v>
      </c>
      <c r="AH16" s="50">
        <v>1054797</v>
      </c>
      <c r="AI16" s="51">
        <v>1092492</v>
      </c>
      <c r="AJ16" s="50">
        <v>1067729</v>
      </c>
      <c r="AK16" s="50">
        <v>1113588</v>
      </c>
      <c r="AL16" s="50">
        <v>1112709</v>
      </c>
      <c r="AM16" s="51">
        <v>1183532</v>
      </c>
      <c r="AN16" s="50">
        <v>1236611</v>
      </c>
      <c r="AO16" s="50">
        <v>1249687</v>
      </c>
      <c r="AP16" s="50">
        <v>1220503</v>
      </c>
      <c r="AQ16" s="51"/>
    </row>
    <row r="17" spans="1:44">
      <c r="A17" s="57" t="str">
        <f>IF('1'!$A$1=1,B17,C17)</f>
        <v>Debt securities</v>
      </c>
      <c r="B17" s="6" t="s">
        <v>14</v>
      </c>
      <c r="C17" s="185" t="s">
        <v>41</v>
      </c>
      <c r="D17" s="47">
        <v>151054</v>
      </c>
      <c r="E17" s="47">
        <v>148963</v>
      </c>
      <c r="F17" s="47">
        <v>139534</v>
      </c>
      <c r="G17" s="101">
        <v>120621</v>
      </c>
      <c r="H17" s="99">
        <v>39247</v>
      </c>
      <c r="I17" s="47">
        <v>42315</v>
      </c>
      <c r="J17" s="47">
        <v>47605</v>
      </c>
      <c r="K17" s="101">
        <v>39630</v>
      </c>
      <c r="L17" s="99">
        <v>46730</v>
      </c>
      <c r="M17" s="47">
        <v>45926</v>
      </c>
      <c r="N17" s="47">
        <v>31688</v>
      </c>
      <c r="O17" s="101">
        <v>21787</v>
      </c>
      <c r="P17" s="99">
        <v>27134</v>
      </c>
      <c r="Q17" s="47">
        <v>62142</v>
      </c>
      <c r="R17" s="47">
        <v>106493</v>
      </c>
      <c r="S17" s="101">
        <v>85116</v>
      </c>
      <c r="T17" s="99">
        <v>81936</v>
      </c>
      <c r="U17" s="47">
        <v>85335</v>
      </c>
      <c r="V17" s="47">
        <v>99723</v>
      </c>
      <c r="W17" s="101">
        <v>98081</v>
      </c>
      <c r="X17" s="99">
        <v>124143</v>
      </c>
      <c r="Y17" s="47">
        <v>78705</v>
      </c>
      <c r="Z17" s="47">
        <v>99045</v>
      </c>
      <c r="AA17" s="101">
        <v>94867</v>
      </c>
      <c r="AB17" s="99">
        <v>86965</v>
      </c>
      <c r="AC17" s="47">
        <v>102516</v>
      </c>
      <c r="AD17" s="47">
        <v>81282</v>
      </c>
      <c r="AE17" s="101">
        <v>84039</v>
      </c>
      <c r="AF17" s="99">
        <v>79501</v>
      </c>
      <c r="AG17" s="47">
        <v>66044</v>
      </c>
      <c r="AH17" s="47">
        <v>43584</v>
      </c>
      <c r="AI17" s="164">
        <v>43033</v>
      </c>
      <c r="AJ17" s="47">
        <v>44028</v>
      </c>
      <c r="AK17" s="47">
        <v>59423</v>
      </c>
      <c r="AL17" s="47">
        <v>81219</v>
      </c>
      <c r="AM17" s="164">
        <v>81093</v>
      </c>
      <c r="AN17" s="47">
        <v>103034</v>
      </c>
      <c r="AO17" s="47">
        <v>93439</v>
      </c>
      <c r="AP17" s="47">
        <v>48124</v>
      </c>
      <c r="AQ17" s="164"/>
    </row>
    <row r="18" spans="1:44" ht="19.95" customHeight="1">
      <c r="A18" s="57" t="str">
        <f>IF('1'!$A$1=1,B18,C18)</f>
        <v xml:space="preserve">Loans incl. intercompany lending </v>
      </c>
      <c r="B18" s="6" t="s">
        <v>40</v>
      </c>
      <c r="C18" s="185" t="s">
        <v>43</v>
      </c>
      <c r="D18" s="47">
        <v>585125</v>
      </c>
      <c r="E18" s="47">
        <v>536943</v>
      </c>
      <c r="F18" s="47">
        <v>511188</v>
      </c>
      <c r="G18" s="101">
        <v>643263</v>
      </c>
      <c r="H18" s="99">
        <v>699252</v>
      </c>
      <c r="I18" s="47">
        <v>655501</v>
      </c>
      <c r="J18" s="47">
        <v>699892</v>
      </c>
      <c r="K18" s="101">
        <v>771935</v>
      </c>
      <c r="L18" s="99">
        <v>718637</v>
      </c>
      <c r="M18" s="47">
        <v>719299</v>
      </c>
      <c r="N18" s="47">
        <v>733220</v>
      </c>
      <c r="O18" s="101">
        <v>765955</v>
      </c>
      <c r="P18" s="99">
        <v>729275</v>
      </c>
      <c r="Q18" s="47">
        <v>707724</v>
      </c>
      <c r="R18" s="47">
        <v>770731</v>
      </c>
      <c r="S18" s="101">
        <v>739790</v>
      </c>
      <c r="T18" s="99">
        <v>722387</v>
      </c>
      <c r="U18" s="47">
        <v>691722</v>
      </c>
      <c r="V18" s="47">
        <v>652884</v>
      </c>
      <c r="W18" s="101">
        <v>653954</v>
      </c>
      <c r="X18" s="99">
        <v>747628</v>
      </c>
      <c r="Y18" s="47">
        <v>712172</v>
      </c>
      <c r="Z18" s="47">
        <v>749425</v>
      </c>
      <c r="AA18" s="101">
        <v>777835</v>
      </c>
      <c r="AB18" s="99">
        <v>748499</v>
      </c>
      <c r="AC18" s="47">
        <v>722019</v>
      </c>
      <c r="AD18" s="47">
        <v>716876</v>
      </c>
      <c r="AE18" s="101">
        <v>776996</v>
      </c>
      <c r="AF18" s="99">
        <v>794281</v>
      </c>
      <c r="AG18" s="47">
        <v>794695</v>
      </c>
      <c r="AH18" s="47">
        <v>1005131</v>
      </c>
      <c r="AI18" s="164">
        <v>1044676</v>
      </c>
      <c r="AJ18" s="47">
        <v>1017119</v>
      </c>
      <c r="AK18" s="47">
        <v>1047582</v>
      </c>
      <c r="AL18" s="47">
        <v>1025200</v>
      </c>
      <c r="AM18" s="164">
        <v>1097160</v>
      </c>
      <c r="AN18" s="47">
        <v>1127262</v>
      </c>
      <c r="AO18" s="47">
        <v>1150410</v>
      </c>
      <c r="AP18" s="47">
        <v>1166492</v>
      </c>
      <c r="AQ18" s="164"/>
    </row>
    <row r="19" spans="1:44" s="5" customFormat="1">
      <c r="A19" s="57" t="str">
        <f>IF('1'!$A$1=1,B19,C19)</f>
        <v xml:space="preserve">Currency and deposits </v>
      </c>
      <c r="B19" s="6" t="s">
        <v>18</v>
      </c>
      <c r="C19" s="185" t="s">
        <v>31</v>
      </c>
      <c r="D19" s="47">
        <v>85938</v>
      </c>
      <c r="E19" s="47">
        <v>57859</v>
      </c>
      <c r="F19" s="47">
        <v>45206</v>
      </c>
      <c r="G19" s="101">
        <v>42504</v>
      </c>
      <c r="H19" s="99">
        <v>20712</v>
      </c>
      <c r="I19" s="47">
        <v>19115</v>
      </c>
      <c r="J19" s="47">
        <v>10729</v>
      </c>
      <c r="K19" s="101">
        <v>19304</v>
      </c>
      <c r="L19" s="99">
        <v>20817</v>
      </c>
      <c r="M19" s="47">
        <v>19018</v>
      </c>
      <c r="N19" s="47">
        <v>17873</v>
      </c>
      <c r="O19" s="101">
        <v>14402</v>
      </c>
      <c r="P19" s="99">
        <v>14090</v>
      </c>
      <c r="Q19" s="47">
        <v>8899</v>
      </c>
      <c r="R19" s="47">
        <v>10440</v>
      </c>
      <c r="S19" s="101">
        <v>9926</v>
      </c>
      <c r="T19" s="99">
        <v>10797</v>
      </c>
      <c r="U19" s="47">
        <v>9643</v>
      </c>
      <c r="V19" s="47">
        <v>10015</v>
      </c>
      <c r="W19" s="101">
        <v>8599</v>
      </c>
      <c r="X19" s="99">
        <v>9098</v>
      </c>
      <c r="Y19" s="47">
        <v>8302</v>
      </c>
      <c r="Z19" s="47">
        <v>8658</v>
      </c>
      <c r="AA19" s="101">
        <v>16024</v>
      </c>
      <c r="AB19" s="99">
        <v>15672</v>
      </c>
      <c r="AC19" s="47">
        <v>7488</v>
      </c>
      <c r="AD19" s="47">
        <v>6672</v>
      </c>
      <c r="AE19" s="101">
        <v>9129</v>
      </c>
      <c r="AF19" s="99">
        <v>3974</v>
      </c>
      <c r="AG19" s="47">
        <v>4142</v>
      </c>
      <c r="AH19" s="47">
        <v>3486</v>
      </c>
      <c r="AI19" s="164">
        <v>2278</v>
      </c>
      <c r="AJ19" s="47">
        <v>3474</v>
      </c>
      <c r="AK19" s="47">
        <v>3511</v>
      </c>
      <c r="AL19" s="47">
        <v>3767</v>
      </c>
      <c r="AM19" s="164">
        <v>3418</v>
      </c>
      <c r="AN19" s="47">
        <v>4197</v>
      </c>
      <c r="AO19" s="47">
        <v>3527</v>
      </c>
      <c r="AP19" s="47">
        <v>3458</v>
      </c>
      <c r="AQ19" s="164"/>
    </row>
    <row r="20" spans="1:44">
      <c r="A20" s="57" t="str">
        <f>IF('1'!$A$1=1,B20,C20)</f>
        <v>Trade credit and advances</v>
      </c>
      <c r="B20" s="7" t="s">
        <v>21</v>
      </c>
      <c r="C20" s="186" t="s">
        <v>42</v>
      </c>
      <c r="D20" s="47">
        <v>14347</v>
      </c>
      <c r="E20" s="47">
        <v>13986</v>
      </c>
      <c r="F20" s="47">
        <v>14423</v>
      </c>
      <c r="G20" s="101">
        <v>12684</v>
      </c>
      <c r="H20" s="99">
        <v>12899</v>
      </c>
      <c r="I20" s="47">
        <v>12701</v>
      </c>
      <c r="J20" s="47">
        <v>13772</v>
      </c>
      <c r="K20" s="101">
        <v>14506</v>
      </c>
      <c r="L20" s="99">
        <v>17615</v>
      </c>
      <c r="M20" s="47">
        <v>19914</v>
      </c>
      <c r="N20" s="47">
        <v>21575</v>
      </c>
      <c r="O20" s="101">
        <v>24587</v>
      </c>
      <c r="P20" s="99">
        <v>1274</v>
      </c>
      <c r="Q20" s="47">
        <v>2370</v>
      </c>
      <c r="R20" s="47">
        <v>2575</v>
      </c>
      <c r="S20" s="101">
        <v>1288</v>
      </c>
      <c r="T20" s="99">
        <v>2752</v>
      </c>
      <c r="U20" s="47">
        <v>2656</v>
      </c>
      <c r="V20" s="47">
        <v>2468</v>
      </c>
      <c r="W20" s="101">
        <v>2452</v>
      </c>
      <c r="X20" s="99">
        <v>2946</v>
      </c>
      <c r="Y20" s="47">
        <v>2696</v>
      </c>
      <c r="Z20" s="47">
        <v>2844</v>
      </c>
      <c r="AA20" s="101">
        <v>3082</v>
      </c>
      <c r="AB20" s="99">
        <v>3150</v>
      </c>
      <c r="AC20" s="47">
        <v>3234</v>
      </c>
      <c r="AD20" s="47">
        <v>3056</v>
      </c>
      <c r="AE20" s="101">
        <v>3505</v>
      </c>
      <c r="AF20" s="99">
        <v>3511</v>
      </c>
      <c r="AG20" s="47">
        <v>2984</v>
      </c>
      <c r="AH20" s="47">
        <v>2596</v>
      </c>
      <c r="AI20" s="164">
        <v>2505</v>
      </c>
      <c r="AJ20" s="47">
        <v>3108</v>
      </c>
      <c r="AK20" s="47">
        <v>3072</v>
      </c>
      <c r="AL20" s="47">
        <v>2523</v>
      </c>
      <c r="AM20" s="164">
        <v>1861</v>
      </c>
      <c r="AN20" s="47">
        <v>2118</v>
      </c>
      <c r="AO20" s="47">
        <v>2311</v>
      </c>
      <c r="AP20" s="47">
        <v>2429</v>
      </c>
      <c r="AQ20" s="164"/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5"/>
      <c r="AJ21" s="49"/>
      <c r="AK21" s="49"/>
      <c r="AL21" s="49"/>
      <c r="AM21" s="165"/>
      <c r="AN21" s="49"/>
      <c r="AO21" s="49"/>
      <c r="AP21" s="49"/>
      <c r="AQ21" s="165"/>
    </row>
    <row r="22" spans="1:44" s="21" customFormat="1" ht="30.75" customHeight="1">
      <c r="A22" s="125" t="str">
        <f>IF('1'!$A$1=1,B22,C22)</f>
        <v>Total Short-Term External Debt (remaining maturity basis)</v>
      </c>
      <c r="B22" s="124" t="s">
        <v>66</v>
      </c>
      <c r="C22" s="187" t="s">
        <v>64</v>
      </c>
      <c r="D22" s="127">
        <v>1259791</v>
      </c>
      <c r="E22" s="127">
        <v>1137898</v>
      </c>
      <c r="F22" s="127">
        <v>1096705</v>
      </c>
      <c r="G22" s="127">
        <v>1224251</v>
      </c>
      <c r="H22" s="183">
        <v>1240811</v>
      </c>
      <c r="I22" s="127">
        <v>1132546</v>
      </c>
      <c r="J22" s="127">
        <v>1180499</v>
      </c>
      <c r="K22" s="127">
        <v>1274420</v>
      </c>
      <c r="L22" s="183">
        <v>1241161</v>
      </c>
      <c r="M22" s="127">
        <v>1214381</v>
      </c>
      <c r="N22" s="127">
        <v>1250998</v>
      </c>
      <c r="O22" s="127">
        <v>1301291</v>
      </c>
      <c r="P22" s="183">
        <v>1225189</v>
      </c>
      <c r="Q22" s="127">
        <v>1223445</v>
      </c>
      <c r="R22" s="127">
        <v>1380252</v>
      </c>
      <c r="S22" s="127">
        <v>1246599</v>
      </c>
      <c r="T22" s="183">
        <v>1227286</v>
      </c>
      <c r="U22" s="127">
        <v>1207835</v>
      </c>
      <c r="V22" s="127">
        <v>1142202</v>
      </c>
      <c r="W22" s="127">
        <v>1144717</v>
      </c>
      <c r="X22" s="183">
        <v>1305635</v>
      </c>
      <c r="Y22" s="127">
        <v>1209624</v>
      </c>
      <c r="Z22" s="127">
        <v>1305963</v>
      </c>
      <c r="AA22" s="127">
        <v>1370441</v>
      </c>
      <c r="AB22" s="183">
        <v>1321471</v>
      </c>
      <c r="AC22" s="127">
        <v>1281519</v>
      </c>
      <c r="AD22" s="127">
        <v>1246762</v>
      </c>
      <c r="AE22" s="127">
        <v>1318331</v>
      </c>
      <c r="AF22" s="183">
        <v>1318174</v>
      </c>
      <c r="AG22" s="127">
        <v>1240924</v>
      </c>
      <c r="AH22" s="127">
        <v>1397006</v>
      </c>
      <c r="AI22" s="123">
        <v>1390416</v>
      </c>
      <c r="AJ22" s="127">
        <v>1443105</v>
      </c>
      <c r="AK22" s="127">
        <v>1491453</v>
      </c>
      <c r="AL22" s="127">
        <v>1482235</v>
      </c>
      <c r="AM22" s="123">
        <v>1546870</v>
      </c>
      <c r="AN22" s="127">
        <v>1623214</v>
      </c>
      <c r="AO22" s="127">
        <v>1642279</v>
      </c>
      <c r="AP22" s="127">
        <v>1657442</v>
      </c>
      <c r="AQ22" s="123"/>
    </row>
    <row r="23" spans="1:44" s="21" customFormat="1" ht="14.4">
      <c r="A23" s="132" t="str">
        <f>IF('1'!$A$1=1,"Довідково","Memorandum Item:")</f>
        <v>Memorandum Item: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5"/>
      <c r="AJ23" s="126"/>
      <c r="AK23" s="126"/>
      <c r="AL23" s="126"/>
      <c r="AM23" s="135"/>
      <c r="AN23" s="126"/>
      <c r="AO23" s="126"/>
      <c r="AP23" s="126"/>
      <c r="AQ23" s="135"/>
    </row>
    <row r="24" spans="1:44" s="21" customFormat="1" ht="34.200000000000003">
      <c r="A24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22"/>
      <c r="C24" s="122"/>
      <c r="D24" s="119">
        <v>204959</v>
      </c>
      <c r="E24" s="119">
        <v>186553</v>
      </c>
      <c r="F24" s="119">
        <v>176892</v>
      </c>
      <c r="G24" s="119">
        <v>241111</v>
      </c>
      <c r="H24" s="120">
        <v>279380</v>
      </c>
      <c r="I24" s="119">
        <v>277823</v>
      </c>
      <c r="J24" s="119">
        <v>295292</v>
      </c>
      <c r="K24" s="119">
        <v>438534</v>
      </c>
      <c r="L24" s="120">
        <v>437794</v>
      </c>
      <c r="M24" s="119">
        <v>429276</v>
      </c>
      <c r="N24" s="119">
        <v>450010</v>
      </c>
      <c r="O24" s="119">
        <v>461594</v>
      </c>
      <c r="P24" s="120">
        <v>434437</v>
      </c>
      <c r="Q24" s="119">
        <v>422379</v>
      </c>
      <c r="R24" s="119">
        <v>480137</v>
      </c>
      <c r="S24" s="119">
        <v>489196</v>
      </c>
      <c r="T24" s="120">
        <v>451349</v>
      </c>
      <c r="U24" s="119">
        <v>427663</v>
      </c>
      <c r="V24" s="119">
        <v>381424</v>
      </c>
      <c r="W24" s="119">
        <v>389188</v>
      </c>
      <c r="X24" s="120">
        <v>434448</v>
      </c>
      <c r="Y24" s="119">
        <v>406309</v>
      </c>
      <c r="Z24" s="119">
        <v>440387</v>
      </c>
      <c r="AA24" s="119">
        <v>483524</v>
      </c>
      <c r="AB24" s="120">
        <v>438525</v>
      </c>
      <c r="AC24" s="119">
        <v>419684</v>
      </c>
      <c r="AD24" s="119">
        <v>415356</v>
      </c>
      <c r="AE24" s="119">
        <v>453173</v>
      </c>
      <c r="AF24" s="120">
        <v>500990</v>
      </c>
      <c r="AG24" s="119">
        <v>511346</v>
      </c>
      <c r="AH24" s="119">
        <v>637500</v>
      </c>
      <c r="AI24" s="136">
        <v>687673</v>
      </c>
      <c r="AJ24" s="119">
        <v>656955</v>
      </c>
      <c r="AK24" s="119">
        <v>652896</v>
      </c>
      <c r="AL24" s="119">
        <v>636403</v>
      </c>
      <c r="AM24" s="136">
        <v>686076</v>
      </c>
      <c r="AN24" s="119">
        <v>692571</v>
      </c>
      <c r="AO24" s="119">
        <v>709931</v>
      </c>
      <c r="AP24" s="119">
        <v>720042</v>
      </c>
      <c r="AQ24" s="136"/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Note.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  <c r="AN26" s="35"/>
      <c r="AO26" s="35"/>
      <c r="AP26" s="35"/>
    </row>
    <row r="27" spans="1:44">
      <c r="A27" s="108" t="str">
        <f>IF('1'!$A$1=1,B27,C27)</f>
        <v xml:space="preserve">1 Excluding the data on the temporarily occupied territory of the AR Crimea and the city of Sevastopol starting 2014. 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3.95" customHeight="1">
      <c r="A28" s="108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zoomScale="70" zoomScaleNormal="70" zoomScaleSheetLayoutView="10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RowHeight="14.4" outlineLevelCol="1"/>
  <cols>
    <col min="1" max="1" width="44.88671875" customWidth="1"/>
    <col min="2" max="3" width="44.109375" hidden="1" customWidth="1" outlineLevel="1"/>
    <col min="4" max="4" width="8.6640625" bestFit="1" customWidth="1" collapsed="1"/>
    <col min="5" max="34" width="8.6640625" bestFit="1" customWidth="1"/>
    <col min="35" max="35" width="8.33203125" customWidth="1"/>
    <col min="36" max="36" width="8.6640625" bestFit="1" customWidth="1"/>
    <col min="37" max="38" width="8.6640625" customWidth="1"/>
    <col min="39" max="39" width="8.33203125" hidden="1" customWidth="1"/>
    <col min="40" max="40" width="8.88671875" customWidth="1"/>
  </cols>
  <sheetData>
    <row r="1" spans="1:39" s="28" customFormat="1">
      <c r="A1" s="134" t="str">
        <f>IF('1'!A1=1,"до змісту","to title")</f>
        <v>to title</v>
      </c>
    </row>
    <row r="2" spans="1:39" s="28" customFormat="1" ht="34.200000000000003" customHeight="1">
      <c r="A2" s="199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39" s="28" customFormat="1">
      <c r="A3" s="97" t="str">
        <f>IF('1'!$A$1=1,"на кінець періоду, млн гривень","Millions of hryvnia, end of the period ")</f>
        <v xml:space="preserve">Millions of hryvnia, end of the period 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5" t="str">
        <f>IF('1'!$A$1=1,B5,C5)</f>
        <v>Items</v>
      </c>
      <c r="B5" s="192" t="s">
        <v>60</v>
      </c>
      <c r="C5" s="192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7">
        <f>IF('1'!$A$1=1,B6,C6)</f>
        <v>0</v>
      </c>
      <c r="B6" s="193"/>
      <c r="C6" s="193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9" t="str">
        <f>IF('1'!$A$1=1,B7,C7)</f>
        <v xml:space="preserve">  General Government</v>
      </c>
      <c r="B7" s="150" t="s">
        <v>49</v>
      </c>
      <c r="C7" s="150" t="s">
        <v>59</v>
      </c>
      <c r="D7" s="151">
        <v>59250</v>
      </c>
      <c r="E7" s="152">
        <v>63344</v>
      </c>
      <c r="F7" s="152">
        <v>67063</v>
      </c>
      <c r="G7" s="153">
        <v>73753</v>
      </c>
      <c r="H7" s="151">
        <v>95686</v>
      </c>
      <c r="I7" s="152">
        <v>112438</v>
      </c>
      <c r="J7" s="152">
        <v>107245</v>
      </c>
      <c r="K7" s="153">
        <v>100739</v>
      </c>
      <c r="L7" s="151">
        <v>105380</v>
      </c>
      <c r="M7" s="152">
        <v>123182</v>
      </c>
      <c r="N7" s="152">
        <v>185038</v>
      </c>
      <c r="O7" s="153">
        <v>139903</v>
      </c>
      <c r="P7" s="151">
        <v>152786</v>
      </c>
      <c r="Q7" s="152">
        <v>158176</v>
      </c>
      <c r="R7" s="152">
        <v>170073</v>
      </c>
      <c r="S7" s="153">
        <v>179210</v>
      </c>
      <c r="T7" s="151">
        <v>205802</v>
      </c>
      <c r="U7" s="152">
        <v>161131</v>
      </c>
      <c r="V7" s="152">
        <v>165789</v>
      </c>
      <c r="W7" s="153">
        <v>197391</v>
      </c>
      <c r="X7" s="151">
        <v>180462</v>
      </c>
      <c r="Y7" s="152">
        <v>185550</v>
      </c>
      <c r="Z7" s="152">
        <v>153153</v>
      </c>
      <c r="AA7" s="153">
        <v>155198</v>
      </c>
      <c r="AB7" s="151">
        <v>154144</v>
      </c>
      <c r="AC7" s="152">
        <v>156543</v>
      </c>
      <c r="AD7" s="152">
        <v>119763</v>
      </c>
      <c r="AE7" s="153">
        <v>126015</v>
      </c>
      <c r="AF7" s="151">
        <v>167923</v>
      </c>
      <c r="AG7" s="152">
        <v>210087</v>
      </c>
      <c r="AH7" s="152">
        <v>345647</v>
      </c>
      <c r="AI7" s="153">
        <v>407437</v>
      </c>
      <c r="AJ7" s="151">
        <v>463989</v>
      </c>
      <c r="AK7" s="152">
        <v>475909</v>
      </c>
      <c r="AL7" s="152">
        <v>251321</v>
      </c>
      <c r="AM7" s="153"/>
    </row>
    <row r="8" spans="1:39">
      <c r="A8" s="84" t="str">
        <f>IF('1'!$A$1=1,B8,C8)</f>
        <v>Principal</v>
      </c>
      <c r="B8" s="85" t="s">
        <v>44</v>
      </c>
      <c r="C8" s="85" t="s">
        <v>46</v>
      </c>
      <c r="D8" s="137">
        <v>26481</v>
      </c>
      <c r="E8" s="138">
        <v>31515</v>
      </c>
      <c r="F8" s="138">
        <v>32312</v>
      </c>
      <c r="G8" s="139">
        <v>37034</v>
      </c>
      <c r="H8" s="137">
        <v>58889</v>
      </c>
      <c r="I8" s="138">
        <v>76757</v>
      </c>
      <c r="J8" s="138">
        <v>68478</v>
      </c>
      <c r="K8" s="139">
        <v>59418</v>
      </c>
      <c r="L8" s="137">
        <v>66333</v>
      </c>
      <c r="M8" s="138">
        <v>83308</v>
      </c>
      <c r="N8" s="138">
        <v>139821</v>
      </c>
      <c r="O8" s="139">
        <v>92534</v>
      </c>
      <c r="P8" s="137">
        <v>104445</v>
      </c>
      <c r="Q8" s="138">
        <v>110893</v>
      </c>
      <c r="R8" s="138">
        <v>127374</v>
      </c>
      <c r="S8" s="139">
        <v>120468</v>
      </c>
      <c r="T8" s="137">
        <v>139493</v>
      </c>
      <c r="U8" s="138">
        <v>100283</v>
      </c>
      <c r="V8" s="138">
        <v>102923</v>
      </c>
      <c r="W8" s="139">
        <v>133286</v>
      </c>
      <c r="X8" s="137">
        <v>117341</v>
      </c>
      <c r="Y8" s="138">
        <v>120880</v>
      </c>
      <c r="Z8" s="138">
        <v>92271</v>
      </c>
      <c r="AA8" s="139">
        <v>92718</v>
      </c>
      <c r="AB8" s="137">
        <v>89286</v>
      </c>
      <c r="AC8" s="138">
        <v>89666</v>
      </c>
      <c r="AD8" s="138">
        <v>88972</v>
      </c>
      <c r="AE8" s="139">
        <v>92482</v>
      </c>
      <c r="AF8" s="137">
        <v>106963</v>
      </c>
      <c r="AG8" s="138">
        <v>139583</v>
      </c>
      <c r="AH8" s="138">
        <v>167521</v>
      </c>
      <c r="AI8" s="139">
        <v>185012</v>
      </c>
      <c r="AJ8" s="137">
        <v>203010</v>
      </c>
      <c r="AK8" s="138">
        <v>188175</v>
      </c>
      <c r="AL8" s="138">
        <v>142477</v>
      </c>
      <c r="AM8" s="139"/>
    </row>
    <row r="9" spans="1:39">
      <c r="A9" s="84" t="str">
        <f>IF('1'!$A$1=1,B9,C9)</f>
        <v>Interest</v>
      </c>
      <c r="B9" s="85" t="s">
        <v>45</v>
      </c>
      <c r="C9" s="85" t="s">
        <v>47</v>
      </c>
      <c r="D9" s="137">
        <v>32769</v>
      </c>
      <c r="E9" s="138">
        <v>31829</v>
      </c>
      <c r="F9" s="138">
        <v>34751</v>
      </c>
      <c r="G9" s="139">
        <v>36719</v>
      </c>
      <c r="H9" s="137">
        <v>36797</v>
      </c>
      <c r="I9" s="138">
        <v>35681</v>
      </c>
      <c r="J9" s="138">
        <v>38767</v>
      </c>
      <c r="K9" s="139">
        <v>41321</v>
      </c>
      <c r="L9" s="137">
        <v>39047</v>
      </c>
      <c r="M9" s="138">
        <v>39874</v>
      </c>
      <c r="N9" s="138">
        <v>45217</v>
      </c>
      <c r="O9" s="139">
        <v>47369</v>
      </c>
      <c r="P9" s="137">
        <v>48341</v>
      </c>
      <c r="Q9" s="138">
        <v>47283</v>
      </c>
      <c r="R9" s="138">
        <v>42699</v>
      </c>
      <c r="S9" s="139">
        <v>58742</v>
      </c>
      <c r="T9" s="137">
        <v>66309</v>
      </c>
      <c r="U9" s="138">
        <v>60848</v>
      </c>
      <c r="V9" s="138">
        <v>62866</v>
      </c>
      <c r="W9" s="139">
        <v>64105</v>
      </c>
      <c r="X9" s="137">
        <v>63121</v>
      </c>
      <c r="Y9" s="138">
        <v>64670</v>
      </c>
      <c r="Z9" s="138">
        <v>60882</v>
      </c>
      <c r="AA9" s="139">
        <v>62480</v>
      </c>
      <c r="AB9" s="137">
        <v>64858</v>
      </c>
      <c r="AC9" s="138">
        <v>66877</v>
      </c>
      <c r="AD9" s="138">
        <v>30791</v>
      </c>
      <c r="AE9" s="139">
        <v>33533</v>
      </c>
      <c r="AF9" s="137">
        <v>60960</v>
      </c>
      <c r="AG9" s="138">
        <v>70504</v>
      </c>
      <c r="AH9" s="138">
        <v>178126</v>
      </c>
      <c r="AI9" s="139">
        <v>222425</v>
      </c>
      <c r="AJ9" s="137">
        <v>260979</v>
      </c>
      <c r="AK9" s="138">
        <v>287734</v>
      </c>
      <c r="AL9" s="138">
        <v>108844</v>
      </c>
      <c r="AM9" s="139"/>
    </row>
    <row r="10" spans="1:39" ht="18.75" customHeight="1">
      <c r="A10" s="154" t="str">
        <f>IF('1'!$A$1=1,B10,C10)</f>
        <v xml:space="preserve">  Central Bank</v>
      </c>
      <c r="B10" s="150" t="s">
        <v>48</v>
      </c>
      <c r="C10" s="150" t="s">
        <v>58</v>
      </c>
      <c r="D10" s="155">
        <v>24640</v>
      </c>
      <c r="E10" s="156">
        <v>2645</v>
      </c>
      <c r="F10" s="156">
        <v>6570</v>
      </c>
      <c r="G10" s="157">
        <v>11983</v>
      </c>
      <c r="H10" s="155">
        <v>16918</v>
      </c>
      <c r="I10" s="156">
        <v>22622</v>
      </c>
      <c r="J10" s="156">
        <v>24388</v>
      </c>
      <c r="K10" s="157">
        <v>26196</v>
      </c>
      <c r="L10" s="155">
        <v>25315</v>
      </c>
      <c r="M10" s="156">
        <v>24145</v>
      </c>
      <c r="N10" s="156">
        <v>25933</v>
      </c>
      <c r="O10" s="157">
        <v>23322</v>
      </c>
      <c r="P10" s="155">
        <v>27166</v>
      </c>
      <c r="Q10" s="156">
        <v>21116</v>
      </c>
      <c r="R10" s="156">
        <v>20784</v>
      </c>
      <c r="S10" s="157">
        <v>20347</v>
      </c>
      <c r="T10" s="155">
        <v>24638</v>
      </c>
      <c r="U10" s="156">
        <v>23917</v>
      </c>
      <c r="V10" s="156">
        <v>28154</v>
      </c>
      <c r="W10" s="157">
        <v>31043</v>
      </c>
      <c r="X10" s="155">
        <v>37535</v>
      </c>
      <c r="Y10" s="156">
        <v>43736</v>
      </c>
      <c r="Z10" s="156">
        <v>46634</v>
      </c>
      <c r="AA10" s="157">
        <v>52167</v>
      </c>
      <c r="AB10" s="155">
        <v>52644</v>
      </c>
      <c r="AC10" s="156">
        <v>50787</v>
      </c>
      <c r="AD10" s="156">
        <v>62058</v>
      </c>
      <c r="AE10" s="157">
        <v>65238</v>
      </c>
      <c r="AF10" s="155">
        <v>59826</v>
      </c>
      <c r="AG10" s="156">
        <v>52769</v>
      </c>
      <c r="AH10" s="156">
        <v>45492</v>
      </c>
      <c r="AI10" s="157">
        <v>40907</v>
      </c>
      <c r="AJ10" s="155">
        <v>41062</v>
      </c>
      <c r="AK10" s="156">
        <v>41470</v>
      </c>
      <c r="AL10" s="156">
        <v>35074</v>
      </c>
      <c r="AM10" s="157"/>
    </row>
    <row r="11" spans="1:39">
      <c r="A11" s="84" t="str">
        <f>IF('1'!$A$1=1,B11,C11)</f>
        <v>Principal</v>
      </c>
      <c r="B11" s="85" t="s">
        <v>44</v>
      </c>
      <c r="C11" s="85" t="s">
        <v>46</v>
      </c>
      <c r="D11" s="137">
        <v>21840</v>
      </c>
      <c r="E11" s="138">
        <v>0</v>
      </c>
      <c r="F11" s="138">
        <v>3472</v>
      </c>
      <c r="G11" s="139">
        <v>8239</v>
      </c>
      <c r="H11" s="137">
        <v>12975</v>
      </c>
      <c r="I11" s="138">
        <v>17539</v>
      </c>
      <c r="J11" s="138">
        <v>19360</v>
      </c>
      <c r="K11" s="139">
        <v>20629</v>
      </c>
      <c r="L11" s="137">
        <v>19934</v>
      </c>
      <c r="M11" s="138">
        <v>19013</v>
      </c>
      <c r="N11" s="138">
        <v>20658</v>
      </c>
      <c r="O11" s="139">
        <v>16447</v>
      </c>
      <c r="P11" s="137">
        <v>20137</v>
      </c>
      <c r="Q11" s="138">
        <v>14679</v>
      </c>
      <c r="R11" s="138">
        <v>15365</v>
      </c>
      <c r="S11" s="139">
        <v>15349</v>
      </c>
      <c r="T11" s="137">
        <v>20232</v>
      </c>
      <c r="U11" s="138">
        <v>19405</v>
      </c>
      <c r="V11" s="138">
        <v>23431</v>
      </c>
      <c r="W11" s="139">
        <v>26437</v>
      </c>
      <c r="X11" s="137">
        <v>33379</v>
      </c>
      <c r="Y11" s="138">
        <v>39949</v>
      </c>
      <c r="Z11" s="138">
        <v>43292</v>
      </c>
      <c r="AA11" s="139">
        <v>48937</v>
      </c>
      <c r="AB11" s="137">
        <v>49016</v>
      </c>
      <c r="AC11" s="138">
        <v>47042</v>
      </c>
      <c r="AD11" s="138">
        <v>56682</v>
      </c>
      <c r="AE11" s="139">
        <v>58985</v>
      </c>
      <c r="AF11" s="137">
        <v>53463</v>
      </c>
      <c r="AG11" s="138">
        <v>46772</v>
      </c>
      <c r="AH11" s="138">
        <v>40299</v>
      </c>
      <c r="AI11" s="139">
        <v>36197</v>
      </c>
      <c r="AJ11" s="137">
        <v>36944</v>
      </c>
      <c r="AK11" s="138">
        <v>37943</v>
      </c>
      <c r="AL11" s="138">
        <v>32151</v>
      </c>
      <c r="AM11" s="139"/>
    </row>
    <row r="12" spans="1:39">
      <c r="A12" s="84" t="str">
        <f>IF('1'!$A$1=1,B12,C12)</f>
        <v>Interest</v>
      </c>
      <c r="B12" s="85" t="s">
        <v>45</v>
      </c>
      <c r="C12" s="85" t="s">
        <v>47</v>
      </c>
      <c r="D12" s="137">
        <v>2800</v>
      </c>
      <c r="E12" s="138">
        <v>2645</v>
      </c>
      <c r="F12" s="138">
        <v>3098</v>
      </c>
      <c r="G12" s="139">
        <v>3744</v>
      </c>
      <c r="H12" s="137">
        <v>3943</v>
      </c>
      <c r="I12" s="138">
        <v>5083</v>
      </c>
      <c r="J12" s="138">
        <v>5028</v>
      </c>
      <c r="K12" s="139">
        <v>5567</v>
      </c>
      <c r="L12" s="137">
        <v>5381</v>
      </c>
      <c r="M12" s="138">
        <v>5132</v>
      </c>
      <c r="N12" s="138">
        <v>5275</v>
      </c>
      <c r="O12" s="139">
        <v>6875</v>
      </c>
      <c r="P12" s="137">
        <v>7029</v>
      </c>
      <c r="Q12" s="138">
        <v>6437</v>
      </c>
      <c r="R12" s="138">
        <v>5419</v>
      </c>
      <c r="S12" s="139">
        <v>4998</v>
      </c>
      <c r="T12" s="137">
        <v>4406</v>
      </c>
      <c r="U12" s="138">
        <v>4512</v>
      </c>
      <c r="V12" s="138">
        <v>4723</v>
      </c>
      <c r="W12" s="139">
        <v>4606</v>
      </c>
      <c r="X12" s="137">
        <v>4156</v>
      </c>
      <c r="Y12" s="138">
        <v>3787</v>
      </c>
      <c r="Z12" s="138">
        <v>3342</v>
      </c>
      <c r="AA12" s="139">
        <v>3230</v>
      </c>
      <c r="AB12" s="137">
        <v>3628</v>
      </c>
      <c r="AC12" s="138">
        <v>3745</v>
      </c>
      <c r="AD12" s="138">
        <v>5376</v>
      </c>
      <c r="AE12" s="139">
        <v>6253</v>
      </c>
      <c r="AF12" s="137">
        <v>6363</v>
      </c>
      <c r="AG12" s="138">
        <v>5997</v>
      </c>
      <c r="AH12" s="138">
        <v>5193</v>
      </c>
      <c r="AI12" s="139">
        <v>4710</v>
      </c>
      <c r="AJ12" s="137">
        <v>4118</v>
      </c>
      <c r="AK12" s="138">
        <v>3527</v>
      </c>
      <c r="AL12" s="138">
        <v>2923</v>
      </c>
      <c r="AM12" s="139"/>
    </row>
    <row r="13" spans="1:39" ht="28.5" customHeight="1">
      <c r="A13" s="154" t="str">
        <f>IF('1'!$A$1=1,B13,C13)</f>
        <v xml:space="preserve">  Deposit-Taking Corporations, except the Central Bank</v>
      </c>
      <c r="B13" s="150" t="s">
        <v>50</v>
      </c>
      <c r="C13" s="150" t="s">
        <v>57</v>
      </c>
      <c r="D13" s="155">
        <v>160044</v>
      </c>
      <c r="E13" s="156">
        <v>145961</v>
      </c>
      <c r="F13" s="156">
        <v>132179</v>
      </c>
      <c r="G13" s="157">
        <v>156531</v>
      </c>
      <c r="H13" s="155">
        <v>142862</v>
      </c>
      <c r="I13" s="156">
        <v>104514</v>
      </c>
      <c r="J13" s="156">
        <v>100863</v>
      </c>
      <c r="K13" s="157">
        <v>90864</v>
      </c>
      <c r="L13" s="155">
        <v>81893</v>
      </c>
      <c r="M13" s="156">
        <v>78289</v>
      </c>
      <c r="N13" s="156">
        <v>87927</v>
      </c>
      <c r="O13" s="157">
        <v>86373</v>
      </c>
      <c r="P13" s="155">
        <v>79528</v>
      </c>
      <c r="Q13" s="156">
        <v>75437</v>
      </c>
      <c r="R13" s="156">
        <v>69912</v>
      </c>
      <c r="S13" s="157">
        <v>66605</v>
      </c>
      <c r="T13" s="155">
        <v>74839</v>
      </c>
      <c r="U13" s="156">
        <v>72649</v>
      </c>
      <c r="V13" s="156">
        <v>74906</v>
      </c>
      <c r="W13" s="157">
        <v>77228</v>
      </c>
      <c r="X13" s="155">
        <v>66528</v>
      </c>
      <c r="Y13" s="156">
        <v>59977</v>
      </c>
      <c r="Z13" s="156">
        <v>64076</v>
      </c>
      <c r="AA13" s="157">
        <v>68321</v>
      </c>
      <c r="AB13" s="155">
        <v>54532</v>
      </c>
      <c r="AC13" s="156">
        <v>52191</v>
      </c>
      <c r="AD13" s="156">
        <v>60923</v>
      </c>
      <c r="AE13" s="157">
        <v>52988</v>
      </c>
      <c r="AF13" s="155">
        <v>49879</v>
      </c>
      <c r="AG13" s="156">
        <v>49076</v>
      </c>
      <c r="AH13" s="156">
        <v>49259</v>
      </c>
      <c r="AI13" s="157">
        <v>52719</v>
      </c>
      <c r="AJ13" s="155">
        <v>53733</v>
      </c>
      <c r="AK13" s="156">
        <v>57266</v>
      </c>
      <c r="AL13" s="156">
        <v>56398</v>
      </c>
      <c r="AM13" s="157"/>
    </row>
    <row r="14" spans="1:39">
      <c r="A14" s="84" t="str">
        <f>IF('1'!$A$1=1,B14,C14)</f>
        <v>Principal</v>
      </c>
      <c r="B14" s="85" t="s">
        <v>44</v>
      </c>
      <c r="C14" s="85" t="s">
        <v>46</v>
      </c>
      <c r="D14" s="137">
        <v>144435</v>
      </c>
      <c r="E14" s="138">
        <v>132425</v>
      </c>
      <c r="F14" s="138">
        <v>118806</v>
      </c>
      <c r="G14" s="139">
        <v>143052</v>
      </c>
      <c r="H14" s="137">
        <v>131966</v>
      </c>
      <c r="I14" s="138">
        <v>95131</v>
      </c>
      <c r="J14" s="138">
        <v>91736</v>
      </c>
      <c r="K14" s="139">
        <v>82573</v>
      </c>
      <c r="L14" s="137">
        <v>73021</v>
      </c>
      <c r="M14" s="138">
        <v>70004</v>
      </c>
      <c r="N14" s="138">
        <v>79943</v>
      </c>
      <c r="O14" s="139">
        <v>78746</v>
      </c>
      <c r="P14" s="137">
        <v>72647</v>
      </c>
      <c r="Q14" s="138">
        <v>69131</v>
      </c>
      <c r="R14" s="138">
        <v>64517</v>
      </c>
      <c r="S14" s="139">
        <v>60210</v>
      </c>
      <c r="T14" s="137">
        <v>68329</v>
      </c>
      <c r="U14" s="138">
        <v>66463</v>
      </c>
      <c r="V14" s="138">
        <v>69615</v>
      </c>
      <c r="W14" s="139">
        <v>72695</v>
      </c>
      <c r="X14" s="137">
        <v>62936</v>
      </c>
      <c r="Y14" s="138">
        <v>56718</v>
      </c>
      <c r="Z14" s="138">
        <v>61152</v>
      </c>
      <c r="AA14" s="139">
        <v>65440</v>
      </c>
      <c r="AB14" s="137">
        <v>51870</v>
      </c>
      <c r="AC14" s="138">
        <v>49675</v>
      </c>
      <c r="AD14" s="138">
        <v>58144</v>
      </c>
      <c r="AE14" s="139">
        <v>50501</v>
      </c>
      <c r="AF14" s="137">
        <v>47612</v>
      </c>
      <c r="AG14" s="138">
        <v>46845</v>
      </c>
      <c r="AH14" s="138">
        <v>47101</v>
      </c>
      <c r="AI14" s="139">
        <v>50364</v>
      </c>
      <c r="AJ14" s="137">
        <v>51615</v>
      </c>
      <c r="AK14" s="138">
        <v>55280</v>
      </c>
      <c r="AL14" s="138">
        <v>54587</v>
      </c>
      <c r="AM14" s="139"/>
    </row>
    <row r="15" spans="1:39">
      <c r="A15" s="84" t="str">
        <f>IF('1'!$A$1=1,B15,C15)</f>
        <v>Interest</v>
      </c>
      <c r="B15" s="85" t="s">
        <v>45</v>
      </c>
      <c r="C15" s="85" t="s">
        <v>47</v>
      </c>
      <c r="D15" s="137">
        <v>15609</v>
      </c>
      <c r="E15" s="138">
        <v>13536</v>
      </c>
      <c r="F15" s="138">
        <v>13373</v>
      </c>
      <c r="G15" s="139">
        <v>13479</v>
      </c>
      <c r="H15" s="137">
        <v>10896</v>
      </c>
      <c r="I15" s="138">
        <v>9383</v>
      </c>
      <c r="J15" s="138">
        <v>9127</v>
      </c>
      <c r="K15" s="139">
        <v>8291</v>
      </c>
      <c r="L15" s="137">
        <v>8872</v>
      </c>
      <c r="M15" s="138">
        <v>8285</v>
      </c>
      <c r="N15" s="138">
        <v>7984</v>
      </c>
      <c r="O15" s="139">
        <v>7627</v>
      </c>
      <c r="P15" s="137">
        <v>6881</v>
      </c>
      <c r="Q15" s="138">
        <v>6306</v>
      </c>
      <c r="R15" s="138">
        <v>5395</v>
      </c>
      <c r="S15" s="139">
        <v>6395</v>
      </c>
      <c r="T15" s="137">
        <v>6510</v>
      </c>
      <c r="U15" s="138">
        <v>6186</v>
      </c>
      <c r="V15" s="138">
        <v>5291</v>
      </c>
      <c r="W15" s="139">
        <v>4533</v>
      </c>
      <c r="X15" s="137">
        <v>3592</v>
      </c>
      <c r="Y15" s="138">
        <v>3259</v>
      </c>
      <c r="Z15" s="138">
        <v>2924</v>
      </c>
      <c r="AA15" s="139">
        <v>2881</v>
      </c>
      <c r="AB15" s="137">
        <v>2662</v>
      </c>
      <c r="AC15" s="138">
        <v>2516</v>
      </c>
      <c r="AD15" s="138">
        <v>2779</v>
      </c>
      <c r="AE15" s="139">
        <v>2487</v>
      </c>
      <c r="AF15" s="137">
        <v>2267</v>
      </c>
      <c r="AG15" s="138">
        <v>2231</v>
      </c>
      <c r="AH15" s="138">
        <v>2158</v>
      </c>
      <c r="AI15" s="139">
        <v>2355</v>
      </c>
      <c r="AJ15" s="137">
        <v>2118</v>
      </c>
      <c r="AK15" s="138">
        <v>1986</v>
      </c>
      <c r="AL15" s="138">
        <v>1811</v>
      </c>
      <c r="AM15" s="139"/>
    </row>
    <row r="16" spans="1:39" ht="18.75" customHeight="1">
      <c r="A16" s="154" t="str">
        <f>IF('1'!$A$1=1,B16,C16)</f>
        <v xml:space="preserve">  Other Sectors</v>
      </c>
      <c r="B16" s="150" t="s">
        <v>51</v>
      </c>
      <c r="C16" s="150" t="s">
        <v>56</v>
      </c>
      <c r="D16" s="155">
        <v>897728</v>
      </c>
      <c r="E16" s="156">
        <v>832859</v>
      </c>
      <c r="F16" s="156">
        <v>885644</v>
      </c>
      <c r="G16" s="157">
        <v>933247</v>
      </c>
      <c r="H16" s="155">
        <v>890075</v>
      </c>
      <c r="I16" s="156">
        <v>873920</v>
      </c>
      <c r="J16" s="156">
        <v>902210</v>
      </c>
      <c r="K16" s="157">
        <v>958341</v>
      </c>
      <c r="L16" s="155">
        <v>897211</v>
      </c>
      <c r="M16" s="156">
        <v>881231</v>
      </c>
      <c r="N16" s="156">
        <v>930233</v>
      </c>
      <c r="O16" s="157">
        <v>877924</v>
      </c>
      <c r="P16" s="155">
        <v>896679</v>
      </c>
      <c r="Q16" s="156">
        <v>874226</v>
      </c>
      <c r="R16" s="156">
        <v>803325</v>
      </c>
      <c r="S16" s="157">
        <v>813741</v>
      </c>
      <c r="T16" s="155">
        <v>918221</v>
      </c>
      <c r="U16" s="156">
        <v>861375</v>
      </c>
      <c r="V16" s="156">
        <v>922518</v>
      </c>
      <c r="W16" s="157">
        <v>923319</v>
      </c>
      <c r="X16" s="155">
        <v>895734</v>
      </c>
      <c r="Y16" s="156">
        <v>835602</v>
      </c>
      <c r="Z16" s="156">
        <v>842042</v>
      </c>
      <c r="AA16" s="157">
        <v>865356</v>
      </c>
      <c r="AB16" s="155">
        <v>892216</v>
      </c>
      <c r="AC16" s="156">
        <v>822736</v>
      </c>
      <c r="AD16" s="156">
        <v>903865</v>
      </c>
      <c r="AE16" s="157">
        <v>876914</v>
      </c>
      <c r="AF16" s="155">
        <v>929354</v>
      </c>
      <c r="AG16" s="156">
        <v>949395</v>
      </c>
      <c r="AH16" s="156">
        <v>937874</v>
      </c>
      <c r="AI16" s="157">
        <v>952523</v>
      </c>
      <c r="AJ16" s="155">
        <v>997793</v>
      </c>
      <c r="AK16" s="156">
        <v>1014125</v>
      </c>
      <c r="AL16" s="156">
        <v>1063534</v>
      </c>
      <c r="AM16" s="157"/>
    </row>
    <row r="17" spans="1:39">
      <c r="A17" s="84" t="str">
        <f>IF('1'!$A$1=1,B17,C17)</f>
        <v>Principal</v>
      </c>
      <c r="B17" s="85" t="s">
        <v>44</v>
      </c>
      <c r="C17" s="85" t="s">
        <v>46</v>
      </c>
      <c r="D17" s="137">
        <v>850121</v>
      </c>
      <c r="E17" s="138">
        <v>787909</v>
      </c>
      <c r="F17" s="138">
        <v>838638</v>
      </c>
      <c r="G17" s="139">
        <v>897353</v>
      </c>
      <c r="H17" s="137">
        <v>855842</v>
      </c>
      <c r="I17" s="138">
        <v>847643</v>
      </c>
      <c r="J17" s="138">
        <v>872544</v>
      </c>
      <c r="K17" s="139">
        <v>925039</v>
      </c>
      <c r="L17" s="137">
        <v>860222</v>
      </c>
      <c r="M17" s="138">
        <v>849315</v>
      </c>
      <c r="N17" s="138">
        <v>903139</v>
      </c>
      <c r="O17" s="139">
        <v>831368</v>
      </c>
      <c r="P17" s="137">
        <v>829153</v>
      </c>
      <c r="Q17" s="138">
        <v>808385</v>
      </c>
      <c r="R17" s="138">
        <v>739367</v>
      </c>
      <c r="S17" s="139">
        <v>747204</v>
      </c>
      <c r="T17" s="137">
        <v>842405</v>
      </c>
      <c r="U17" s="138">
        <v>791450</v>
      </c>
      <c r="V17" s="138">
        <v>852448</v>
      </c>
      <c r="W17" s="139">
        <v>870235</v>
      </c>
      <c r="X17" s="137">
        <v>838703</v>
      </c>
      <c r="Y17" s="138">
        <v>794282</v>
      </c>
      <c r="Z17" s="138">
        <v>789547</v>
      </c>
      <c r="AA17" s="139">
        <v>819165</v>
      </c>
      <c r="AB17" s="137">
        <v>844121</v>
      </c>
      <c r="AC17" s="138">
        <v>771862</v>
      </c>
      <c r="AD17" s="138">
        <v>844185</v>
      </c>
      <c r="AE17" s="139">
        <v>818039</v>
      </c>
      <c r="AF17" s="137">
        <v>876841</v>
      </c>
      <c r="AG17" s="138">
        <v>897394</v>
      </c>
      <c r="AH17" s="138">
        <v>875671</v>
      </c>
      <c r="AI17" s="139">
        <v>880546</v>
      </c>
      <c r="AJ17" s="137">
        <v>918487</v>
      </c>
      <c r="AK17" s="138">
        <v>935726</v>
      </c>
      <c r="AL17" s="138">
        <v>992604</v>
      </c>
      <c r="AM17" s="139"/>
    </row>
    <row r="18" spans="1:39">
      <c r="A18" s="84" t="str">
        <f>IF('1'!$A$1=1,B18,C18)</f>
        <v>Interest</v>
      </c>
      <c r="B18" s="85" t="s">
        <v>45</v>
      </c>
      <c r="C18" s="85" t="s">
        <v>47</v>
      </c>
      <c r="D18" s="137">
        <v>47607</v>
      </c>
      <c r="E18" s="138">
        <v>44950</v>
      </c>
      <c r="F18" s="138">
        <v>47006</v>
      </c>
      <c r="G18" s="139">
        <v>35894</v>
      </c>
      <c r="H18" s="137">
        <v>34233</v>
      </c>
      <c r="I18" s="138">
        <v>26277</v>
      </c>
      <c r="J18" s="138">
        <v>29666</v>
      </c>
      <c r="K18" s="139">
        <v>33302</v>
      </c>
      <c r="L18" s="137">
        <v>36989</v>
      </c>
      <c r="M18" s="138">
        <v>31916</v>
      </c>
      <c r="N18" s="138">
        <v>27094</v>
      </c>
      <c r="O18" s="139">
        <v>46556</v>
      </c>
      <c r="P18" s="137">
        <v>67526</v>
      </c>
      <c r="Q18" s="138">
        <v>65841</v>
      </c>
      <c r="R18" s="138">
        <v>63958</v>
      </c>
      <c r="S18" s="139">
        <v>66537</v>
      </c>
      <c r="T18" s="137">
        <v>75816</v>
      </c>
      <c r="U18" s="138">
        <v>69925</v>
      </c>
      <c r="V18" s="138">
        <v>70070</v>
      </c>
      <c r="W18" s="139">
        <v>53084</v>
      </c>
      <c r="X18" s="137">
        <v>57031</v>
      </c>
      <c r="Y18" s="138">
        <v>41320</v>
      </c>
      <c r="Z18" s="138">
        <v>52495</v>
      </c>
      <c r="AA18" s="139">
        <v>46191</v>
      </c>
      <c r="AB18" s="137">
        <v>48095</v>
      </c>
      <c r="AC18" s="138">
        <v>50874</v>
      </c>
      <c r="AD18" s="138">
        <v>59680</v>
      </c>
      <c r="AE18" s="139">
        <v>58875</v>
      </c>
      <c r="AF18" s="137">
        <v>52513</v>
      </c>
      <c r="AG18" s="138">
        <v>52001</v>
      </c>
      <c r="AH18" s="138">
        <v>62203</v>
      </c>
      <c r="AI18" s="139">
        <v>71977</v>
      </c>
      <c r="AJ18" s="137">
        <v>79306</v>
      </c>
      <c r="AK18" s="138">
        <v>78399</v>
      </c>
      <c r="AL18" s="138">
        <v>70930</v>
      </c>
      <c r="AM18" s="139"/>
    </row>
    <row r="19" spans="1:39" ht="27" customHeight="1">
      <c r="A19" s="154" t="str">
        <f>IF('1'!$A$1=1,B19,C19)</f>
        <v xml:space="preserve">  Direct Investment: Intercompany Lending</v>
      </c>
      <c r="B19" s="150" t="s">
        <v>52</v>
      </c>
      <c r="C19" s="150" t="s">
        <v>55</v>
      </c>
      <c r="D19" s="155">
        <v>216410</v>
      </c>
      <c r="E19" s="156">
        <v>196097</v>
      </c>
      <c r="F19" s="156">
        <v>203162</v>
      </c>
      <c r="G19" s="157">
        <v>202507</v>
      </c>
      <c r="H19" s="155">
        <v>195064</v>
      </c>
      <c r="I19" s="156">
        <v>191966</v>
      </c>
      <c r="J19" s="156">
        <v>214218</v>
      </c>
      <c r="K19" s="157">
        <v>232846</v>
      </c>
      <c r="L19" s="155">
        <v>219360</v>
      </c>
      <c r="M19" s="156">
        <v>215960</v>
      </c>
      <c r="N19" s="156">
        <v>253705</v>
      </c>
      <c r="O19" s="157">
        <v>243495</v>
      </c>
      <c r="P19" s="155">
        <v>217725</v>
      </c>
      <c r="Q19" s="156">
        <v>221725</v>
      </c>
      <c r="R19" s="156">
        <v>211201</v>
      </c>
      <c r="S19" s="157">
        <v>218906</v>
      </c>
      <c r="T19" s="155">
        <v>254042</v>
      </c>
      <c r="U19" s="156">
        <v>250520</v>
      </c>
      <c r="V19" s="156">
        <v>277833</v>
      </c>
      <c r="W19" s="157">
        <v>285526</v>
      </c>
      <c r="X19" s="155">
        <v>289851</v>
      </c>
      <c r="Y19" s="156">
        <v>296839</v>
      </c>
      <c r="Z19" s="156">
        <v>278056</v>
      </c>
      <c r="AA19" s="157">
        <v>307516</v>
      </c>
      <c r="AB19" s="155">
        <v>302378</v>
      </c>
      <c r="AC19" s="156">
        <v>301589</v>
      </c>
      <c r="AD19" s="156">
        <v>371829</v>
      </c>
      <c r="AE19" s="157">
        <v>390076</v>
      </c>
      <c r="AF19" s="155">
        <v>384702</v>
      </c>
      <c r="AG19" s="156">
        <v>384702</v>
      </c>
      <c r="AH19" s="156">
        <v>373182</v>
      </c>
      <c r="AI19" s="157">
        <v>424757</v>
      </c>
      <c r="AJ19" s="155">
        <v>447516</v>
      </c>
      <c r="AK19" s="156">
        <v>460301</v>
      </c>
      <c r="AL19" s="156">
        <v>469585</v>
      </c>
      <c r="AM19" s="157"/>
    </row>
    <row r="20" spans="1:39">
      <c r="A20" s="84" t="str">
        <f>IF('1'!$A$1=1,B20,C20)</f>
        <v>Principal</v>
      </c>
      <c r="B20" s="85" t="s">
        <v>44</v>
      </c>
      <c r="C20" s="85" t="s">
        <v>46</v>
      </c>
      <c r="D20" s="137">
        <v>197920</v>
      </c>
      <c r="E20" s="138">
        <v>180667</v>
      </c>
      <c r="F20" s="138">
        <v>187265</v>
      </c>
      <c r="G20" s="139">
        <v>188813</v>
      </c>
      <c r="H20" s="137">
        <v>181522</v>
      </c>
      <c r="I20" s="138">
        <v>177317</v>
      </c>
      <c r="J20" s="138">
        <v>198909</v>
      </c>
      <c r="K20" s="139">
        <v>213620</v>
      </c>
      <c r="L20" s="137">
        <v>205686</v>
      </c>
      <c r="M20" s="138">
        <v>201813</v>
      </c>
      <c r="N20" s="138">
        <v>236715</v>
      </c>
      <c r="O20" s="139">
        <v>227515</v>
      </c>
      <c r="P20" s="137">
        <v>200878</v>
      </c>
      <c r="Q20" s="138">
        <v>204779</v>
      </c>
      <c r="R20" s="138">
        <v>195600</v>
      </c>
      <c r="S20" s="139">
        <v>201499</v>
      </c>
      <c r="T20" s="137">
        <v>235184</v>
      </c>
      <c r="U20" s="138">
        <v>232036</v>
      </c>
      <c r="V20" s="138">
        <v>257576</v>
      </c>
      <c r="W20" s="139">
        <v>267788</v>
      </c>
      <c r="X20" s="137">
        <v>269343</v>
      </c>
      <c r="Y20" s="138">
        <v>269670</v>
      </c>
      <c r="Z20" s="138">
        <v>260498</v>
      </c>
      <c r="AA20" s="139">
        <v>292122</v>
      </c>
      <c r="AB20" s="137">
        <v>283860</v>
      </c>
      <c r="AC20" s="138">
        <v>282690</v>
      </c>
      <c r="AD20" s="138">
        <v>348974</v>
      </c>
      <c r="AE20" s="139">
        <v>370402</v>
      </c>
      <c r="AF20" s="137">
        <v>358226</v>
      </c>
      <c r="AG20" s="138">
        <v>360859</v>
      </c>
      <c r="AH20" s="138">
        <v>351643</v>
      </c>
      <c r="AI20" s="139">
        <v>394751</v>
      </c>
      <c r="AJ20" s="137">
        <v>413158</v>
      </c>
      <c r="AK20" s="138">
        <v>425155</v>
      </c>
      <c r="AL20" s="138">
        <v>435623</v>
      </c>
      <c r="AM20" s="139"/>
    </row>
    <row r="21" spans="1:39">
      <c r="A21" s="86" t="str">
        <f>IF('1'!$A$1=1,B21,C21)</f>
        <v>Interest</v>
      </c>
      <c r="B21" s="85" t="s">
        <v>45</v>
      </c>
      <c r="C21" s="85" t="s">
        <v>47</v>
      </c>
      <c r="D21" s="140">
        <v>18490</v>
      </c>
      <c r="E21" s="141">
        <v>15430</v>
      </c>
      <c r="F21" s="141">
        <v>15897</v>
      </c>
      <c r="G21" s="142">
        <v>13694</v>
      </c>
      <c r="H21" s="140">
        <v>13542</v>
      </c>
      <c r="I21" s="141">
        <v>14649</v>
      </c>
      <c r="J21" s="141">
        <v>15309</v>
      </c>
      <c r="K21" s="142">
        <v>19226</v>
      </c>
      <c r="L21" s="140">
        <v>13674</v>
      </c>
      <c r="M21" s="141">
        <v>14147</v>
      </c>
      <c r="N21" s="141">
        <v>16990</v>
      </c>
      <c r="O21" s="142">
        <v>15980</v>
      </c>
      <c r="P21" s="140">
        <v>16847</v>
      </c>
      <c r="Q21" s="141">
        <v>16946</v>
      </c>
      <c r="R21" s="141">
        <v>15601</v>
      </c>
      <c r="S21" s="142">
        <v>17407</v>
      </c>
      <c r="T21" s="140">
        <v>18858</v>
      </c>
      <c r="U21" s="141">
        <v>18484</v>
      </c>
      <c r="V21" s="141">
        <v>20257</v>
      </c>
      <c r="W21" s="142">
        <v>17738</v>
      </c>
      <c r="X21" s="140">
        <v>20508</v>
      </c>
      <c r="Y21" s="141">
        <v>27169</v>
      </c>
      <c r="Z21" s="141">
        <v>17558</v>
      </c>
      <c r="AA21" s="142">
        <v>15394</v>
      </c>
      <c r="AB21" s="140">
        <v>18518</v>
      </c>
      <c r="AC21" s="141">
        <v>18899</v>
      </c>
      <c r="AD21" s="141">
        <v>22855</v>
      </c>
      <c r="AE21" s="142">
        <v>19674</v>
      </c>
      <c r="AF21" s="140">
        <v>26476</v>
      </c>
      <c r="AG21" s="141">
        <v>23843</v>
      </c>
      <c r="AH21" s="141">
        <v>21539</v>
      </c>
      <c r="AI21" s="142">
        <v>30006</v>
      </c>
      <c r="AJ21" s="140">
        <v>34358</v>
      </c>
      <c r="AK21" s="141">
        <v>35146</v>
      </c>
      <c r="AL21" s="141">
        <v>33962</v>
      </c>
      <c r="AM21" s="142"/>
    </row>
    <row r="22" spans="1:39" s="163" customFormat="1" ht="22.95" customHeight="1">
      <c r="A22" s="158" t="str">
        <f>IF('1'!$A$1=1,B22,C22)</f>
        <v xml:space="preserve">  Total</v>
      </c>
      <c r="B22" s="159" t="s">
        <v>53</v>
      </c>
      <c r="C22" s="159" t="s">
        <v>54</v>
      </c>
      <c r="D22" s="160">
        <v>1358072</v>
      </c>
      <c r="E22" s="161">
        <v>1240906</v>
      </c>
      <c r="F22" s="161">
        <v>1294618</v>
      </c>
      <c r="G22" s="162">
        <v>1378021</v>
      </c>
      <c r="H22" s="160">
        <v>1340605</v>
      </c>
      <c r="I22" s="161">
        <v>1305460</v>
      </c>
      <c r="J22" s="161">
        <v>1348924</v>
      </c>
      <c r="K22" s="162">
        <v>1408986</v>
      </c>
      <c r="L22" s="160">
        <v>1329159</v>
      </c>
      <c r="M22" s="161">
        <v>1322807</v>
      </c>
      <c r="N22" s="161">
        <v>1482836</v>
      </c>
      <c r="O22" s="162">
        <v>1371017</v>
      </c>
      <c r="P22" s="160">
        <v>1373884</v>
      </c>
      <c r="Q22" s="161">
        <v>1350680</v>
      </c>
      <c r="R22" s="161">
        <v>1275295</v>
      </c>
      <c r="S22" s="162">
        <v>1298809</v>
      </c>
      <c r="T22" s="160">
        <v>1477542</v>
      </c>
      <c r="U22" s="161">
        <v>1369592</v>
      </c>
      <c r="V22" s="161">
        <v>1469200</v>
      </c>
      <c r="W22" s="162">
        <v>1514507</v>
      </c>
      <c r="X22" s="160">
        <v>1470110</v>
      </c>
      <c r="Y22" s="161">
        <v>1421704</v>
      </c>
      <c r="Z22" s="161">
        <v>1383961</v>
      </c>
      <c r="AA22" s="162">
        <v>1448558</v>
      </c>
      <c r="AB22" s="160">
        <v>1455914</v>
      </c>
      <c r="AC22" s="161">
        <v>1383846</v>
      </c>
      <c r="AD22" s="161">
        <v>1518438</v>
      </c>
      <c r="AE22" s="162">
        <v>1511231</v>
      </c>
      <c r="AF22" s="160">
        <v>1591684</v>
      </c>
      <c r="AG22" s="161">
        <v>1646029</v>
      </c>
      <c r="AH22" s="161">
        <v>1751454</v>
      </c>
      <c r="AI22" s="162">
        <v>1878343</v>
      </c>
      <c r="AJ22" s="160">
        <v>2004093</v>
      </c>
      <c r="AK22" s="161">
        <v>2049071</v>
      </c>
      <c r="AL22" s="161">
        <v>1875912</v>
      </c>
      <c r="AM22" s="162"/>
    </row>
    <row r="23" spans="1:39">
      <c r="A23" s="87" t="str">
        <f>IF('1'!$A$1=1,B23,C23)</f>
        <v>Principal</v>
      </c>
      <c r="B23" s="85" t="s">
        <v>44</v>
      </c>
      <c r="C23" s="85" t="s">
        <v>46</v>
      </c>
      <c r="D23" s="143">
        <v>1240797</v>
      </c>
      <c r="E23" s="144">
        <v>1132516</v>
      </c>
      <c r="F23" s="144">
        <v>1180493</v>
      </c>
      <c r="G23" s="145">
        <v>1274491</v>
      </c>
      <c r="H23" s="143">
        <v>1241194</v>
      </c>
      <c r="I23" s="144">
        <v>1214387</v>
      </c>
      <c r="J23" s="144">
        <v>1251027</v>
      </c>
      <c r="K23" s="145">
        <v>1301279</v>
      </c>
      <c r="L23" s="143">
        <v>1225196</v>
      </c>
      <c r="M23" s="144">
        <v>1223453</v>
      </c>
      <c r="N23" s="144">
        <v>1380276</v>
      </c>
      <c r="O23" s="145">
        <v>1246610</v>
      </c>
      <c r="P23" s="143">
        <v>1227260</v>
      </c>
      <c r="Q23" s="144">
        <v>1207867</v>
      </c>
      <c r="R23" s="144">
        <v>1142223</v>
      </c>
      <c r="S23" s="145">
        <v>1144730</v>
      </c>
      <c r="T23" s="143">
        <v>1305643</v>
      </c>
      <c r="U23" s="144">
        <v>1209637</v>
      </c>
      <c r="V23" s="144">
        <v>1305993</v>
      </c>
      <c r="W23" s="145">
        <v>1370441</v>
      </c>
      <c r="X23" s="143">
        <v>1321702</v>
      </c>
      <c r="Y23" s="144">
        <v>1281499</v>
      </c>
      <c r="Z23" s="144">
        <v>1246760</v>
      </c>
      <c r="AA23" s="145">
        <v>1318382</v>
      </c>
      <c r="AB23" s="143">
        <v>1318153</v>
      </c>
      <c r="AC23" s="144">
        <v>1240935</v>
      </c>
      <c r="AD23" s="144">
        <v>1396957</v>
      </c>
      <c r="AE23" s="145">
        <v>1390409</v>
      </c>
      <c r="AF23" s="143">
        <v>1443105</v>
      </c>
      <c r="AG23" s="144">
        <v>1491453</v>
      </c>
      <c r="AH23" s="144">
        <v>1482235</v>
      </c>
      <c r="AI23" s="145">
        <v>1546870</v>
      </c>
      <c r="AJ23" s="143">
        <v>1623214</v>
      </c>
      <c r="AK23" s="144">
        <v>1642279</v>
      </c>
      <c r="AL23" s="144">
        <v>1657442</v>
      </c>
      <c r="AM23" s="145"/>
    </row>
    <row r="24" spans="1:39" s="28" customFormat="1">
      <c r="A24" s="86" t="str">
        <f>IF('1'!$A$1=1,B24,C24)</f>
        <v>Interest</v>
      </c>
      <c r="B24" s="88" t="s">
        <v>45</v>
      </c>
      <c r="C24" s="88" t="s">
        <v>47</v>
      </c>
      <c r="D24" s="146">
        <v>117275</v>
      </c>
      <c r="E24" s="147">
        <v>108390</v>
      </c>
      <c r="F24" s="147">
        <v>114125</v>
      </c>
      <c r="G24" s="148">
        <v>103530</v>
      </c>
      <c r="H24" s="146">
        <v>99411</v>
      </c>
      <c r="I24" s="147">
        <v>91073</v>
      </c>
      <c r="J24" s="147">
        <v>97897</v>
      </c>
      <c r="K24" s="148">
        <v>107707</v>
      </c>
      <c r="L24" s="146">
        <v>103963</v>
      </c>
      <c r="M24" s="147">
        <v>99354</v>
      </c>
      <c r="N24" s="147">
        <v>102560</v>
      </c>
      <c r="O24" s="148">
        <v>124407</v>
      </c>
      <c r="P24" s="146">
        <v>146624</v>
      </c>
      <c r="Q24" s="147">
        <v>142813</v>
      </c>
      <c r="R24" s="147">
        <v>133072</v>
      </c>
      <c r="S24" s="148">
        <v>154079</v>
      </c>
      <c r="T24" s="146">
        <v>171899</v>
      </c>
      <c r="U24" s="147">
        <v>159955</v>
      </c>
      <c r="V24" s="147">
        <v>163207</v>
      </c>
      <c r="W24" s="148">
        <v>144066</v>
      </c>
      <c r="X24" s="146">
        <v>148408</v>
      </c>
      <c r="Y24" s="147">
        <v>140205</v>
      </c>
      <c r="Z24" s="147">
        <v>137201</v>
      </c>
      <c r="AA24" s="148">
        <v>130176</v>
      </c>
      <c r="AB24" s="146">
        <v>137761</v>
      </c>
      <c r="AC24" s="147">
        <v>142911</v>
      </c>
      <c r="AD24" s="147">
        <v>121481</v>
      </c>
      <c r="AE24" s="148">
        <v>120822</v>
      </c>
      <c r="AF24" s="146">
        <v>148579</v>
      </c>
      <c r="AG24" s="147">
        <v>154576</v>
      </c>
      <c r="AH24" s="147">
        <v>269219</v>
      </c>
      <c r="AI24" s="148">
        <v>331473</v>
      </c>
      <c r="AJ24" s="146">
        <v>380879</v>
      </c>
      <c r="AK24" s="147">
        <v>406792</v>
      </c>
      <c r="AL24" s="147">
        <v>218470</v>
      </c>
      <c r="AM24" s="148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4"/>
      <c r="Q26" s="34"/>
      <c r="R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P28" s="34"/>
      <c r="Q28" s="34"/>
      <c r="R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P30" s="34"/>
      <c r="Q30" s="34"/>
      <c r="R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39" spans="4:18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34"/>
      <c r="Q39" s="34"/>
      <c r="R39" s="34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  <row r="59" spans="4:18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33"/>
      <c r="Q59" s="33"/>
      <c r="R59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2023-12-25T12:58:08Z</cp:lastPrinted>
  <dcterms:created xsi:type="dcterms:W3CDTF">2016-06-02T08:47:25Z</dcterms:created>
  <dcterms:modified xsi:type="dcterms:W3CDTF">2024-12-19T11:24:00Z</dcterms:modified>
</cp:coreProperties>
</file>