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J177" i="24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F176" i="24"/>
  <c r="E176" i="24"/>
  <c r="G176" i="24"/>
  <c r="C176" i="24"/>
  <c r="P176" i="4"/>
  <c r="N176" i="4" s="1"/>
  <c r="J176" i="4"/>
  <c r="G176" i="4"/>
  <c r="E176" i="4"/>
  <c r="C176" i="4"/>
  <c r="E176" i="23"/>
  <c r="D176" i="23"/>
  <c r="C176" i="23"/>
  <c r="E176" i="5"/>
  <c r="D176" i="5"/>
  <c r="C176" i="5"/>
  <c r="J176" i="24" l="1"/>
  <c r="H176" i="24" s="1"/>
  <c r="D176" i="4"/>
  <c r="H176" i="4"/>
  <c r="F176" i="4"/>
  <c r="G175" i="24"/>
  <c r="E175" i="24"/>
  <c r="J175" i="24"/>
  <c r="H175" i="24" s="1"/>
  <c r="F175" i="24"/>
  <c r="C175" i="24"/>
  <c r="P175" i="4"/>
  <c r="G175" i="4"/>
  <c r="J175" i="4"/>
  <c r="H175" i="4" s="1"/>
  <c r="F175" i="4"/>
  <c r="E175" i="4"/>
  <c r="C175" i="4"/>
  <c r="E175" i="23"/>
  <c r="D175" i="23"/>
  <c r="C175" i="23"/>
  <c r="C175" i="5"/>
  <c r="D175" i="5"/>
  <c r="E175" i="5" l="1"/>
  <c r="P175" i="24"/>
  <c r="N175" i="24" s="1"/>
  <c r="D176" i="24"/>
  <c r="N175" i="4"/>
  <c r="D175" i="4"/>
  <c r="J174" i="24"/>
  <c r="H174" i="24" s="1"/>
  <c r="E174" i="24"/>
  <c r="C174" i="24"/>
  <c r="F174" i="24"/>
  <c r="P174" i="4"/>
  <c r="F174" i="4"/>
  <c r="C174" i="4"/>
  <c r="G174" i="4"/>
  <c r="D174" i="23"/>
  <c r="C174" i="23"/>
  <c r="E174" i="23"/>
  <c r="C174" i="5"/>
  <c r="E174" i="5"/>
  <c r="D174" i="5"/>
  <c r="D175" i="24" l="1"/>
  <c r="G174" i="24"/>
  <c r="J174" i="4"/>
  <c r="H174" i="4" s="1"/>
  <c r="P174" i="24"/>
  <c r="N174" i="24" s="1"/>
  <c r="N174" i="4"/>
  <c r="E174" i="4"/>
  <c r="P173" i="24"/>
  <c r="N173" i="24" s="1"/>
  <c r="E173" i="24"/>
  <c r="C173" i="24"/>
  <c r="P173" i="4"/>
  <c r="N173" i="4" s="1"/>
  <c r="E173" i="4"/>
  <c r="C173" i="4"/>
  <c r="E173" i="23"/>
  <c r="D173" i="23"/>
  <c r="C173" i="23"/>
  <c r="E173" i="5"/>
  <c r="D173" i="5"/>
  <c r="C173" i="5"/>
  <c r="D174" i="4" l="1"/>
  <c r="F173" i="4"/>
  <c r="G173" i="4"/>
  <c r="J173" i="4"/>
  <c r="H173" i="4" s="1"/>
  <c r="G173" i="24"/>
  <c r="D174" i="24"/>
  <c r="J173" i="24"/>
  <c r="H173" i="24" s="1"/>
  <c r="F173" i="24"/>
  <c r="F172" i="24"/>
  <c r="P172" i="24"/>
  <c r="N172" i="24" s="1"/>
  <c r="C172" i="24"/>
  <c r="G172" i="24"/>
  <c r="P172" i="4"/>
  <c r="N172" i="4" s="1"/>
  <c r="G172" i="4"/>
  <c r="E172" i="4"/>
  <c r="C172" i="4"/>
  <c r="E172" i="23"/>
  <c r="D172" i="23"/>
  <c r="D172" i="5"/>
  <c r="E172" i="5"/>
  <c r="C172" i="5"/>
  <c r="D173" i="4" l="1"/>
  <c r="C172" i="23"/>
  <c r="E172" i="24"/>
  <c r="D173" i="24"/>
  <c r="J172" i="4"/>
  <c r="H172" i="4" s="1"/>
  <c r="J172" i="24"/>
  <c r="H172" i="24" s="1"/>
  <c r="D172" i="4"/>
  <c r="F172" i="4"/>
  <c r="F171" i="24"/>
  <c r="C171" i="24"/>
  <c r="G171" i="24"/>
  <c r="C171" i="4"/>
  <c r="G171" i="4"/>
  <c r="E171" i="4"/>
  <c r="C171" i="23"/>
  <c r="E171" i="23"/>
  <c r="D171" i="23"/>
  <c r="C171" i="5"/>
  <c r="E171" i="5"/>
  <c r="P171" i="4" l="1"/>
  <c r="N171" i="4" s="1"/>
  <c r="D171" i="5"/>
  <c r="J171" i="4"/>
  <c r="D171" i="4" s="1"/>
  <c r="J171" i="24"/>
  <c r="H171" i="24" s="1"/>
  <c r="D172" i="24"/>
  <c r="P171" i="24"/>
  <c r="N171" i="24" s="1"/>
  <c r="E171" i="24"/>
  <c r="H171" i="4"/>
  <c r="F171" i="4"/>
  <c r="F170" i="24"/>
  <c r="G170" i="24"/>
  <c r="C170" i="24"/>
  <c r="P170" i="4"/>
  <c r="N170" i="4" s="1"/>
  <c r="C170" i="4"/>
  <c r="F170" i="4"/>
  <c r="D170" i="23"/>
  <c r="C170" i="23"/>
  <c r="C170" i="5"/>
  <c r="E170" i="5"/>
  <c r="D170" i="5"/>
  <c r="J170" i="4" l="1"/>
  <c r="G170" i="4"/>
  <c r="D171" i="24"/>
  <c r="E170" i="4"/>
  <c r="J170" i="24"/>
  <c r="H170" i="24" s="1"/>
  <c r="E170" i="23"/>
  <c r="P170" i="24"/>
  <c r="N170" i="24" s="1"/>
  <c r="E170" i="24"/>
  <c r="H170" i="4"/>
  <c r="D170" i="4"/>
  <c r="G169" i="24"/>
  <c r="C169" i="24"/>
  <c r="E169" i="24"/>
  <c r="P169" i="4"/>
  <c r="N169" i="4" s="1"/>
  <c r="E169" i="4"/>
  <c r="C169" i="4"/>
  <c r="E169" i="23"/>
  <c r="D169" i="23"/>
  <c r="C169" i="23"/>
  <c r="C169" i="5"/>
  <c r="E169" i="5"/>
  <c r="D169" i="5"/>
  <c r="G169" i="4" l="1"/>
  <c r="P169" i="24"/>
  <c r="N169" i="24" s="1"/>
  <c r="J169" i="4"/>
  <c r="D169" i="4" s="1"/>
  <c r="D170" i="24"/>
  <c r="J169" i="24"/>
  <c r="H169" i="24" s="1"/>
  <c r="F169" i="24"/>
  <c r="F169" i="4"/>
  <c r="G168" i="24"/>
  <c r="J168" i="24"/>
  <c r="F168" i="24"/>
  <c r="F168" i="4"/>
  <c r="J168" i="4"/>
  <c r="H168" i="4" s="1"/>
  <c r="E168" i="4"/>
  <c r="C168" i="23"/>
  <c r="D168" i="23"/>
  <c r="D168" i="5"/>
  <c r="C168" i="5"/>
  <c r="E168" i="5"/>
  <c r="H169" i="4" l="1"/>
  <c r="G168" i="4"/>
  <c r="C168" i="4"/>
  <c r="P168" i="4"/>
  <c r="N168" i="4" s="1"/>
  <c r="D169" i="24"/>
  <c r="E168" i="23"/>
  <c r="E168" i="24"/>
  <c r="P168" i="24"/>
  <c r="N168" i="24" s="1"/>
  <c r="H168" i="24"/>
  <c r="C168" i="24"/>
  <c r="P167" i="24"/>
  <c r="N167" i="24" s="1"/>
  <c r="C167" i="24"/>
  <c r="F167" i="24"/>
  <c r="J167" i="24"/>
  <c r="H167" i="24" s="1"/>
  <c r="E167" i="4"/>
  <c r="C167" i="4"/>
  <c r="G167" i="4"/>
  <c r="C167" i="23"/>
  <c r="E167" i="23"/>
  <c r="C167" i="5"/>
  <c r="E167" i="5"/>
  <c r="D167" i="5"/>
  <c r="D168" i="4" l="1"/>
  <c r="E167" i="24"/>
  <c r="J167" i="4"/>
  <c r="H167" i="4" s="1"/>
  <c r="P167" i="4"/>
  <c r="N167" i="4" s="1"/>
  <c r="G167" i="24"/>
  <c r="F167" i="4"/>
  <c r="D167" i="23"/>
  <c r="D168" i="24"/>
  <c r="D167" i="24"/>
  <c r="F166" i="4"/>
  <c r="C166" i="4"/>
  <c r="G166" i="4"/>
  <c r="D166" i="23"/>
  <c r="C166" i="23"/>
  <c r="D166" i="5"/>
  <c r="E166" i="5"/>
  <c r="C166" i="5"/>
  <c r="D167" i="4" l="1"/>
  <c r="E166" i="23"/>
  <c r="E166" i="24"/>
  <c r="J166" i="24"/>
  <c r="D166" i="24" s="1"/>
  <c r="C166" i="24"/>
  <c r="P166" i="4"/>
  <c r="N166" i="4" s="1"/>
  <c r="P166" i="24"/>
  <c r="N166" i="24" s="1"/>
  <c r="J166" i="4"/>
  <c r="H166" i="4" s="1"/>
  <c r="G166" i="24"/>
  <c r="F166" i="24"/>
  <c r="E166" i="4"/>
  <c r="F165" i="24"/>
  <c r="G165" i="24"/>
  <c r="C165" i="24"/>
  <c r="P165" i="4"/>
  <c r="F165" i="4"/>
  <c r="E165" i="4"/>
  <c r="C165" i="4"/>
  <c r="E165" i="23"/>
  <c r="D165" i="23"/>
  <c r="C165" i="23"/>
  <c r="D165" i="5"/>
  <c r="C165" i="5"/>
  <c r="H166" i="24" l="1"/>
  <c r="E165" i="5"/>
  <c r="G165" i="4"/>
  <c r="D166" i="4"/>
  <c r="P165" i="24"/>
  <c r="N165" i="24" s="1"/>
  <c r="J165" i="4"/>
  <c r="D165" i="4" s="1"/>
  <c r="J165" i="24"/>
  <c r="D165" i="24" s="1"/>
  <c r="E165" i="24"/>
  <c r="N165" i="4"/>
  <c r="H165" i="4"/>
  <c r="P164" i="24"/>
  <c r="J164" i="24"/>
  <c r="H164" i="24" s="1"/>
  <c r="E164" i="24"/>
  <c r="C164" i="24"/>
  <c r="G164" i="24"/>
  <c r="P164" i="4"/>
  <c r="N164" i="4" s="1"/>
  <c r="G164" i="4"/>
  <c r="C164" i="4"/>
  <c r="E164" i="23"/>
  <c r="C164" i="23"/>
  <c r="C164" i="5"/>
  <c r="E164" i="5"/>
  <c r="D164" i="5"/>
  <c r="E164" i="4" l="1"/>
  <c r="H165" i="24"/>
  <c r="D164" i="23"/>
  <c r="J164" i="4"/>
  <c r="D164" i="4" s="1"/>
  <c r="N164" i="24"/>
  <c r="F164" i="24"/>
  <c r="D164" i="24"/>
  <c r="F164" i="4"/>
  <c r="F163" i="24"/>
  <c r="C163" i="24"/>
  <c r="G163" i="24"/>
  <c r="F163" i="4"/>
  <c r="G163" i="4"/>
  <c r="C163" i="23"/>
  <c r="E163" i="23"/>
  <c r="D163" i="23"/>
  <c r="C163" i="5"/>
  <c r="E163" i="5"/>
  <c r="D163" i="5"/>
  <c r="H164" i="4" l="1"/>
  <c r="C163" i="4"/>
  <c r="P163" i="4"/>
  <c r="N163" i="4" s="1"/>
  <c r="P163" i="24"/>
  <c r="N163" i="24" s="1"/>
  <c r="E163" i="4"/>
  <c r="J163" i="4"/>
  <c r="H163" i="4" s="1"/>
  <c r="J163" i="24"/>
  <c r="H163" i="24" s="1"/>
  <c r="E163" i="24"/>
  <c r="F162" i="24"/>
  <c r="C162" i="24"/>
  <c r="G162" i="4"/>
  <c r="E162" i="4"/>
  <c r="C162" i="4"/>
  <c r="F162" i="4"/>
  <c r="C162" i="23"/>
  <c r="E162" i="23"/>
  <c r="D162" i="23"/>
  <c r="C162" i="5"/>
  <c r="E162" i="5" l="1"/>
  <c r="P162" i="24"/>
  <c r="N162" i="24" s="1"/>
  <c r="D163" i="4"/>
  <c r="D162" i="5"/>
  <c r="P162" i="4"/>
  <c r="N162" i="4" s="1"/>
  <c r="D163" i="24"/>
  <c r="J162" i="24"/>
  <c r="H162" i="24" s="1"/>
  <c r="J162" i="4"/>
  <c r="H162" i="4" s="1"/>
  <c r="D162" i="24"/>
  <c r="G162" i="24"/>
  <c r="E162" i="24"/>
  <c r="C161" i="24"/>
  <c r="E161" i="24"/>
  <c r="F161" i="4"/>
  <c r="G161" i="4"/>
  <c r="E161" i="4"/>
  <c r="E161" i="23"/>
  <c r="D161" i="23"/>
  <c r="C161" i="23"/>
  <c r="E161" i="5"/>
  <c r="D161" i="5"/>
  <c r="C161" i="5"/>
  <c r="P161" i="24" l="1"/>
  <c r="N161" i="24" s="1"/>
  <c r="C161" i="4"/>
  <c r="J161" i="24"/>
  <c r="D161" i="24" s="1"/>
  <c r="G161" i="24"/>
  <c r="D162" i="4"/>
  <c r="J161" i="4"/>
  <c r="H161" i="4" s="1"/>
  <c r="P161" i="4"/>
  <c r="N161" i="4" s="1"/>
  <c r="H161" i="24"/>
  <c r="F161" i="24"/>
  <c r="P160" i="24"/>
  <c r="N160" i="24" s="1"/>
  <c r="G160" i="24"/>
  <c r="E160" i="24"/>
  <c r="C160" i="24"/>
  <c r="F160" i="4"/>
  <c r="E160" i="4"/>
  <c r="C160" i="23"/>
  <c r="E160" i="23"/>
  <c r="D160" i="23"/>
  <c r="E160" i="5"/>
  <c r="D160" i="5"/>
  <c r="C160" i="5" l="1"/>
  <c r="J160" i="4"/>
  <c r="H160" i="4" s="1"/>
  <c r="C160" i="4"/>
  <c r="P160" i="4"/>
  <c r="N160" i="4" s="1"/>
  <c r="G160" i="4"/>
  <c r="D161" i="4"/>
  <c r="J160" i="24"/>
  <c r="H160" i="24" s="1"/>
  <c r="D160" i="24"/>
  <c r="F160" i="24"/>
  <c r="G159" i="24"/>
  <c r="E159" i="24"/>
  <c r="C159" i="24"/>
  <c r="F159" i="4"/>
  <c r="C159" i="4"/>
  <c r="C159" i="23"/>
  <c r="E159" i="23"/>
  <c r="D159" i="23"/>
  <c r="E159" i="5"/>
  <c r="D159" i="5"/>
  <c r="C159" i="5"/>
  <c r="P159" i="24" l="1"/>
  <c r="N159" i="24" s="1"/>
  <c r="J159" i="4"/>
  <c r="H159" i="4" s="1"/>
  <c r="D160" i="4"/>
  <c r="P159" i="4"/>
  <c r="N159" i="4" s="1"/>
  <c r="J159" i="24"/>
  <c r="H159" i="24" s="1"/>
  <c r="F159" i="24"/>
  <c r="D159" i="4"/>
  <c r="G159" i="4"/>
  <c r="E159" i="4"/>
  <c r="P158" i="24"/>
  <c r="N158" i="24" s="1"/>
  <c r="C158" i="24"/>
  <c r="E158" i="24"/>
  <c r="P158" i="4"/>
  <c r="N158" i="4" s="1"/>
  <c r="C158" i="4"/>
  <c r="E158" i="23"/>
  <c r="D158" i="23"/>
  <c r="C158" i="23"/>
  <c r="D158" i="5"/>
  <c r="E158" i="5"/>
  <c r="C158" i="5"/>
  <c r="E158" i="4" l="1"/>
  <c r="G158" i="4"/>
  <c r="J158" i="24"/>
  <c r="D159" i="24"/>
  <c r="G158" i="24"/>
  <c r="J158" i="4"/>
  <c r="H158" i="4" s="1"/>
  <c r="D158" i="24"/>
  <c r="H158" i="24"/>
  <c r="F158" i="24"/>
  <c r="F158" i="4"/>
  <c r="E157" i="24"/>
  <c r="C157" i="24"/>
  <c r="P157" i="4"/>
  <c r="N157" i="4" s="1"/>
  <c r="G157" i="4"/>
  <c r="E157" i="4"/>
  <c r="C157" i="4"/>
  <c r="D157" i="23"/>
  <c r="E157" i="23"/>
  <c r="C157" i="5"/>
  <c r="E157" i="5"/>
  <c r="D157" i="5"/>
  <c r="C157" i="23" l="1"/>
  <c r="P157" i="24"/>
  <c r="N157" i="24" s="1"/>
  <c r="D158" i="4"/>
  <c r="J157" i="24"/>
  <c r="D157" i="24" s="1"/>
  <c r="J157" i="4"/>
  <c r="H157" i="4" s="1"/>
  <c r="G157" i="24"/>
  <c r="F157" i="24"/>
  <c r="F157" i="4"/>
  <c r="F156" i="24"/>
  <c r="E156" i="24"/>
  <c r="C156" i="24"/>
  <c r="G156" i="24"/>
  <c r="E156" i="4"/>
  <c r="C156" i="4"/>
  <c r="C156" i="23"/>
  <c r="D156" i="23"/>
  <c r="E156" i="5"/>
  <c r="D156" i="5"/>
  <c r="C156" i="5"/>
  <c r="E156" i="23" l="1"/>
  <c r="P156" i="4"/>
  <c r="N156" i="4" s="1"/>
  <c r="P156" i="24"/>
  <c r="N156" i="24" s="1"/>
  <c r="H157" i="24"/>
  <c r="J156" i="4"/>
  <c r="J156" i="24"/>
  <c r="H156" i="24" s="1"/>
  <c r="D157" i="4"/>
  <c r="G156" i="4"/>
  <c r="D156" i="4"/>
  <c r="H156" i="4"/>
  <c r="F156" i="4"/>
  <c r="P155" i="24"/>
  <c r="E155" i="24"/>
  <c r="C155" i="24"/>
  <c r="G155" i="24"/>
  <c r="P155" i="4"/>
  <c r="G155" i="4"/>
  <c r="E155" i="4"/>
  <c r="C155" i="4"/>
  <c r="D155" i="23"/>
  <c r="E155" i="23"/>
  <c r="C155" i="23"/>
  <c r="C155" i="5"/>
  <c r="E155" i="5"/>
  <c r="D155" i="5"/>
  <c r="J155" i="24" l="1"/>
  <c r="D155" i="24" s="1"/>
  <c r="N155" i="4"/>
  <c r="N155" i="24"/>
  <c r="J155" i="4"/>
  <c r="D155" i="4" s="1"/>
  <c r="D156" i="24"/>
  <c r="F155" i="24"/>
  <c r="F155" i="4"/>
  <c r="G154" i="24"/>
  <c r="J154" i="24"/>
  <c r="C154" i="24"/>
  <c r="P154" i="4"/>
  <c r="N154" i="4" s="1"/>
  <c r="E154" i="4"/>
  <c r="C154" i="4"/>
  <c r="E154" i="23"/>
  <c r="C154" i="23"/>
  <c r="E154" i="5"/>
  <c r="D154" i="5"/>
  <c r="C154" i="5"/>
  <c r="H155" i="24" l="1"/>
  <c r="D154" i="23"/>
  <c r="F154" i="4"/>
  <c r="H155" i="4"/>
  <c r="G154" i="4"/>
  <c r="E154" i="24"/>
  <c r="P154" i="24"/>
  <c r="N154" i="24" s="1"/>
  <c r="H154" i="24"/>
  <c r="F154" i="24"/>
  <c r="J154" i="4"/>
  <c r="P153" i="24"/>
  <c r="N153" i="24" s="1"/>
  <c r="F153" i="24"/>
  <c r="E153" i="24"/>
  <c r="G153" i="24"/>
  <c r="C153" i="24"/>
  <c r="G153" i="4"/>
  <c r="E153" i="4"/>
  <c r="C153" i="4"/>
  <c r="E153" i="23"/>
  <c r="D153" i="23"/>
  <c r="C153" i="23"/>
  <c r="C153" i="5"/>
  <c r="E153" i="5"/>
  <c r="D153" i="5"/>
  <c r="D154" i="24" l="1"/>
  <c r="J153" i="4"/>
  <c r="H153" i="4" s="1"/>
  <c r="F153" i="4"/>
  <c r="J153" i="24"/>
  <c r="H153" i="24" s="1"/>
  <c r="P153" i="4"/>
  <c r="N153" i="4" s="1"/>
  <c r="H154" i="4"/>
  <c r="D154" i="4"/>
  <c r="D153" i="24"/>
  <c r="P152" i="24"/>
  <c r="N152" i="24" s="1"/>
  <c r="G152" i="24"/>
  <c r="F152" i="24"/>
  <c r="C152" i="24"/>
  <c r="F152" i="4"/>
  <c r="C152" i="4"/>
  <c r="E152" i="23"/>
  <c r="D152" i="23"/>
  <c r="C152" i="23"/>
  <c r="E152" i="5"/>
  <c r="D152" i="5"/>
  <c r="C152" i="5"/>
  <c r="D153" i="4" l="1"/>
  <c r="E152" i="24"/>
  <c r="J152" i="4"/>
  <c r="H152" i="4" s="1"/>
  <c r="J152" i="24"/>
  <c r="H152" i="24" s="1"/>
  <c r="G152" i="4"/>
  <c r="P152" i="4"/>
  <c r="N152" i="4" s="1"/>
  <c r="E152" i="4"/>
  <c r="J151" i="24"/>
  <c r="H151" i="24" s="1"/>
  <c r="E151" i="24"/>
  <c r="E151" i="4"/>
  <c r="E151" i="23"/>
  <c r="D151" i="23"/>
  <c r="C151" i="23"/>
  <c r="E151" i="5"/>
  <c r="D151" i="5"/>
  <c r="C151" i="5"/>
  <c r="C151" i="24" l="1"/>
  <c r="J151" i="4"/>
  <c r="H151" i="4" s="1"/>
  <c r="P151" i="24"/>
  <c r="N151" i="24" s="1"/>
  <c r="D152" i="24"/>
  <c r="G151" i="4"/>
  <c r="P151" i="4"/>
  <c r="D151" i="4" s="1"/>
  <c r="G151" i="24"/>
  <c r="C151" i="4"/>
  <c r="D152" i="4"/>
  <c r="F151" i="24"/>
  <c r="D151" i="24"/>
  <c r="F151" i="4"/>
  <c r="E150" i="24"/>
  <c r="G150" i="24"/>
  <c r="F150" i="24"/>
  <c r="C150" i="24"/>
  <c r="G150" i="4"/>
  <c r="C150" i="4"/>
  <c r="E150" i="23"/>
  <c r="D150" i="23"/>
  <c r="C150" i="23"/>
  <c r="E150" i="5"/>
  <c r="C150" i="5"/>
  <c r="D150" i="5"/>
  <c r="N151" i="4" l="1"/>
  <c r="F150" i="4"/>
  <c r="J150" i="4"/>
  <c r="D150" i="4" s="1"/>
  <c r="J150" i="24"/>
  <c r="H150" i="24" s="1"/>
  <c r="P150" i="4"/>
  <c r="P150" i="24"/>
  <c r="N150" i="24" s="1"/>
  <c r="N150" i="4"/>
  <c r="E150" i="4"/>
  <c r="F149" i="24"/>
  <c r="J149" i="24"/>
  <c r="C149" i="24"/>
  <c r="F149" i="4"/>
  <c r="E149" i="4"/>
  <c r="C149" i="4"/>
  <c r="E149" i="23"/>
  <c r="D149" i="23"/>
  <c r="C149" i="23"/>
  <c r="E149" i="5"/>
  <c r="D149" i="5"/>
  <c r="C149" i="5"/>
  <c r="P149" i="24" l="1"/>
  <c r="J149" i="4"/>
  <c r="H149" i="4" s="1"/>
  <c r="G149" i="4"/>
  <c r="H150" i="4"/>
  <c r="P149" i="4"/>
  <c r="N149" i="4" s="1"/>
  <c r="G149" i="24"/>
  <c r="D150" i="24"/>
  <c r="N149" i="24"/>
  <c r="H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D148" i="23"/>
  <c r="C148" i="23"/>
  <c r="E148" i="5"/>
  <c r="D148" i="5"/>
  <c r="C148" i="5"/>
  <c r="E148" i="23" l="1"/>
  <c r="J148" i="4"/>
  <c r="H148" i="4" s="1"/>
  <c r="G148" i="4"/>
  <c r="J148" i="24"/>
  <c r="H148" i="24" s="1"/>
  <c r="D149" i="4"/>
  <c r="F148" i="24"/>
  <c r="F148" i="4"/>
  <c r="G147" i="24"/>
  <c r="F147" i="24"/>
  <c r="E147" i="24"/>
  <c r="C147" i="24"/>
  <c r="J147" i="4"/>
  <c r="H147" i="4" s="1"/>
  <c r="E147" i="4"/>
  <c r="F147" i="4"/>
  <c r="C147" i="4"/>
  <c r="E147" i="23"/>
  <c r="D147" i="23"/>
  <c r="C147" i="23"/>
  <c r="C147" i="5"/>
  <c r="G147" i="4" l="1"/>
  <c r="P147" i="4"/>
  <c r="N147" i="4" s="1"/>
  <c r="D148" i="4"/>
  <c r="J147" i="24"/>
  <c r="H147" i="24" s="1"/>
  <c r="D148" i="24"/>
  <c r="D147" i="5"/>
  <c r="E147" i="5"/>
  <c r="P147" i="24"/>
  <c r="N147" i="24" s="1"/>
  <c r="D147" i="4"/>
  <c r="E146" i="24"/>
  <c r="C146" i="24"/>
  <c r="F146" i="24"/>
  <c r="G146" i="4"/>
  <c r="F146" i="4"/>
  <c r="C146" i="4"/>
  <c r="E146" i="23"/>
  <c r="D146" i="23"/>
  <c r="C146" i="23"/>
  <c r="E146" i="5"/>
  <c r="D146" i="5"/>
  <c r="C146" i="5"/>
  <c r="J146" i="4" l="1"/>
  <c r="H146" i="4" s="1"/>
  <c r="J146" i="24"/>
  <c r="H146" i="24" s="1"/>
  <c r="D147" i="24"/>
  <c r="P146" i="4"/>
  <c r="N146" i="4" s="1"/>
  <c r="G146" i="24"/>
  <c r="P146" i="24"/>
  <c r="N146" i="24" s="1"/>
  <c r="E146" i="4"/>
  <c r="G145" i="24"/>
  <c r="F145" i="24"/>
  <c r="E145" i="24"/>
  <c r="C145" i="24"/>
  <c r="E145" i="4"/>
  <c r="E145" i="23"/>
  <c r="D145" i="23"/>
  <c r="C145" i="23"/>
  <c r="E145" i="5"/>
  <c r="D145" i="5"/>
  <c r="C145" i="5"/>
  <c r="D146" i="4" l="1"/>
  <c r="D146" i="24"/>
  <c r="C145" i="4"/>
  <c r="J145" i="4"/>
  <c r="H145" i="4" s="1"/>
  <c r="P145" i="4"/>
  <c r="N145" i="4" s="1"/>
  <c r="J145" i="24"/>
  <c r="H145" i="24" s="1"/>
  <c r="G145" i="4"/>
  <c r="P145" i="24"/>
  <c r="N145" i="24" s="1"/>
  <c r="F145" i="4"/>
  <c r="G144" i="24"/>
  <c r="C144" i="24"/>
  <c r="F144" i="4"/>
  <c r="C144" i="4"/>
  <c r="E144" i="23"/>
  <c r="D144" i="23"/>
  <c r="C144" i="23"/>
  <c r="C144" i="5"/>
  <c r="E144" i="5"/>
  <c r="D144" i="5"/>
  <c r="D145" i="4" l="1"/>
  <c r="P144" i="24"/>
  <c r="N144" i="24" s="1"/>
  <c r="P144" i="4"/>
  <c r="N144" i="4" s="1"/>
  <c r="J144" i="24"/>
  <c r="H144" i="24" s="1"/>
  <c r="J144" i="4"/>
  <c r="F144" i="24"/>
  <c r="D145" i="24"/>
  <c r="E144" i="24"/>
  <c r="G144" i="4"/>
  <c r="E144" i="4"/>
  <c r="G143" i="24"/>
  <c r="C143" i="24"/>
  <c r="E143" i="4"/>
  <c r="C143" i="4"/>
  <c r="D143" i="23"/>
  <c r="C143" i="23"/>
  <c r="D143" i="5"/>
  <c r="C143" i="5"/>
  <c r="E143" i="5" l="1"/>
  <c r="E143" i="23"/>
  <c r="G143" i="4"/>
  <c r="P143" i="4"/>
  <c r="N143" i="4" s="1"/>
  <c r="P143" i="24"/>
  <c r="N143" i="24" s="1"/>
  <c r="J143" i="24"/>
  <c r="D144" i="24"/>
  <c r="D144" i="4"/>
  <c r="J143" i="4"/>
  <c r="H143" i="4" s="1"/>
  <c r="E143" i="24"/>
  <c r="H144" i="4"/>
  <c r="F143" i="24"/>
  <c r="F143" i="4"/>
  <c r="G142" i="24"/>
  <c r="F142" i="24"/>
  <c r="C142" i="24"/>
  <c r="G142" i="4"/>
  <c r="E142" i="4"/>
  <c r="C142" i="4"/>
  <c r="E142" i="23"/>
  <c r="D142" i="23"/>
  <c r="C142" i="23"/>
  <c r="D142" i="5"/>
  <c r="C142" i="5"/>
  <c r="E142" i="5" l="1"/>
  <c r="D143" i="4"/>
  <c r="D143" i="24"/>
  <c r="H143" i="24"/>
  <c r="P142" i="24"/>
  <c r="N142" i="24" s="1"/>
  <c r="P142" i="4"/>
  <c r="N142" i="4" s="1"/>
  <c r="J142" i="4"/>
  <c r="H142" i="4" s="1"/>
  <c r="F142" i="4"/>
  <c r="J142" i="24"/>
  <c r="H142" i="24" s="1"/>
  <c r="E142" i="24"/>
  <c r="F141" i="24"/>
  <c r="C141" i="24"/>
  <c r="F141" i="4"/>
  <c r="C141" i="4"/>
  <c r="D141" i="23"/>
  <c r="C141" i="23"/>
  <c r="E141" i="5"/>
  <c r="C141" i="5"/>
  <c r="G141" i="24" l="1"/>
  <c r="E141" i="23"/>
  <c r="D141" i="5"/>
  <c r="D142" i="24"/>
  <c r="J141" i="4"/>
  <c r="H141" i="4" s="1"/>
  <c r="D142" i="4"/>
  <c r="P141" i="24"/>
  <c r="N141" i="24" s="1"/>
  <c r="P141" i="4"/>
  <c r="N141" i="4" s="1"/>
  <c r="J141" i="24"/>
  <c r="H141" i="24" s="1"/>
  <c r="E141" i="24"/>
  <c r="G141" i="4"/>
  <c r="E141" i="4"/>
  <c r="E140" i="24"/>
  <c r="C140" i="24"/>
  <c r="C140" i="4"/>
  <c r="G140" i="4"/>
  <c r="E140" i="23"/>
  <c r="D140" i="23"/>
  <c r="E140" i="5"/>
  <c r="D140" i="5"/>
  <c r="C140" i="5"/>
  <c r="C140" i="23" l="1"/>
  <c r="D141" i="24"/>
  <c r="P140" i="4"/>
  <c r="N140" i="4" s="1"/>
  <c r="D141" i="4"/>
  <c r="E140" i="4"/>
  <c r="G140" i="24"/>
  <c r="J140" i="4"/>
  <c r="H140" i="4" s="1"/>
  <c r="P140" i="24"/>
  <c r="N140" i="24" s="1"/>
  <c r="J140" i="24"/>
  <c r="H140" i="24" s="1"/>
  <c r="F140" i="24"/>
  <c r="F140" i="4"/>
  <c r="G139" i="24"/>
  <c r="F139" i="24"/>
  <c r="E139" i="24"/>
  <c r="C139" i="24"/>
  <c r="G139" i="4"/>
  <c r="F139" i="4"/>
  <c r="E139" i="23"/>
  <c r="C139" i="23"/>
  <c r="E139" i="5"/>
  <c r="C139" i="5"/>
  <c r="D140" i="4" l="1"/>
  <c r="C139" i="4"/>
  <c r="D139" i="23"/>
  <c r="D139" i="5"/>
  <c r="P139" i="4"/>
  <c r="N139" i="4" s="1"/>
  <c r="J139" i="24"/>
  <c r="H139" i="24" s="1"/>
  <c r="J139" i="4"/>
  <c r="D140" i="24"/>
  <c r="P139" i="24"/>
  <c r="N139" i="24" s="1"/>
  <c r="E139" i="4"/>
  <c r="G138" i="24"/>
  <c r="E138" i="24"/>
  <c r="C138" i="24"/>
  <c r="E138" i="4"/>
  <c r="C138" i="4"/>
  <c r="E138" i="23"/>
  <c r="C138" i="23"/>
  <c r="E138" i="5"/>
  <c r="D138" i="5"/>
  <c r="C138" i="5"/>
  <c r="F138" i="4" l="1"/>
  <c r="D138" i="23"/>
  <c r="D139" i="4"/>
  <c r="D139" i="24"/>
  <c r="H139" i="4"/>
  <c r="G138" i="4"/>
  <c r="P138" i="24"/>
  <c r="N138" i="24" s="1"/>
  <c r="P138" i="4"/>
  <c r="N138" i="4" s="1"/>
  <c r="J138" i="4"/>
  <c r="H138" i="4" s="1"/>
  <c r="J138" i="24"/>
  <c r="F138" i="24"/>
  <c r="F137" i="24"/>
  <c r="E137" i="24"/>
  <c r="C137" i="24"/>
  <c r="G137" i="4"/>
  <c r="E137" i="4"/>
  <c r="C137" i="4"/>
  <c r="D137" i="23"/>
  <c r="C137" i="23"/>
  <c r="E137" i="5"/>
  <c r="D137" i="5"/>
  <c r="C137" i="5"/>
  <c r="E137" i="23" l="1"/>
  <c r="D138" i="24"/>
  <c r="D138" i="4"/>
  <c r="G137" i="24"/>
  <c r="P137" i="4"/>
  <c r="N137" i="4" s="1"/>
  <c r="P137" i="24"/>
  <c r="N137" i="24" s="1"/>
  <c r="H138" i="24"/>
  <c r="J137" i="24"/>
  <c r="H137" i="24" s="1"/>
  <c r="J137" i="4"/>
  <c r="F137" i="4"/>
  <c r="G136" i="24"/>
  <c r="F136" i="24"/>
  <c r="E136" i="24"/>
  <c r="C136" i="24"/>
  <c r="E136" i="4"/>
  <c r="C136" i="4"/>
  <c r="D136" i="23"/>
  <c r="E136" i="23"/>
  <c r="E136" i="5"/>
  <c r="D136" i="5"/>
  <c r="C136" i="5"/>
  <c r="D137" i="4" l="1"/>
  <c r="C136" i="23"/>
  <c r="P136" i="4"/>
  <c r="N136" i="4" s="1"/>
  <c r="D137" i="24"/>
  <c r="H137" i="4"/>
  <c r="J136" i="4"/>
  <c r="H136" i="4" s="1"/>
  <c r="J136" i="24"/>
  <c r="H136" i="24" s="1"/>
  <c r="G136" i="4"/>
  <c r="P136" i="24"/>
  <c r="N136" i="24" s="1"/>
  <c r="F136" i="4"/>
  <c r="E135" i="24"/>
  <c r="C135" i="24"/>
  <c r="C135" i="4"/>
  <c r="G135" i="4"/>
  <c r="E135" i="23"/>
  <c r="C135" i="23"/>
  <c r="E135" i="5"/>
  <c r="D135" i="5"/>
  <c r="C135" i="5"/>
  <c r="D135" i="23" l="1"/>
  <c r="P135" i="4"/>
  <c r="N135" i="4" s="1"/>
  <c r="D136" i="4"/>
  <c r="E135" i="4"/>
  <c r="G135" i="24"/>
  <c r="J135" i="4"/>
  <c r="D135" i="4" s="1"/>
  <c r="P135" i="24"/>
  <c r="N135" i="24" s="1"/>
  <c r="J135" i="24"/>
  <c r="H135" i="24" s="1"/>
  <c r="D136" i="24"/>
  <c r="F135" i="24"/>
  <c r="F135" i="4"/>
  <c r="G134" i="24"/>
  <c r="E134" i="24"/>
  <c r="C134" i="24"/>
  <c r="G134" i="4"/>
  <c r="C134" i="4"/>
  <c r="C134" i="23"/>
  <c r="E134" i="5"/>
  <c r="D134" i="5"/>
  <c r="E134" i="23" l="1"/>
  <c r="D134" i="23"/>
  <c r="C134" i="5"/>
  <c r="H135" i="4"/>
  <c r="P134" i="4"/>
  <c r="N134" i="4" s="1"/>
  <c r="P134" i="24"/>
  <c r="N134" i="24" s="1"/>
  <c r="J134" i="24"/>
  <c r="H134" i="24" s="1"/>
  <c r="E134" i="4"/>
  <c r="D135" i="24"/>
  <c r="J134" i="4"/>
  <c r="F134" i="24"/>
  <c r="F134" i="4"/>
  <c r="E133" i="24"/>
  <c r="C133" i="24"/>
  <c r="G133" i="4"/>
  <c r="E133" i="4"/>
  <c r="C133" i="4"/>
  <c r="E133" i="23"/>
  <c r="D133" i="23"/>
  <c r="C133" i="23"/>
  <c r="D133" i="5"/>
  <c r="C133" i="5"/>
  <c r="D134" i="4" l="1"/>
  <c r="D134" i="24"/>
  <c r="J133" i="24"/>
  <c r="H133" i="24" s="1"/>
  <c r="H134" i="4"/>
  <c r="E133" i="5"/>
  <c r="P133" i="4"/>
  <c r="N133" i="4" s="1"/>
  <c r="F133" i="4"/>
  <c r="P133" i="24"/>
  <c r="N133" i="24" s="1"/>
  <c r="J133" i="4"/>
  <c r="H133" i="4" s="1"/>
  <c r="G133" i="24"/>
  <c r="F133" i="24"/>
  <c r="E132" i="24"/>
  <c r="C132" i="24"/>
  <c r="G132" i="4"/>
  <c r="C132" i="4"/>
  <c r="E132" i="23"/>
  <c r="C132" i="23"/>
  <c r="D132" i="5"/>
  <c r="C132" i="5" l="1"/>
  <c r="E132" i="5"/>
  <c r="D133" i="24"/>
  <c r="D133" i="4"/>
  <c r="P132" i="4"/>
  <c r="N132" i="4" s="1"/>
  <c r="P132" i="24"/>
  <c r="N132" i="24" s="1"/>
  <c r="J132" i="24"/>
  <c r="H132" i="24" s="1"/>
  <c r="D132" i="23"/>
  <c r="J132" i="4"/>
  <c r="F132" i="4"/>
  <c r="G132" i="24"/>
  <c r="F132" i="24"/>
  <c r="E132" i="4"/>
  <c r="G131" i="24"/>
  <c r="E131" i="24"/>
  <c r="C131" i="24"/>
  <c r="E131" i="4"/>
  <c r="C131" i="4"/>
  <c r="C131" i="23"/>
  <c r="E131" i="5"/>
  <c r="D131" i="5"/>
  <c r="C131" i="5"/>
  <c r="E131" i="23" l="1"/>
  <c r="D132" i="4"/>
  <c r="D132" i="24"/>
  <c r="G131" i="4"/>
  <c r="P131" i="24"/>
  <c r="N131" i="24" s="1"/>
  <c r="H132" i="4"/>
  <c r="P131" i="4"/>
  <c r="N131" i="4" s="1"/>
  <c r="D131" i="23"/>
  <c r="J131" i="24"/>
  <c r="J131" i="4"/>
  <c r="H131" i="4" s="1"/>
  <c r="F131" i="24"/>
  <c r="F131" i="4"/>
  <c r="F130" i="24"/>
  <c r="C130" i="24"/>
  <c r="F130" i="4"/>
  <c r="E130" i="23"/>
  <c r="C130" i="5"/>
  <c r="E130" i="5"/>
  <c r="C130" i="23" l="1"/>
  <c r="D130" i="23"/>
  <c r="D130" i="5"/>
  <c r="D131" i="24"/>
  <c r="J130" i="24"/>
  <c r="H130" i="24" s="1"/>
  <c r="D131" i="4"/>
  <c r="J130" i="4"/>
  <c r="H130" i="4" s="1"/>
  <c r="H131" i="24"/>
  <c r="G130" i="4"/>
  <c r="E130" i="4"/>
  <c r="C130" i="4"/>
  <c r="G130" i="24"/>
  <c r="P130" i="4"/>
  <c r="N130" i="4" s="1"/>
  <c r="P130" i="24"/>
  <c r="E130" i="24"/>
  <c r="G129" i="24"/>
  <c r="E129" i="24"/>
  <c r="C129" i="24"/>
  <c r="G129" i="4"/>
  <c r="F129" i="4"/>
  <c r="E129" i="4"/>
  <c r="C129" i="4"/>
  <c r="D129" i="23"/>
  <c r="C129" i="23"/>
  <c r="E129" i="5"/>
  <c r="C129" i="5"/>
  <c r="F129" i="24" l="1"/>
  <c r="E129" i="23"/>
  <c r="D130" i="24"/>
  <c r="D129" i="5"/>
  <c r="D130" i="4"/>
  <c r="P129" i="24"/>
  <c r="P129" i="4"/>
  <c r="N129" i="4" s="1"/>
  <c r="J129" i="24"/>
  <c r="H129" i="24" s="1"/>
  <c r="J129" i="4"/>
  <c r="H129" i="4" s="1"/>
  <c r="N130" i="24"/>
  <c r="G128" i="24"/>
  <c r="E128" i="24"/>
  <c r="C128" i="24"/>
  <c r="F128" i="4"/>
  <c r="E128" i="4"/>
  <c r="E128" i="23"/>
  <c r="D128" i="23"/>
  <c r="C128" i="23"/>
  <c r="C128" i="5"/>
  <c r="E128" i="5" l="1"/>
  <c r="D129" i="24"/>
  <c r="J128" i="4"/>
  <c r="H128" i="4" s="1"/>
  <c r="C128" i="4"/>
  <c r="D129" i="4"/>
  <c r="N129" i="24"/>
  <c r="P128" i="24"/>
  <c r="N128" i="24" s="1"/>
  <c r="D128" i="5"/>
  <c r="G128" i="4"/>
  <c r="P128" i="4"/>
  <c r="N128" i="4" s="1"/>
  <c r="J128" i="24"/>
  <c r="H128" i="24" s="1"/>
  <c r="F128" i="24"/>
  <c r="G127" i="24"/>
  <c r="E127" i="24"/>
  <c r="G127" i="4"/>
  <c r="E127" i="4"/>
  <c r="C127" i="23"/>
  <c r="E127" i="5"/>
  <c r="C127" i="5"/>
  <c r="D127" i="23" l="1"/>
  <c r="D127" i="5"/>
  <c r="C127" i="24"/>
  <c r="C127" i="4"/>
  <c r="E127" i="23"/>
  <c r="D128" i="4"/>
  <c r="P127" i="4"/>
  <c r="N127" i="4" s="1"/>
  <c r="P127" i="24"/>
  <c r="N127" i="24" s="1"/>
  <c r="D128" i="24"/>
  <c r="J127" i="24"/>
  <c r="H127" i="24" s="1"/>
  <c r="J127" i="4"/>
  <c r="D127" i="4" s="1"/>
  <c r="F127" i="24"/>
  <c r="F127" i="4"/>
  <c r="G126" i="24"/>
  <c r="E126" i="24"/>
  <c r="C126" i="24"/>
  <c r="G126" i="4"/>
  <c r="F126" i="4"/>
  <c r="E126" i="4"/>
  <c r="C126" i="4"/>
  <c r="E126" i="23"/>
  <c r="D126" i="23"/>
  <c r="C126" i="23"/>
  <c r="E126" i="5"/>
  <c r="D126" i="5"/>
  <c r="C126" i="5" l="1"/>
  <c r="P126" i="24"/>
  <c r="N126" i="24" s="1"/>
  <c r="D127" i="24"/>
  <c r="P126" i="4"/>
  <c r="N126" i="4" s="1"/>
  <c r="H127" i="4"/>
  <c r="J126" i="4"/>
  <c r="H126" i="4" s="1"/>
  <c r="J126" i="24"/>
  <c r="H126" i="24" s="1"/>
  <c r="F126" i="24"/>
  <c r="F125" i="24"/>
  <c r="E125" i="24"/>
  <c r="C125" i="24"/>
  <c r="G125" i="4"/>
  <c r="F125" i="4"/>
  <c r="C125" i="4"/>
  <c r="E125" i="23"/>
  <c r="C125" i="23"/>
  <c r="E125" i="5"/>
  <c r="D125" i="5"/>
  <c r="C125" i="5"/>
  <c r="E125" i="4" l="1"/>
  <c r="D125" i="23"/>
  <c r="D126" i="24"/>
  <c r="P125" i="24"/>
  <c r="N125" i="24" s="1"/>
  <c r="D126" i="4"/>
  <c r="P125" i="4"/>
  <c r="N125" i="4" s="1"/>
  <c r="J125" i="4"/>
  <c r="H125" i="4" s="1"/>
  <c r="J125" i="24"/>
  <c r="G125" i="24"/>
  <c r="C124" i="24"/>
  <c r="C124" i="4"/>
  <c r="D125" i="24" l="1"/>
  <c r="D125" i="4"/>
  <c r="H125" i="24"/>
  <c r="G124" i="4"/>
  <c r="E124" i="23"/>
  <c r="J124" i="24"/>
  <c r="H124" i="24" s="1"/>
  <c r="C124" i="23"/>
  <c r="D124" i="23"/>
  <c r="C124" i="5"/>
  <c r="J124" i="4"/>
  <c r="H124" i="4" s="1"/>
  <c r="D124" i="5"/>
  <c r="P124" i="4"/>
  <c r="N124" i="4" s="1"/>
  <c r="F124" i="4"/>
  <c r="E124" i="24"/>
  <c r="E124" i="5"/>
  <c r="E124" i="4"/>
  <c r="G124" i="24"/>
  <c r="P124" i="24"/>
  <c r="N124" i="24" s="1"/>
  <c r="F124" i="24"/>
  <c r="E123" i="23" l="1"/>
  <c r="G123" i="4"/>
  <c r="D123" i="23"/>
  <c r="G123" i="24"/>
  <c r="C123" i="23"/>
  <c r="E123" i="4"/>
  <c r="C123" i="24"/>
  <c r="C123" i="4"/>
  <c r="D124" i="4"/>
  <c r="C123" i="5"/>
  <c r="D123" i="5"/>
  <c r="P123" i="24"/>
  <c r="N123" i="24" s="1"/>
  <c r="E123" i="5"/>
  <c r="J123" i="4"/>
  <c r="H123" i="4" s="1"/>
  <c r="E123" i="24"/>
  <c r="D124" i="24"/>
  <c r="P123" i="4"/>
  <c r="N123" i="4" s="1"/>
  <c r="J123" i="24"/>
  <c r="H123" i="24" s="1"/>
  <c r="F123" i="24"/>
  <c r="F123" i="4"/>
  <c r="P122" i="24" l="1"/>
  <c r="N122" i="24" s="1"/>
  <c r="D122" i="23"/>
  <c r="C122" i="5"/>
  <c r="D123" i="24"/>
  <c r="F122" i="4"/>
  <c r="G122" i="4"/>
  <c r="F122" i="24"/>
  <c r="E122" i="5"/>
  <c r="C122" i="23"/>
  <c r="D123" i="4"/>
  <c r="E122" i="23"/>
  <c r="J122" i="24"/>
  <c r="H122" i="24" s="1"/>
  <c r="C122" i="4"/>
  <c r="C122" i="24"/>
  <c r="D122" i="5"/>
  <c r="E122" i="24"/>
  <c r="J122" i="4"/>
  <c r="H122" i="4" s="1"/>
  <c r="P122" i="4"/>
  <c r="N122" i="4" s="1"/>
  <c r="E122" i="4"/>
  <c r="G122" i="24"/>
  <c r="D122" i="24" l="1"/>
  <c r="D122" i="4"/>
  <c r="D121" i="23"/>
  <c r="C121" i="23"/>
  <c r="E121" i="5"/>
  <c r="D121" i="5"/>
  <c r="E121" i="23" l="1"/>
  <c r="C121" i="4"/>
  <c r="F121" i="4"/>
  <c r="E121" i="24"/>
  <c r="G121" i="4"/>
  <c r="F121" i="24"/>
  <c r="C121" i="5"/>
  <c r="C121" i="24"/>
  <c r="P121" i="4"/>
  <c r="N121" i="4" s="1"/>
  <c r="J121" i="24"/>
  <c r="H121" i="24" s="1"/>
  <c r="G121" i="24"/>
  <c r="P121" i="24"/>
  <c r="N121" i="24" s="1"/>
  <c r="J121" i="4"/>
  <c r="H121" i="4" s="1"/>
  <c r="E121" i="4"/>
  <c r="D121" i="24" l="1"/>
  <c r="D121" i="4"/>
  <c r="C120" i="4"/>
  <c r="C120" i="23"/>
  <c r="D120" i="5"/>
  <c r="C120" i="5"/>
  <c r="E120" i="23" l="1"/>
  <c r="G120" i="4"/>
  <c r="E120" i="5"/>
  <c r="D120" i="23"/>
  <c r="E120" i="4"/>
  <c r="C120" i="24"/>
  <c r="E120" i="24"/>
  <c r="G120" i="24"/>
  <c r="P120" i="24"/>
  <c r="N120" i="24" s="1"/>
  <c r="P120" i="4"/>
  <c r="N120" i="4" s="1"/>
  <c r="J120" i="4"/>
  <c r="H120" i="4" s="1"/>
  <c r="J120" i="24"/>
  <c r="F120" i="24"/>
  <c r="F120" i="4"/>
  <c r="C119" i="24"/>
  <c r="E119" i="4" l="1"/>
  <c r="E119" i="24"/>
  <c r="D119" i="5"/>
  <c r="C119" i="23"/>
  <c r="C119" i="4"/>
  <c r="C119" i="5"/>
  <c r="E119" i="23"/>
  <c r="D120" i="24"/>
  <c r="G119" i="24"/>
  <c r="E119" i="5"/>
  <c r="D120" i="4"/>
  <c r="D119" i="23"/>
  <c r="H120" i="24"/>
  <c r="G119" i="4"/>
  <c r="P119" i="24"/>
  <c r="N119" i="24" s="1"/>
  <c r="P119" i="4"/>
  <c r="N119" i="4" s="1"/>
  <c r="J119" i="4"/>
  <c r="H119" i="4" s="1"/>
  <c r="J119" i="24"/>
  <c r="H119" i="24" s="1"/>
  <c r="F119" i="24"/>
  <c r="F119" i="4"/>
  <c r="F118" i="4" l="1"/>
  <c r="E118" i="23"/>
  <c r="G118" i="4"/>
  <c r="E118" i="5"/>
  <c r="C118" i="24"/>
  <c r="C118" i="5"/>
  <c r="C118" i="23"/>
  <c r="D118" i="23"/>
  <c r="D118" i="5"/>
  <c r="C118" i="4"/>
  <c r="E118" i="24"/>
  <c r="D119" i="24"/>
  <c r="D119" i="4"/>
  <c r="G118" i="24"/>
  <c r="J118" i="4"/>
  <c r="H118" i="4" s="1"/>
  <c r="P118" i="4"/>
  <c r="N118" i="4" s="1"/>
  <c r="P118" i="24"/>
  <c r="N118" i="24" s="1"/>
  <c r="J118" i="24"/>
  <c r="H118" i="24" s="1"/>
  <c r="F118" i="24"/>
  <c r="E118" i="4"/>
  <c r="E117" i="24" l="1"/>
  <c r="C117" i="5"/>
  <c r="C117" i="4"/>
  <c r="D117" i="23"/>
  <c r="C117" i="24"/>
  <c r="E117" i="23"/>
  <c r="E117" i="5"/>
  <c r="G117" i="4"/>
  <c r="E117" i="4"/>
  <c r="D117" i="5"/>
  <c r="C117" i="23"/>
  <c r="P117" i="4"/>
  <c r="N117" i="4" s="1"/>
  <c r="D118" i="4"/>
  <c r="P117" i="24"/>
  <c r="N117" i="24" s="1"/>
  <c r="D118" i="24"/>
  <c r="J117" i="24"/>
  <c r="H117" i="24" s="1"/>
  <c r="G117" i="24"/>
  <c r="J117" i="4"/>
  <c r="F117" i="24"/>
  <c r="F117" i="4"/>
  <c r="E116" i="5" l="1"/>
  <c r="E116" i="4"/>
  <c r="D116" i="23"/>
  <c r="G116" i="24"/>
  <c r="E116" i="23"/>
  <c r="E116" i="24"/>
  <c r="C116" i="4"/>
  <c r="F116" i="24"/>
  <c r="D116" i="5"/>
  <c r="C116" i="5"/>
  <c r="C116" i="23"/>
  <c r="D117" i="4"/>
  <c r="P116" i="4"/>
  <c r="N116" i="4" s="1"/>
  <c r="P116" i="24"/>
  <c r="N116" i="24" s="1"/>
  <c r="D117" i="24"/>
  <c r="H117" i="4"/>
  <c r="G116" i="4"/>
  <c r="C116" i="24"/>
  <c r="J116" i="4"/>
  <c r="J116" i="24"/>
  <c r="H116" i="24" s="1"/>
  <c r="F116" i="4"/>
  <c r="C115" i="5" l="1"/>
  <c r="G115" i="24"/>
  <c r="D115" i="5"/>
  <c r="C115" i="4"/>
  <c r="C115" i="24"/>
  <c r="E115" i="24"/>
  <c r="D115" i="23"/>
  <c r="E115" i="4"/>
  <c r="F115" i="24"/>
  <c r="E115" i="23"/>
  <c r="E115" i="5"/>
  <c r="D116" i="4"/>
  <c r="P115" i="4"/>
  <c r="N115" i="4" s="1"/>
  <c r="P115" i="24"/>
  <c r="N115" i="24" s="1"/>
  <c r="H116" i="4"/>
  <c r="C115" i="23"/>
  <c r="D116" i="24"/>
  <c r="J115" i="4"/>
  <c r="G115" i="4"/>
  <c r="J115" i="24"/>
  <c r="H115" i="24" s="1"/>
  <c r="F115" i="4"/>
  <c r="D114" i="23"/>
  <c r="C114" i="24" l="1"/>
  <c r="G114" i="4"/>
  <c r="G114" i="24"/>
  <c r="C114" i="4"/>
  <c r="C114" i="23"/>
  <c r="E114" i="23"/>
  <c r="E114" i="24"/>
  <c r="E114" i="5"/>
  <c r="C114" i="5"/>
  <c r="D114" i="5"/>
  <c r="D115" i="4"/>
  <c r="H115" i="4"/>
  <c r="D115" i="24"/>
  <c r="P114" i="24"/>
  <c r="N114" i="24" s="1"/>
  <c r="P114" i="4"/>
  <c r="N114" i="4" s="1"/>
  <c r="J114" i="4"/>
  <c r="H114" i="4" s="1"/>
  <c r="E114" i="4"/>
  <c r="J114" i="24"/>
  <c r="H114" i="24" s="1"/>
  <c r="F114" i="24"/>
  <c r="F114" i="4"/>
  <c r="G113" i="24" l="1"/>
  <c r="D113" i="5"/>
  <c r="D113" i="23"/>
  <c r="E113" i="24"/>
  <c r="E113" i="4"/>
  <c r="C113" i="23"/>
  <c r="C113" i="4"/>
  <c r="E113" i="5"/>
  <c r="C113" i="5"/>
  <c r="C113" i="24"/>
  <c r="E113" i="23"/>
  <c r="D114" i="4"/>
  <c r="P113" i="24"/>
  <c r="N113" i="24" s="1"/>
  <c r="D114" i="24"/>
  <c r="P113" i="4"/>
  <c r="N113" i="4" s="1"/>
  <c r="J113" i="4"/>
  <c r="H113" i="4" s="1"/>
  <c r="G113" i="4"/>
  <c r="J113" i="24"/>
  <c r="F113" i="24"/>
  <c r="F113" i="4"/>
  <c r="C112" i="24"/>
  <c r="C112" i="4"/>
  <c r="C112" i="5"/>
  <c r="D112" i="23" l="1"/>
  <c r="D112" i="5"/>
  <c r="E112" i="23"/>
  <c r="E112" i="24"/>
  <c r="G112" i="4"/>
  <c r="C112" i="23"/>
  <c r="E112" i="5"/>
  <c r="E112" i="4"/>
  <c r="D113" i="24"/>
  <c r="H113" i="24"/>
  <c r="G112" i="24"/>
  <c r="D113" i="4"/>
  <c r="P112" i="4"/>
  <c r="N112" i="4" s="1"/>
  <c r="P112" i="24"/>
  <c r="N112" i="24" s="1"/>
  <c r="J112" i="4"/>
  <c r="H112" i="4" s="1"/>
  <c r="J112" i="24"/>
  <c r="F112" i="24"/>
  <c r="F112" i="4"/>
  <c r="C111" i="5" l="1"/>
  <c r="C111" i="4"/>
  <c r="E111" i="4"/>
  <c r="E111" i="5"/>
  <c r="E111" i="24"/>
  <c r="D111" i="5"/>
  <c r="E111" i="23"/>
  <c r="D111" i="23"/>
  <c r="C111" i="24"/>
  <c r="D112" i="4"/>
  <c r="D112" i="24"/>
  <c r="H112" i="24"/>
  <c r="G111" i="24"/>
  <c r="C111" i="23"/>
  <c r="G111" i="4"/>
  <c r="P111" i="24"/>
  <c r="N111" i="24" s="1"/>
  <c r="P111" i="4"/>
  <c r="N111" i="4" s="1"/>
  <c r="J111" i="4"/>
  <c r="J111" i="24"/>
  <c r="H111" i="24" s="1"/>
  <c r="F111" i="24"/>
  <c r="F111" i="4"/>
  <c r="C110" i="24"/>
  <c r="E110" i="4"/>
  <c r="C110" i="4"/>
  <c r="E110" i="23" l="1"/>
  <c r="E110" i="24"/>
  <c r="G110" i="4"/>
  <c r="C110" i="5"/>
  <c r="C110" i="23"/>
  <c r="E110" i="5"/>
  <c r="D110" i="23"/>
  <c r="D110" i="5"/>
  <c r="D111" i="4"/>
  <c r="H111" i="4"/>
  <c r="G110" i="24"/>
  <c r="D111" i="24"/>
  <c r="P110" i="4"/>
  <c r="N110" i="4" s="1"/>
  <c r="P110" i="24"/>
  <c r="N110" i="24" s="1"/>
  <c r="J110" i="4"/>
  <c r="H110" i="4" s="1"/>
  <c r="J110" i="24"/>
  <c r="F110" i="24"/>
  <c r="F110" i="4"/>
  <c r="G109" i="24" l="1"/>
  <c r="E109" i="5"/>
  <c r="D109" i="23"/>
  <c r="C109" i="24"/>
  <c r="E109" i="23"/>
  <c r="C109" i="4"/>
  <c r="D109" i="5"/>
  <c r="C109" i="23"/>
  <c r="E109" i="24"/>
  <c r="C109" i="5"/>
  <c r="E109" i="4"/>
  <c r="D110" i="4"/>
  <c r="D110" i="24"/>
  <c r="H110" i="24"/>
  <c r="P109" i="24"/>
  <c r="N109" i="24" s="1"/>
  <c r="G109" i="4"/>
  <c r="P109" i="4"/>
  <c r="N109" i="4" s="1"/>
  <c r="J109" i="4"/>
  <c r="J109" i="24"/>
  <c r="H109" i="24" s="1"/>
  <c r="F109" i="24"/>
  <c r="F109" i="4"/>
  <c r="C108" i="4" l="1"/>
  <c r="D108" i="5"/>
  <c r="C108" i="24"/>
  <c r="G108" i="4"/>
  <c r="C108" i="23"/>
  <c r="E108" i="23"/>
  <c r="C108" i="5"/>
  <c r="E108" i="4"/>
  <c r="E108" i="5"/>
  <c r="D108" i="23"/>
  <c r="D109" i="4"/>
  <c r="H109" i="4"/>
  <c r="D109" i="24"/>
  <c r="E108" i="24"/>
  <c r="P108" i="24"/>
  <c r="N108" i="24" s="1"/>
  <c r="G108" i="24"/>
  <c r="P108" i="4"/>
  <c r="N108" i="4" s="1"/>
  <c r="J108" i="4"/>
  <c r="H108" i="4" s="1"/>
  <c r="J108" i="24"/>
  <c r="F108" i="24"/>
  <c r="F108" i="4"/>
  <c r="C107" i="4"/>
  <c r="E107" i="5" l="1"/>
  <c r="C107" i="24"/>
  <c r="E107" i="23"/>
  <c r="C107" i="5"/>
  <c r="D107" i="5"/>
  <c r="D108" i="24"/>
  <c r="E107" i="4"/>
  <c r="C107" i="23"/>
  <c r="H108" i="24"/>
  <c r="D108" i="4"/>
  <c r="P107" i="4"/>
  <c r="N107" i="4" s="1"/>
  <c r="J107" i="24"/>
  <c r="H107" i="24" s="1"/>
  <c r="D107" i="23"/>
  <c r="G107" i="4"/>
  <c r="P107" i="24"/>
  <c r="N107" i="24" s="1"/>
  <c r="J107" i="4"/>
  <c r="H107" i="4" s="1"/>
  <c r="E107" i="24"/>
  <c r="G107" i="24"/>
  <c r="F107" i="24"/>
  <c r="F107" i="4"/>
  <c r="D107" i="24" l="1"/>
  <c r="D107" i="4"/>
  <c r="E106" i="4"/>
  <c r="D106" i="5"/>
  <c r="F106" i="24" l="1"/>
  <c r="E106" i="23"/>
  <c r="C106" i="24"/>
  <c r="D106" i="23"/>
  <c r="C106" i="23"/>
  <c r="E106" i="5"/>
  <c r="C106" i="5"/>
  <c r="F106" i="4"/>
  <c r="G106" i="24"/>
  <c r="G106" i="4"/>
  <c r="J106" i="24"/>
  <c r="H106" i="24" s="1"/>
  <c r="P106" i="4"/>
  <c r="N106" i="4" s="1"/>
  <c r="P106" i="24"/>
  <c r="N106" i="24" s="1"/>
  <c r="J106" i="4"/>
  <c r="C106" i="4"/>
  <c r="E106" i="24"/>
  <c r="D106" i="24" l="1"/>
  <c r="D106" i="4"/>
  <c r="H106" i="4"/>
  <c r="C105" i="5" l="1"/>
  <c r="C105" i="4"/>
  <c r="D105" i="23"/>
  <c r="E105" i="4"/>
  <c r="C105" i="24"/>
  <c r="F105" i="4"/>
  <c r="G105" i="4"/>
  <c r="G105" i="24"/>
  <c r="C105" i="23"/>
  <c r="D105" i="5"/>
  <c r="E105" i="5"/>
  <c r="E105" i="23"/>
  <c r="J105" i="24"/>
  <c r="H105" i="24" s="1"/>
  <c r="P105" i="24"/>
  <c r="J105" i="4"/>
  <c r="H105" i="4" s="1"/>
  <c r="P105" i="4"/>
  <c r="N105" i="4" s="1"/>
  <c r="E105" i="24"/>
  <c r="F105" i="24"/>
  <c r="F104" i="4"/>
  <c r="D104" i="23" l="1"/>
  <c r="F104" i="24"/>
  <c r="C104" i="24"/>
  <c r="E104" i="24"/>
  <c r="C104" i="5"/>
  <c r="G104" i="24"/>
  <c r="D104" i="5"/>
  <c r="E104" i="23"/>
  <c r="C104" i="23"/>
  <c r="D105" i="24"/>
  <c r="N105" i="24"/>
  <c r="E104" i="5"/>
  <c r="D105" i="4"/>
  <c r="J104" i="24"/>
  <c r="P104" i="24"/>
  <c r="N104" i="24" s="1"/>
  <c r="J104" i="4"/>
  <c r="H104" i="4" s="1"/>
  <c r="P104" i="4"/>
  <c r="N104" i="4" s="1"/>
  <c r="G104" i="4"/>
  <c r="C104" i="4"/>
  <c r="E104" i="4"/>
  <c r="C103" i="4" l="1"/>
  <c r="C103" i="5"/>
  <c r="C103" i="24"/>
  <c r="G103" i="4"/>
  <c r="C103" i="23"/>
  <c r="F103" i="4"/>
  <c r="E103" i="4"/>
  <c r="E103" i="5"/>
  <c r="E103" i="23"/>
  <c r="D103" i="5"/>
  <c r="D103" i="23"/>
  <c r="D104" i="4"/>
  <c r="P103" i="24"/>
  <c r="N103" i="24" s="1"/>
  <c r="G103" i="24"/>
  <c r="D104" i="24"/>
  <c r="J103" i="24"/>
  <c r="H103" i="24" s="1"/>
  <c r="H104" i="24"/>
  <c r="J103" i="4"/>
  <c r="H103" i="4" s="1"/>
  <c r="P103" i="4"/>
  <c r="N103" i="4" s="1"/>
  <c r="F103" i="24"/>
  <c r="E103" i="24"/>
  <c r="G102" i="24"/>
  <c r="G102" i="4" l="1"/>
  <c r="F102" i="24"/>
  <c r="C102" i="24"/>
  <c r="E102" i="23"/>
  <c r="F102" i="4"/>
  <c r="E102" i="24"/>
  <c r="C102" i="23"/>
  <c r="E102" i="5"/>
  <c r="C102" i="5"/>
  <c r="D102" i="23"/>
  <c r="D102" i="5"/>
  <c r="E102" i="4"/>
  <c r="D103" i="24"/>
  <c r="D103" i="4"/>
  <c r="P102" i="4"/>
  <c r="N102" i="4" s="1"/>
  <c r="C102" i="4"/>
  <c r="J102" i="24"/>
  <c r="H102" i="24" s="1"/>
  <c r="P102" i="24"/>
  <c r="J102" i="4"/>
  <c r="D101" i="23" l="1"/>
  <c r="F101" i="4"/>
  <c r="E101" i="24"/>
  <c r="F101" i="24"/>
  <c r="G101" i="24"/>
  <c r="C101" i="4"/>
  <c r="C101" i="24"/>
  <c r="C101" i="23"/>
  <c r="E101" i="5"/>
  <c r="C101" i="5"/>
  <c r="E101" i="23"/>
  <c r="D101" i="5"/>
  <c r="D102" i="4"/>
  <c r="P101" i="4"/>
  <c r="N101" i="4" s="1"/>
  <c r="G101" i="4"/>
  <c r="D102" i="24"/>
  <c r="E101" i="4"/>
  <c r="J101" i="4"/>
  <c r="J101" i="24"/>
  <c r="P101" i="24"/>
  <c r="N101" i="24" s="1"/>
  <c r="H102" i="4"/>
  <c r="N102" i="24"/>
  <c r="G100" i="24" l="1"/>
  <c r="F100" i="24"/>
  <c r="C100" i="24"/>
  <c r="D100" i="5"/>
  <c r="C100" i="4"/>
  <c r="F100" i="4"/>
  <c r="D100" i="23"/>
  <c r="E100" i="5"/>
  <c r="G100" i="4"/>
  <c r="E100" i="4"/>
  <c r="E100" i="23"/>
  <c r="C100" i="23"/>
  <c r="C100" i="5"/>
  <c r="D101" i="4"/>
  <c r="H101" i="4"/>
  <c r="J100" i="4"/>
  <c r="H100" i="4" s="1"/>
  <c r="P100" i="4"/>
  <c r="N100" i="4" s="1"/>
  <c r="D101" i="24"/>
  <c r="J100" i="24"/>
  <c r="H100" i="24" s="1"/>
  <c r="P100" i="24"/>
  <c r="N100" i="24" s="1"/>
  <c r="H101" i="24"/>
  <c r="E100" i="24"/>
  <c r="G99" i="4" l="1"/>
  <c r="F99" i="24"/>
  <c r="F99" i="4"/>
  <c r="E99" i="4"/>
  <c r="C99" i="24"/>
  <c r="C99" i="5"/>
  <c r="D99" i="23"/>
  <c r="E99" i="5"/>
  <c r="E99" i="23"/>
  <c r="E99" i="24"/>
  <c r="D99" i="5"/>
  <c r="G99" i="24"/>
  <c r="C99" i="4"/>
  <c r="C99" i="23"/>
  <c r="J99" i="4"/>
  <c r="H99" i="4" s="1"/>
  <c r="D100" i="4"/>
  <c r="P99" i="4"/>
  <c r="J99" i="24"/>
  <c r="H99" i="24" s="1"/>
  <c r="P99" i="24"/>
  <c r="D100" i="24"/>
  <c r="E98" i="4" l="1"/>
  <c r="C98" i="24"/>
  <c r="E98" i="5"/>
  <c r="E98" i="24"/>
  <c r="G98" i="4"/>
  <c r="F98" i="24"/>
  <c r="E98" i="23"/>
  <c r="C98" i="4"/>
  <c r="C98" i="5"/>
  <c r="D98" i="23"/>
  <c r="D98" i="5"/>
  <c r="F98" i="4"/>
  <c r="G98" i="24"/>
  <c r="C98" i="23"/>
  <c r="D99" i="4"/>
  <c r="N99" i="4"/>
  <c r="D99" i="24"/>
  <c r="N99" i="24"/>
  <c r="J98" i="4"/>
  <c r="H98" i="4" s="1"/>
  <c r="P98" i="4"/>
  <c r="N98" i="4" s="1"/>
  <c r="J98" i="24"/>
  <c r="H98" i="24" s="1"/>
  <c r="P98" i="24"/>
  <c r="N98" i="24" s="1"/>
  <c r="E97" i="24" l="1"/>
  <c r="G97" i="24"/>
  <c r="G97" i="4"/>
  <c r="F97" i="24"/>
  <c r="C97" i="24"/>
  <c r="C97" i="4"/>
  <c r="D97" i="5"/>
  <c r="E97" i="23"/>
  <c r="D97" i="23"/>
  <c r="E97" i="5"/>
  <c r="E97" i="4"/>
  <c r="C97" i="5"/>
  <c r="C97" i="23"/>
  <c r="F97" i="4"/>
  <c r="D98" i="4"/>
  <c r="D98" i="24"/>
  <c r="J97" i="4"/>
  <c r="H97" i="4" s="1"/>
  <c r="P97" i="4"/>
  <c r="N97" i="4" s="1"/>
  <c r="J97" i="24"/>
  <c r="H97" i="24" s="1"/>
  <c r="P97" i="24"/>
  <c r="N97" i="24" s="1"/>
  <c r="D96" i="23" l="1"/>
  <c r="E96" i="5"/>
  <c r="C96" i="23"/>
  <c r="C96" i="4"/>
  <c r="E96" i="24"/>
  <c r="G96" i="4"/>
  <c r="E96" i="23"/>
  <c r="E96" i="4"/>
  <c r="C96" i="24"/>
  <c r="F96" i="24"/>
  <c r="G96" i="24"/>
  <c r="C96" i="5"/>
  <c r="D96" i="5"/>
  <c r="F96" i="4"/>
  <c r="J96" i="24"/>
  <c r="H96" i="24" s="1"/>
  <c r="P96" i="24"/>
  <c r="N96" i="24" s="1"/>
  <c r="D97" i="4"/>
  <c r="J96" i="4"/>
  <c r="H96" i="4" s="1"/>
  <c r="P96" i="4"/>
  <c r="N96" i="4" s="1"/>
  <c r="D97" i="24"/>
  <c r="C95" i="4" l="1"/>
  <c r="E95" i="5"/>
  <c r="E95" i="4"/>
  <c r="C95" i="24"/>
  <c r="E95" i="24"/>
  <c r="G95" i="24"/>
  <c r="C95" i="23"/>
  <c r="E95" i="23"/>
  <c r="F95" i="4"/>
  <c r="G95" i="4"/>
  <c r="F95" i="24"/>
  <c r="D95" i="5"/>
  <c r="D95" i="23"/>
  <c r="C95" i="5"/>
  <c r="D96" i="24"/>
  <c r="J95" i="4"/>
  <c r="P95" i="4"/>
  <c r="N95" i="4" s="1"/>
  <c r="D96" i="4"/>
  <c r="J95" i="24"/>
  <c r="H95" i="24" s="1"/>
  <c r="P95" i="24"/>
  <c r="N95" i="24" s="1"/>
  <c r="G94" i="24"/>
  <c r="F94" i="24"/>
  <c r="D94" i="5" l="1"/>
  <c r="C94" i="4"/>
  <c r="F94" i="4"/>
  <c r="E94" i="23"/>
  <c r="E94" i="4"/>
  <c r="E94" i="24"/>
  <c r="D94" i="23"/>
  <c r="E94" i="5"/>
  <c r="C94" i="23"/>
  <c r="G94" i="4"/>
  <c r="C94" i="5"/>
  <c r="J94" i="4"/>
  <c r="H94" i="4" s="1"/>
  <c r="D95" i="4"/>
  <c r="P94" i="4"/>
  <c r="J94" i="24"/>
  <c r="H94" i="24" s="1"/>
  <c r="P94" i="24"/>
  <c r="N94" i="24" s="1"/>
  <c r="H95" i="4"/>
  <c r="C94" i="24"/>
  <c r="D95" i="24"/>
  <c r="F93" i="4"/>
  <c r="E93" i="23"/>
  <c r="C93" i="4" l="1"/>
  <c r="C93" i="24"/>
  <c r="G93" i="4"/>
  <c r="E93" i="24"/>
  <c r="G93" i="24"/>
  <c r="D93" i="23"/>
  <c r="C93" i="23"/>
  <c r="C93" i="5"/>
  <c r="D94" i="4"/>
  <c r="E93" i="5"/>
  <c r="D93" i="5"/>
  <c r="F93" i="24"/>
  <c r="E93" i="4"/>
  <c r="N94" i="4"/>
  <c r="J93" i="4"/>
  <c r="P93" i="4"/>
  <c r="N93" i="4" s="1"/>
  <c r="D94" i="24"/>
  <c r="J93" i="24"/>
  <c r="H93" i="24" s="1"/>
  <c r="P93" i="24"/>
  <c r="N93" i="24" s="1"/>
  <c r="E92" i="24" l="1"/>
  <c r="C92" i="24"/>
  <c r="D92" i="23"/>
  <c r="G92" i="4"/>
  <c r="F92" i="4"/>
  <c r="D92" i="5"/>
  <c r="E92" i="4"/>
  <c r="C92" i="5"/>
  <c r="E92" i="23"/>
  <c r="C92" i="4"/>
  <c r="E92" i="5"/>
  <c r="C92" i="23"/>
  <c r="F92" i="24"/>
  <c r="G92" i="24"/>
  <c r="D93" i="4"/>
  <c r="H93" i="4"/>
  <c r="D93" i="24"/>
  <c r="J92" i="4"/>
  <c r="H92" i="4" s="1"/>
  <c r="P92" i="4"/>
  <c r="N92" i="4" s="1"/>
  <c r="J92" i="24"/>
  <c r="H92" i="24" s="1"/>
  <c r="P92" i="24"/>
  <c r="N92" i="24" s="1"/>
  <c r="G91" i="4" l="1"/>
  <c r="F91" i="24"/>
  <c r="D91" i="23"/>
  <c r="E91" i="4"/>
  <c r="E91" i="24"/>
  <c r="G91" i="24"/>
  <c r="C91" i="4"/>
  <c r="D91" i="5"/>
  <c r="C91" i="5"/>
  <c r="E91" i="5"/>
  <c r="F91" i="4"/>
  <c r="C91" i="23"/>
  <c r="E91" i="23"/>
  <c r="D92" i="4"/>
  <c r="D92" i="24"/>
  <c r="J91" i="4"/>
  <c r="H91" i="4" s="1"/>
  <c r="P91" i="4"/>
  <c r="N91" i="4" s="1"/>
  <c r="J91" i="24"/>
  <c r="H91" i="24" s="1"/>
  <c r="P91" i="24"/>
  <c r="N91" i="24" s="1"/>
  <c r="C91" i="24"/>
  <c r="D90" i="23" l="1"/>
  <c r="F90" i="4"/>
  <c r="E90" i="5"/>
  <c r="E90" i="4"/>
  <c r="C90" i="24"/>
  <c r="G90" i="24"/>
  <c r="D90" i="5"/>
  <c r="E90" i="23"/>
  <c r="C90" i="4"/>
  <c r="F90" i="24"/>
  <c r="C90" i="5"/>
  <c r="C90" i="23"/>
  <c r="G90" i="4"/>
  <c r="D91" i="24"/>
  <c r="D91" i="4"/>
  <c r="J90" i="24"/>
  <c r="H90" i="24" s="1"/>
  <c r="P90" i="24"/>
  <c r="N90" i="24" s="1"/>
  <c r="J90" i="4"/>
  <c r="H90" i="4" s="1"/>
  <c r="P90" i="4"/>
  <c r="N90" i="4" s="1"/>
  <c r="E90" i="24"/>
  <c r="G89" i="24"/>
  <c r="D89" i="23" l="1"/>
  <c r="C89" i="4"/>
  <c r="E89" i="5"/>
  <c r="E89" i="4"/>
  <c r="F89" i="4"/>
  <c r="C89" i="24"/>
  <c r="E89" i="23"/>
  <c r="C89" i="5"/>
  <c r="C89" i="23"/>
  <c r="G89" i="4"/>
  <c r="D89" i="5"/>
  <c r="D90" i="24"/>
  <c r="P89" i="24"/>
  <c r="N89" i="24" s="1"/>
  <c r="D90" i="4"/>
  <c r="J89" i="24"/>
  <c r="H89" i="24" s="1"/>
  <c r="J89" i="4"/>
  <c r="H89" i="4" s="1"/>
  <c r="F89" i="24"/>
  <c r="P89" i="4"/>
  <c r="N89" i="4" s="1"/>
  <c r="E89" i="24"/>
  <c r="D89" i="24" l="1"/>
  <c r="D89" i="4"/>
  <c r="E88" i="4" l="1"/>
  <c r="G88" i="24"/>
  <c r="F88" i="24"/>
  <c r="G88" i="4"/>
  <c r="D88" i="5"/>
  <c r="C88" i="23"/>
  <c r="C88" i="4"/>
  <c r="E88" i="23"/>
  <c r="C88" i="5"/>
  <c r="D88" i="23"/>
  <c r="E88" i="24"/>
  <c r="C88" i="24"/>
  <c r="F88" i="4"/>
  <c r="E88" i="5"/>
  <c r="J88" i="24"/>
  <c r="H88" i="24" s="1"/>
  <c r="P88" i="24"/>
  <c r="N88" i="24" s="1"/>
  <c r="J88" i="4"/>
  <c r="H88" i="4" s="1"/>
  <c r="P88" i="4"/>
  <c r="N88" i="4" s="1"/>
  <c r="E87" i="5" l="1"/>
  <c r="F87" i="4"/>
  <c r="F87" i="24"/>
  <c r="G87" i="24"/>
  <c r="C87" i="5"/>
  <c r="D87" i="5"/>
  <c r="C87" i="4"/>
  <c r="G87" i="4"/>
  <c r="C87" i="24"/>
  <c r="C87" i="23"/>
  <c r="D87" i="23"/>
  <c r="E87" i="4"/>
  <c r="E87" i="23"/>
  <c r="E87" i="24"/>
  <c r="D88" i="24"/>
  <c r="D88" i="4"/>
  <c r="J87" i="24"/>
  <c r="H87" i="24" s="1"/>
  <c r="J87" i="4"/>
  <c r="H87" i="4" s="1"/>
  <c r="P87" i="4"/>
  <c r="P87" i="24"/>
  <c r="N87" i="24" s="1"/>
  <c r="C86" i="4" l="1"/>
  <c r="E86" i="5"/>
  <c r="C86" i="24"/>
  <c r="C86" i="5"/>
  <c r="D86" i="23"/>
  <c r="E86" i="4"/>
  <c r="D86" i="5"/>
  <c r="E86" i="24"/>
  <c r="F86" i="24"/>
  <c r="C86" i="23"/>
  <c r="G86" i="24"/>
  <c r="E86" i="23"/>
  <c r="F86" i="4"/>
  <c r="D87" i="4"/>
  <c r="D87" i="24"/>
  <c r="G86" i="4"/>
  <c r="J86" i="24"/>
  <c r="H86" i="24" s="1"/>
  <c r="P86" i="24"/>
  <c r="N86" i="24" s="1"/>
  <c r="N87" i="4"/>
  <c r="J86" i="4"/>
  <c r="H86" i="4" s="1"/>
  <c r="P86" i="4"/>
  <c r="N86" i="4" s="1"/>
  <c r="C85" i="5" l="1"/>
  <c r="D85" i="23"/>
  <c r="E85" i="4"/>
  <c r="C85" i="24"/>
  <c r="E85" i="23"/>
  <c r="F85" i="4"/>
  <c r="E85" i="24"/>
  <c r="G85" i="4"/>
  <c r="F85" i="24"/>
  <c r="G85" i="24"/>
  <c r="D85" i="5"/>
  <c r="E85" i="5"/>
  <c r="C85" i="4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G84" i="4"/>
  <c r="E84" i="24" l="1"/>
  <c r="D84" i="23"/>
  <c r="D84" i="5"/>
  <c r="C84" i="24"/>
  <c r="C84" i="5"/>
  <c r="E84" i="5"/>
  <c r="G84" i="24"/>
  <c r="F84" i="4"/>
  <c r="C84" i="23"/>
  <c r="C84" i="4"/>
  <c r="E84" i="23"/>
  <c r="E84" i="4"/>
  <c r="D85" i="24"/>
  <c r="J84" i="4"/>
  <c r="H84" i="4" s="1"/>
  <c r="P84" i="4"/>
  <c r="N84" i="4" s="1"/>
  <c r="D85" i="4"/>
  <c r="J84" i="24"/>
  <c r="P84" i="24"/>
  <c r="N84" i="24" s="1"/>
  <c r="C83" i="24"/>
  <c r="F83" i="4" l="1"/>
  <c r="E83" i="24"/>
  <c r="D83" i="5"/>
  <c r="C83" i="23"/>
  <c r="C83" i="5"/>
  <c r="C83" i="4"/>
  <c r="E83" i="5"/>
  <c r="E83" i="23"/>
  <c r="G83" i="4"/>
  <c r="D83" i="23"/>
  <c r="E83" i="4"/>
  <c r="G83" i="24"/>
  <c r="D84" i="4"/>
  <c r="J83" i="4"/>
  <c r="H83" i="4" s="1"/>
  <c r="D84" i="24"/>
  <c r="P83" i="24"/>
  <c r="N83" i="24" s="1"/>
  <c r="H84" i="24"/>
  <c r="P83" i="4"/>
  <c r="J83" i="24"/>
  <c r="H83" i="24" s="1"/>
  <c r="F83" i="24"/>
  <c r="E82" i="5" l="1"/>
  <c r="D82" i="23"/>
  <c r="C82" i="24"/>
  <c r="C82" i="4"/>
  <c r="F82" i="4"/>
  <c r="E82" i="24"/>
  <c r="G82" i="24"/>
  <c r="F82" i="24"/>
  <c r="E82" i="4"/>
  <c r="E82" i="23"/>
  <c r="D82" i="5"/>
  <c r="G82" i="4"/>
  <c r="C82" i="5"/>
  <c r="C82" i="23"/>
  <c r="D83" i="4"/>
  <c r="N83" i="4"/>
  <c r="D83" i="24"/>
  <c r="J82" i="24"/>
  <c r="H82" i="24" s="1"/>
  <c r="P82" i="24"/>
  <c r="N82" i="24" s="1"/>
  <c r="J82" i="4"/>
  <c r="H82" i="4" s="1"/>
  <c r="P82" i="4"/>
  <c r="N82" i="4" s="1"/>
  <c r="E81" i="4" l="1"/>
  <c r="C81" i="24"/>
  <c r="C81" i="23"/>
  <c r="E81" i="24"/>
  <c r="G81" i="4"/>
  <c r="G81" i="24"/>
  <c r="C81" i="4"/>
  <c r="C81" i="5"/>
  <c r="E81" i="5"/>
  <c r="D81" i="23"/>
  <c r="F81" i="4"/>
  <c r="D81" i="5"/>
  <c r="E81" i="23"/>
  <c r="F81" i="24"/>
  <c r="D82" i="24"/>
  <c r="J81" i="24"/>
  <c r="H81" i="24" s="1"/>
  <c r="P81" i="24"/>
  <c r="J81" i="4"/>
  <c r="P81" i="4"/>
  <c r="N81" i="4" s="1"/>
  <c r="D82" i="4"/>
  <c r="F80" i="24"/>
  <c r="E80" i="23" l="1"/>
  <c r="E80" i="24"/>
  <c r="D80" i="23"/>
  <c r="E80" i="4"/>
  <c r="C80" i="4"/>
  <c r="C80" i="24"/>
  <c r="G80" i="24"/>
  <c r="E80" i="5"/>
  <c r="G80" i="4"/>
  <c r="D80" i="5"/>
  <c r="C80" i="5"/>
  <c r="F80" i="4"/>
  <c r="C80" i="23"/>
  <c r="D81" i="24"/>
  <c r="N81" i="24"/>
  <c r="D81" i="4"/>
  <c r="H81" i="4"/>
  <c r="J80" i="24"/>
  <c r="H80" i="24" s="1"/>
  <c r="P80" i="24"/>
  <c r="N80" i="24" s="1"/>
  <c r="J80" i="4"/>
  <c r="H80" i="4" s="1"/>
  <c r="P80" i="4"/>
  <c r="N80" i="4" s="1"/>
  <c r="C79" i="5" l="1"/>
  <c r="E79" i="5"/>
  <c r="E79" i="4"/>
  <c r="C79" i="24"/>
  <c r="F79" i="4"/>
  <c r="F79" i="24"/>
  <c r="E79" i="24"/>
  <c r="C79" i="23"/>
  <c r="C79" i="4"/>
  <c r="D79" i="5"/>
  <c r="G79" i="24"/>
  <c r="D79" i="23"/>
  <c r="G79" i="4"/>
  <c r="E79" i="23"/>
  <c r="D80" i="24"/>
  <c r="D80" i="4"/>
  <c r="J79" i="24"/>
  <c r="H79" i="24" s="1"/>
  <c r="P79" i="24"/>
  <c r="N79" i="24" s="1"/>
  <c r="J79" i="4"/>
  <c r="H79" i="4" s="1"/>
  <c r="P79" i="4"/>
  <c r="N79" i="4" s="1"/>
  <c r="C78" i="5" l="1"/>
  <c r="F78" i="4"/>
  <c r="D78" i="23"/>
  <c r="E78" i="4"/>
  <c r="G78" i="24"/>
  <c r="E78" i="5"/>
  <c r="C78" i="4"/>
  <c r="E78" i="24"/>
  <c r="D78" i="5"/>
  <c r="E78" i="23"/>
  <c r="G78" i="4"/>
  <c r="C78" i="23"/>
  <c r="C78" i="24"/>
  <c r="F78" i="24"/>
  <c r="J78" i="24"/>
  <c r="H78" i="24" s="1"/>
  <c r="P78" i="24"/>
  <c r="N78" i="24" s="1"/>
  <c r="D79" i="4"/>
  <c r="D79" i="24"/>
  <c r="J78" i="4"/>
  <c r="P78" i="4"/>
  <c r="N78" i="4" s="1"/>
  <c r="E77" i="5" l="1"/>
  <c r="E77" i="4"/>
  <c r="C77" i="4"/>
  <c r="F77" i="4"/>
  <c r="G77" i="4"/>
  <c r="D77" i="23"/>
  <c r="F77" i="24"/>
  <c r="D77" i="5"/>
  <c r="C77" i="5"/>
  <c r="C77" i="23"/>
  <c r="G77" i="24"/>
  <c r="E77" i="24"/>
  <c r="E77" i="23"/>
  <c r="J77" i="4"/>
  <c r="H77" i="4" s="1"/>
  <c r="P77" i="4"/>
  <c r="N77" i="4" s="1"/>
  <c r="J77" i="24"/>
  <c r="H77" i="24" s="1"/>
  <c r="D78" i="4"/>
  <c r="P77" i="24"/>
  <c r="N77" i="24" s="1"/>
  <c r="D78" i="24"/>
  <c r="C77" i="24"/>
  <c r="H78" i="4"/>
  <c r="F76" i="24" l="1"/>
  <c r="F76" i="4"/>
  <c r="E76" i="4"/>
  <c r="C76" i="24"/>
  <c r="D76" i="5"/>
  <c r="C76" i="4"/>
  <c r="E76" i="5"/>
  <c r="C76" i="5"/>
  <c r="D76" i="23"/>
  <c r="E76" i="23"/>
  <c r="G76" i="4"/>
  <c r="E76" i="24"/>
  <c r="G76" i="24"/>
  <c r="D77" i="4"/>
  <c r="D77" i="24"/>
  <c r="J76" i="24"/>
  <c r="H76" i="24" s="1"/>
  <c r="P76" i="24"/>
  <c r="N76" i="24" s="1"/>
  <c r="J76" i="4"/>
  <c r="P76" i="4"/>
  <c r="N76" i="4" s="1"/>
  <c r="C76" i="23"/>
  <c r="E75" i="23" l="1"/>
  <c r="F75" i="4"/>
  <c r="E75" i="24"/>
  <c r="D75" i="23"/>
  <c r="E75" i="4"/>
  <c r="C75" i="24"/>
  <c r="C75" i="5"/>
  <c r="C75" i="4"/>
  <c r="G75" i="4"/>
  <c r="E75" i="5"/>
  <c r="F75" i="24"/>
  <c r="G75" i="24"/>
  <c r="D75" i="5"/>
  <c r="C75" i="23"/>
  <c r="D76" i="24"/>
  <c r="J75" i="24"/>
  <c r="H75" i="24" s="1"/>
  <c r="P75" i="24"/>
  <c r="N75" i="24" s="1"/>
  <c r="J75" i="4"/>
  <c r="H75" i="4" s="1"/>
  <c r="D76" i="4"/>
  <c r="H76" i="4"/>
  <c r="P75" i="4"/>
  <c r="N75" i="4" s="1"/>
  <c r="G74" i="24" l="1"/>
  <c r="C74" i="4"/>
  <c r="E74" i="4"/>
  <c r="C74" i="24"/>
  <c r="G74" i="4"/>
  <c r="F74" i="24"/>
  <c r="E74" i="5"/>
  <c r="D74" i="23"/>
  <c r="F74" i="4"/>
  <c r="D74" i="5"/>
  <c r="E74" i="24"/>
  <c r="C74" i="5"/>
  <c r="E74" i="23"/>
  <c r="C74" i="23"/>
  <c r="J74" i="24"/>
  <c r="H74" i="24" s="1"/>
  <c r="D75" i="24"/>
  <c r="P74" i="24"/>
  <c r="D75" i="4"/>
  <c r="J74" i="4"/>
  <c r="H74" i="4" s="1"/>
  <c r="P74" i="4"/>
  <c r="N74" i="4" s="1"/>
  <c r="G73" i="4"/>
  <c r="G73" i="24" l="1"/>
  <c r="F73" i="4"/>
  <c r="E73" i="24"/>
  <c r="C73" i="4"/>
  <c r="E73" i="5"/>
  <c r="D73" i="23"/>
  <c r="E73" i="4"/>
  <c r="C73" i="24"/>
  <c r="D73" i="5"/>
  <c r="C73" i="23"/>
  <c r="C73" i="5"/>
  <c r="F73" i="24"/>
  <c r="D74" i="24"/>
  <c r="E73" i="23"/>
  <c r="N74" i="24"/>
  <c r="J73" i="24"/>
  <c r="H73" i="24" s="1"/>
  <c r="D74" i="4"/>
  <c r="P73" i="24"/>
  <c r="J73" i="4"/>
  <c r="H73" i="4" s="1"/>
  <c r="P73" i="4"/>
  <c r="N73" i="4" s="1"/>
  <c r="F72" i="24"/>
  <c r="E72" i="24"/>
  <c r="F72" i="4"/>
  <c r="C72" i="23" l="1"/>
  <c r="C72" i="4"/>
  <c r="C72" i="24"/>
  <c r="G72" i="24"/>
  <c r="D72" i="5"/>
  <c r="C72" i="5"/>
  <c r="D72" i="23"/>
  <c r="G72" i="4"/>
  <c r="E72" i="23"/>
  <c r="E72" i="4"/>
  <c r="E72" i="5"/>
  <c r="D73" i="24"/>
  <c r="N73" i="24"/>
  <c r="P72" i="4"/>
  <c r="N72" i="4" s="1"/>
  <c r="J72" i="24"/>
  <c r="H72" i="24" s="1"/>
  <c r="P72" i="24"/>
  <c r="N72" i="24" s="1"/>
  <c r="J72" i="4"/>
  <c r="D73" i="4"/>
  <c r="E71" i="4" l="1"/>
  <c r="C71" i="24"/>
  <c r="C71" i="23"/>
  <c r="E71" i="23"/>
  <c r="G71" i="4"/>
  <c r="F71" i="24"/>
  <c r="E71" i="5"/>
  <c r="C71" i="4"/>
  <c r="D71" i="23"/>
  <c r="F71" i="4"/>
  <c r="D71" i="5"/>
  <c r="C71" i="5"/>
  <c r="J71" i="24"/>
  <c r="H71" i="24" s="1"/>
  <c r="G71" i="24"/>
  <c r="E71" i="24"/>
  <c r="D72" i="4"/>
  <c r="P71" i="24"/>
  <c r="D72" i="24"/>
  <c r="H72" i="4"/>
  <c r="J71" i="4"/>
  <c r="H71" i="4" s="1"/>
  <c r="P71" i="4"/>
  <c r="N71" i="4" s="1"/>
  <c r="F70" i="4" l="1"/>
  <c r="E70" i="24"/>
  <c r="G70" i="4"/>
  <c r="F70" i="24"/>
  <c r="D70" i="23"/>
  <c r="C70" i="24"/>
  <c r="C70" i="5"/>
  <c r="G70" i="24"/>
  <c r="C70" i="23"/>
  <c r="C70" i="4"/>
  <c r="E70" i="23"/>
  <c r="E70" i="5"/>
  <c r="D71" i="24"/>
  <c r="E70" i="4"/>
  <c r="D70" i="5"/>
  <c r="N71" i="24"/>
  <c r="J70" i="24"/>
  <c r="H70" i="24" s="1"/>
  <c r="P70" i="24"/>
  <c r="D71" i="4"/>
  <c r="J70" i="4"/>
  <c r="H70" i="4" s="1"/>
  <c r="P70" i="4"/>
  <c r="N70" i="4" s="1"/>
  <c r="C69" i="5" l="1"/>
  <c r="E69" i="5"/>
  <c r="E69" i="4"/>
  <c r="C69" i="24"/>
  <c r="F69" i="4"/>
  <c r="F69" i="24"/>
  <c r="G69" i="4"/>
  <c r="D69" i="5"/>
  <c r="G69" i="24"/>
  <c r="C69" i="23"/>
  <c r="C69" i="4"/>
  <c r="D69" i="23"/>
  <c r="E69" i="23"/>
  <c r="E69" i="24"/>
  <c r="D70" i="24"/>
  <c r="N70" i="24"/>
  <c r="J69" i="24"/>
  <c r="H69" i="24" s="1"/>
  <c r="D70" i="4"/>
  <c r="J69" i="4"/>
  <c r="H69" i="4" s="1"/>
  <c r="P69" i="24"/>
  <c r="P69" i="4"/>
  <c r="D69" i="24" l="1"/>
  <c r="N69" i="24"/>
  <c r="D69" i="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A6" i="32"/>
  <c r="D68" i="4" l="1"/>
  <c r="G51" i="32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4" i="32"/>
  <c r="F42" i="32"/>
  <c r="F43" i="32"/>
  <c r="H68" i="4"/>
  <c r="D68" i="24"/>
  <c r="H68" i="24"/>
  <c r="G21" i="32" l="1"/>
  <c r="F21" i="32"/>
  <c r="F19" i="32"/>
  <c r="G19" i="32"/>
  <c r="F15" i="32"/>
  <c r="G15" i="32"/>
  <c r="G22" i="32"/>
  <c r="F22" i="32"/>
  <c r="F20" i="32"/>
  <c r="G20" i="32"/>
  <c r="F16" i="32"/>
  <c r="G16" i="32"/>
  <c r="F11" i="32"/>
  <c r="G11" i="32"/>
  <c r="G23" i="32"/>
  <c r="F23" i="32"/>
  <c r="F12" i="32"/>
  <c r="G12" i="32"/>
  <c r="F18" i="32"/>
  <c r="G18" i="32"/>
  <c r="F14" i="32"/>
  <c r="G14" i="32"/>
  <c r="F13" i="32"/>
  <c r="G13" i="32"/>
  <c r="F39" i="24" l="1"/>
  <c r="G38" i="24"/>
  <c r="F31" i="24"/>
  <c r="E25" i="4"/>
  <c r="F24" i="4"/>
  <c r="F16" i="4"/>
  <c r="G11" i="4"/>
  <c r="F57" i="24"/>
  <c r="G56" i="24"/>
  <c r="F49" i="24"/>
  <c r="E23" i="4"/>
  <c r="F22" i="4"/>
  <c r="G21" i="4"/>
  <c r="E15" i="4"/>
  <c r="G13" i="4"/>
  <c r="F63" i="24"/>
  <c r="G62" i="24"/>
  <c r="F55" i="24"/>
  <c r="G54" i="24"/>
  <c r="F47" i="24"/>
  <c r="G46" i="24"/>
  <c r="F11" i="24"/>
  <c r="F23" i="24"/>
  <c r="G22" i="24"/>
  <c r="F15" i="24"/>
  <c r="G14" i="24"/>
  <c r="C11" i="24"/>
  <c r="G61" i="4"/>
  <c r="F54" i="4"/>
  <c r="G53" i="4"/>
  <c r="E47" i="4"/>
  <c r="F46" i="4"/>
  <c r="F38" i="4"/>
  <c r="G37" i="4"/>
  <c r="F64" i="4"/>
  <c r="F56" i="4"/>
  <c r="G55" i="4"/>
  <c r="E49" i="4"/>
  <c r="F48" i="4"/>
  <c r="G47" i="4"/>
  <c r="G39" i="4"/>
  <c r="F32" i="4"/>
  <c r="G48" i="24"/>
  <c r="F41" i="24"/>
  <c r="G40" i="24"/>
  <c r="F33" i="24"/>
  <c r="G32" i="24"/>
  <c r="F25" i="24"/>
  <c r="G24" i="24"/>
  <c r="F17" i="24"/>
  <c r="G16" i="24"/>
  <c r="G67" i="4"/>
  <c r="F60" i="4"/>
  <c r="F36" i="4"/>
  <c r="E21" i="4"/>
  <c r="F61" i="24"/>
  <c r="G60" i="24"/>
  <c r="F53" i="24"/>
  <c r="G52" i="24"/>
  <c r="G44" i="24"/>
  <c r="F29" i="24"/>
  <c r="F21" i="24"/>
  <c r="G20" i="24"/>
  <c r="F11" i="4"/>
  <c r="E67" i="4"/>
  <c r="F66" i="4"/>
  <c r="G65" i="4"/>
  <c r="F58" i="4"/>
  <c r="G57" i="4"/>
  <c r="F50" i="4"/>
  <c r="G49" i="4"/>
  <c r="F42" i="4"/>
  <c r="G41" i="4"/>
  <c r="F34" i="4"/>
  <c r="G33" i="4"/>
  <c r="E19" i="4"/>
  <c r="F18" i="4"/>
  <c r="G17" i="4"/>
  <c r="G66" i="24"/>
  <c r="F59" i="24"/>
  <c r="F51" i="24"/>
  <c r="G50" i="24"/>
  <c r="F43" i="24"/>
  <c r="G42" i="24"/>
  <c r="F35" i="24"/>
  <c r="G34" i="24"/>
  <c r="F27" i="24"/>
  <c r="G26" i="24"/>
  <c r="F19" i="24"/>
  <c r="G18" i="24"/>
  <c r="G64" i="24"/>
  <c r="G58" i="24"/>
  <c r="G31" i="4"/>
  <c r="E17" i="4"/>
  <c r="G63" i="4"/>
  <c r="G43" i="4"/>
  <c r="F65" i="24"/>
  <c r="G51" i="4"/>
  <c r="G59" i="4"/>
  <c r="G19" i="4"/>
  <c r="F52" i="4"/>
  <c r="E13" i="4"/>
  <c r="G15" i="4"/>
  <c r="F45" i="24"/>
  <c r="E65" i="4"/>
  <c r="F40" i="4"/>
  <c r="G35" i="4"/>
  <c r="F20" i="4"/>
  <c r="E63" i="4"/>
  <c r="F67" i="24"/>
  <c r="E51" i="4"/>
  <c r="F37" i="24"/>
  <c r="G23" i="4"/>
  <c r="G28" i="24"/>
  <c r="G36" i="24"/>
  <c r="G11" i="24"/>
  <c r="F44" i="4"/>
  <c r="F14" i="4"/>
  <c r="E21" i="32"/>
  <c r="E18" i="32"/>
  <c r="P28" i="4"/>
  <c r="N28" i="4" s="1"/>
  <c r="P12" i="4"/>
  <c r="N12" i="4" s="1"/>
  <c r="J11" i="24"/>
  <c r="H11" i="24" s="1"/>
  <c r="P11" i="24"/>
  <c r="N11" i="24" s="1"/>
  <c r="J27" i="4"/>
  <c r="H27" i="4" s="1"/>
  <c r="J23" i="4"/>
  <c r="H23" i="4" s="1"/>
  <c r="J19" i="4"/>
  <c r="H19" i="4" s="1"/>
  <c r="J15" i="4"/>
  <c r="H15" i="4" s="1"/>
  <c r="J11" i="4"/>
  <c r="H11" i="4" s="1"/>
  <c r="P11" i="4"/>
  <c r="N11" i="4" s="1"/>
  <c r="E11" i="24"/>
  <c r="J67" i="4"/>
  <c r="H67" i="4" s="1"/>
  <c r="J63" i="4"/>
  <c r="H63" i="4" s="1"/>
  <c r="P62" i="4"/>
  <c r="N62" i="4" s="1"/>
  <c r="C11" i="4"/>
  <c r="C67" i="4"/>
  <c r="C63" i="4"/>
  <c r="C61" i="4"/>
  <c r="C55" i="4"/>
  <c r="C43" i="4"/>
  <c r="C39" i="4"/>
  <c r="C35" i="4"/>
  <c r="C31" i="4"/>
  <c r="C23" i="4"/>
  <c r="C19" i="4"/>
  <c r="C15" i="4"/>
  <c r="C64" i="24"/>
  <c r="C62" i="24"/>
  <c r="C56" i="24"/>
  <c r="C54" i="24"/>
  <c r="C46" i="24"/>
  <c r="C42" i="24"/>
  <c r="C40" i="24"/>
  <c r="C36" i="24"/>
  <c r="C30" i="24"/>
  <c r="C28" i="24"/>
  <c r="C20" i="24"/>
  <c r="C18" i="24"/>
  <c r="C65" i="4"/>
  <c r="C59" i="4"/>
  <c r="C57" i="4"/>
  <c r="C53" i="4"/>
  <c r="C51" i="4"/>
  <c r="C49" i="4"/>
  <c r="C47" i="4"/>
  <c r="C45" i="4"/>
  <c r="C41" i="4"/>
  <c r="C37" i="4"/>
  <c r="C33" i="4"/>
  <c r="C25" i="4"/>
  <c r="C21" i="4"/>
  <c r="C17" i="4"/>
  <c r="C13" i="4"/>
  <c r="C66" i="24"/>
  <c r="C60" i="24"/>
  <c r="C58" i="24"/>
  <c r="C52" i="24"/>
  <c r="C50" i="24"/>
  <c r="C48" i="24"/>
  <c r="C44" i="24"/>
  <c r="C38" i="24"/>
  <c r="C34" i="24"/>
  <c r="C32" i="24"/>
  <c r="C26" i="24"/>
  <c r="C24" i="24"/>
  <c r="C22" i="24"/>
  <c r="C16" i="24"/>
  <c r="C14" i="24"/>
  <c r="G30" i="24"/>
  <c r="J13" i="24"/>
  <c r="H13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E52" i="24"/>
  <c r="G51" i="24"/>
  <c r="C49" i="24"/>
  <c r="G47" i="24"/>
  <c r="E47" i="24"/>
  <c r="P46" i="24"/>
  <c r="N46" i="24" s="1"/>
  <c r="C45" i="24"/>
  <c r="F44" i="24"/>
  <c r="G43" i="24"/>
  <c r="E43" i="24"/>
  <c r="P42" i="24"/>
  <c r="N42" i="24" s="1"/>
  <c r="C41" i="24"/>
  <c r="F40" i="24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C51" i="24"/>
  <c r="G49" i="24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G13" i="24"/>
  <c r="E13" i="24"/>
  <c r="P12" i="24"/>
  <c r="N12" i="24" s="1"/>
  <c r="G12" i="24"/>
  <c r="E12" i="24"/>
  <c r="G45" i="4"/>
  <c r="J49" i="4"/>
  <c r="H49" i="4" s="1"/>
  <c r="E66" i="4"/>
  <c r="C64" i="4"/>
  <c r="F61" i="4"/>
  <c r="P59" i="4"/>
  <c r="N59" i="4" s="1"/>
  <c r="C58" i="4"/>
  <c r="F57" i="4"/>
  <c r="P55" i="4"/>
  <c r="N55" i="4" s="1"/>
  <c r="C54" i="4"/>
  <c r="F53" i="4"/>
  <c r="G52" i="4"/>
  <c r="E52" i="4"/>
  <c r="G48" i="4"/>
  <c r="E48" i="4"/>
  <c r="C44" i="4"/>
  <c r="F43" i="4"/>
  <c r="P41" i="4"/>
  <c r="N41" i="4" s="1"/>
  <c r="C40" i="4"/>
  <c r="F39" i="4"/>
  <c r="P37" i="4"/>
  <c r="N37" i="4" s="1"/>
  <c r="C36" i="4"/>
  <c r="F35" i="4"/>
  <c r="P33" i="4"/>
  <c r="N33" i="4" s="1"/>
  <c r="C32" i="4"/>
  <c r="F31" i="4"/>
  <c r="P29" i="4"/>
  <c r="N29" i="4" s="1"/>
  <c r="G29" i="4"/>
  <c r="E29" i="4"/>
  <c r="F28" i="4"/>
  <c r="C28" i="4"/>
  <c r="C27" i="4"/>
  <c r="G25" i="4"/>
  <c r="C24" i="4"/>
  <c r="C20" i="4"/>
  <c r="C16" i="4"/>
  <c r="F12" i="4"/>
  <c r="C12" i="4"/>
  <c r="G66" i="4"/>
  <c r="C66" i="4"/>
  <c r="J65" i="4"/>
  <c r="H65" i="4" s="1"/>
  <c r="G64" i="4"/>
  <c r="E64" i="4"/>
  <c r="G62" i="4"/>
  <c r="E62" i="4"/>
  <c r="P61" i="4"/>
  <c r="N61" i="4" s="1"/>
  <c r="G60" i="4"/>
  <c r="E60" i="4"/>
  <c r="G56" i="4"/>
  <c r="E56" i="4"/>
  <c r="C50" i="4"/>
  <c r="C46" i="4"/>
  <c r="G42" i="4"/>
  <c r="E42" i="4"/>
  <c r="G38" i="4"/>
  <c r="E38" i="4"/>
  <c r="G34" i="4"/>
  <c r="E34" i="4"/>
  <c r="G30" i="4"/>
  <c r="P26" i="4"/>
  <c r="N26" i="4" s="1"/>
  <c r="G26" i="4"/>
  <c r="E26" i="4"/>
  <c r="G22" i="4"/>
  <c r="E22" i="4"/>
  <c r="G18" i="4"/>
  <c r="E18" i="4"/>
  <c r="G14" i="4"/>
  <c r="E14" i="4"/>
  <c r="C60" i="4"/>
  <c r="F59" i="4"/>
  <c r="G58" i="4"/>
  <c r="E58" i="4"/>
  <c r="P57" i="4"/>
  <c r="N57" i="4" s="1"/>
  <c r="C56" i="4"/>
  <c r="F55" i="4"/>
  <c r="G54" i="4"/>
  <c r="E54" i="4"/>
  <c r="P53" i="4"/>
  <c r="N53" i="4" s="1"/>
  <c r="C52" i="4"/>
  <c r="J51" i="4"/>
  <c r="H51" i="4" s="1"/>
  <c r="G50" i="4"/>
  <c r="E50" i="4"/>
  <c r="C48" i="4"/>
  <c r="J47" i="4"/>
  <c r="H47" i="4" s="1"/>
  <c r="G46" i="4"/>
  <c r="E46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P30" i="4"/>
  <c r="N30" i="4" s="1"/>
  <c r="J29" i="4"/>
  <c r="H29" i="4" s="1"/>
  <c r="C29" i="4"/>
  <c r="G28" i="4"/>
  <c r="E28" i="4"/>
  <c r="P27" i="4"/>
  <c r="G27" i="4"/>
  <c r="E27" i="4"/>
  <c r="F26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E23" i="32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P50" i="24"/>
  <c r="N50" i="24" s="1"/>
  <c r="E50" i="24"/>
  <c r="P49" i="24"/>
  <c r="N49" i="24" s="1"/>
  <c r="E49" i="24"/>
  <c r="J49" i="24"/>
  <c r="F48" i="24"/>
  <c r="J48" i="24"/>
  <c r="H48" i="24" s="1"/>
  <c r="J67" i="24"/>
  <c r="J65" i="24"/>
  <c r="J63" i="24"/>
  <c r="J61" i="24"/>
  <c r="J59" i="24"/>
  <c r="J57" i="24"/>
  <c r="J55" i="24"/>
  <c r="J53" i="24"/>
  <c r="P51" i="24"/>
  <c r="N51" i="24" s="1"/>
  <c r="E51" i="24"/>
  <c r="J51" i="24"/>
  <c r="F50" i="24"/>
  <c r="J50" i="24"/>
  <c r="P48" i="24"/>
  <c r="N48" i="24" s="1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E42" i="24"/>
  <c r="P41" i="24"/>
  <c r="N41" i="24" s="1"/>
  <c r="J40" i="24"/>
  <c r="E40" i="24"/>
  <c r="P39" i="24"/>
  <c r="N39" i="24" s="1"/>
  <c r="J38" i="24"/>
  <c r="D38" i="24" s="1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E32" i="24"/>
  <c r="P31" i="24"/>
  <c r="N31" i="24" s="1"/>
  <c r="F30" i="24"/>
  <c r="J30" i="24"/>
  <c r="H30" i="24" s="1"/>
  <c r="J47" i="24"/>
  <c r="J45" i="24"/>
  <c r="J43" i="24"/>
  <c r="J41" i="24"/>
  <c r="J39" i="24"/>
  <c r="J37" i="24"/>
  <c r="J35" i="24"/>
  <c r="J33" i="24"/>
  <c r="J31" i="24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F13" i="24"/>
  <c r="J12" i="24"/>
  <c r="J27" i="24"/>
  <c r="J25" i="24"/>
  <c r="J23" i="24"/>
  <c r="J21" i="24"/>
  <c r="J19" i="24"/>
  <c r="J17" i="24"/>
  <c r="J15" i="24"/>
  <c r="F62" i="4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E55" i="4"/>
  <c r="P54" i="4"/>
  <c r="N54" i="4" s="1"/>
  <c r="J53" i="4"/>
  <c r="E53" i="4"/>
  <c r="P52" i="4"/>
  <c r="N52" i="4" s="1"/>
  <c r="P67" i="4"/>
  <c r="F67" i="4"/>
  <c r="J66" i="4"/>
  <c r="H66" i="4" s="1"/>
  <c r="P65" i="4"/>
  <c r="F65" i="4"/>
  <c r="J64" i="4"/>
  <c r="H64" i="4" s="1"/>
  <c r="P63" i="4"/>
  <c r="F63" i="4"/>
  <c r="J62" i="4"/>
  <c r="C62" i="4"/>
  <c r="J60" i="4"/>
  <c r="H60" i="4" s="1"/>
  <c r="J58" i="4"/>
  <c r="J56" i="4"/>
  <c r="H56" i="4" s="1"/>
  <c r="J54" i="4"/>
  <c r="J52" i="4"/>
  <c r="H52" i="4" s="1"/>
  <c r="P51" i="4"/>
  <c r="F51" i="4"/>
  <c r="J50" i="4"/>
  <c r="H50" i="4" s="1"/>
  <c r="P49" i="4"/>
  <c r="F49" i="4"/>
  <c r="J48" i="4"/>
  <c r="H48" i="4" s="1"/>
  <c r="P47" i="4"/>
  <c r="F47" i="4"/>
  <c r="J46" i="4"/>
  <c r="H46" i="4" s="1"/>
  <c r="P45" i="4"/>
  <c r="N45" i="4" s="1"/>
  <c r="E45" i="4"/>
  <c r="P66" i="4"/>
  <c r="N66" i="4" s="1"/>
  <c r="P64" i="4"/>
  <c r="N64" i="4" s="1"/>
  <c r="P50" i="4"/>
  <c r="N50" i="4" s="1"/>
  <c r="P48" i="4"/>
  <c r="N48" i="4" s="1"/>
  <c r="P46" i="4"/>
  <c r="N46" i="4" s="1"/>
  <c r="F45" i="4"/>
  <c r="J45" i="4"/>
  <c r="H45" i="4" s="1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E30" i="4"/>
  <c r="J30" i="4"/>
  <c r="J44" i="4"/>
  <c r="H44" i="4" s="1"/>
  <c r="J42" i="4"/>
  <c r="J40" i="4"/>
  <c r="H40" i="4" s="1"/>
  <c r="J38" i="4"/>
  <c r="J36" i="4"/>
  <c r="H36" i="4" s="1"/>
  <c r="J34" i="4"/>
  <c r="J32" i="4"/>
  <c r="H32" i="4" s="1"/>
  <c r="F30" i="4"/>
  <c r="C30" i="4"/>
  <c r="F29" i="4"/>
  <c r="J28" i="4"/>
  <c r="F27" i="4"/>
  <c r="J26" i="4"/>
  <c r="D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D13" i="4" s="1"/>
  <c r="F13" i="4"/>
  <c r="J12" i="4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4" l="1"/>
  <c r="D66" i="24"/>
  <c r="D14" i="24"/>
  <c r="D53" i="24"/>
  <c r="D61" i="24"/>
  <c r="D57" i="24"/>
  <c r="D65" i="24"/>
  <c r="D17" i="4"/>
  <c r="D25" i="4"/>
  <c r="D22" i="24"/>
  <c r="D49" i="24"/>
  <c r="D16" i="24"/>
  <c r="D46" i="24"/>
  <c r="D12" i="24"/>
  <c r="D58" i="24"/>
  <c r="D65" i="4"/>
  <c r="D29" i="24"/>
  <c r="E19" i="32"/>
  <c r="D51" i="24"/>
  <c r="D12" i="4"/>
  <c r="D33" i="4"/>
  <c r="D41" i="4"/>
  <c r="D32" i="24"/>
  <c r="D40" i="24"/>
  <c r="D19" i="4"/>
  <c r="D28" i="4"/>
  <c r="D63" i="4"/>
  <c r="D27" i="4"/>
  <c r="D11" i="24"/>
  <c r="D15" i="4"/>
  <c r="D23" i="4"/>
  <c r="D35" i="4"/>
  <c r="D43" i="4"/>
  <c r="D20" i="24"/>
  <c r="D28" i="24"/>
  <c r="D56" i="24"/>
  <c r="D64" i="24"/>
  <c r="D47" i="24"/>
  <c r="D53" i="4"/>
  <c r="D34" i="4"/>
  <c r="D38" i="4"/>
  <c r="D42" i="4"/>
  <c r="D54" i="4"/>
  <c r="D58" i="4"/>
  <c r="D15" i="24"/>
  <c r="D19" i="24"/>
  <c r="D23" i="24"/>
  <c r="D27" i="24"/>
  <c r="D31" i="24"/>
  <c r="D35" i="24"/>
  <c r="D39" i="24"/>
  <c r="D43" i="24"/>
  <c r="D50" i="24"/>
  <c r="D29" i="4"/>
  <c r="D31" i="4"/>
  <c r="D39" i="4"/>
  <c r="D47" i="4"/>
  <c r="D49" i="4"/>
  <c r="D51" i="4"/>
  <c r="D55" i="4"/>
  <c r="D59" i="4"/>
  <c r="D17" i="24"/>
  <c r="D21" i="24"/>
  <c r="D25" i="24"/>
  <c r="D24" i="24"/>
  <c r="D34" i="24"/>
  <c r="D42" i="24"/>
  <c r="D55" i="24"/>
  <c r="D59" i="24"/>
  <c r="D63" i="24"/>
  <c r="D67" i="24"/>
  <c r="D54" i="24"/>
  <c r="D62" i="24"/>
  <c r="D11" i="4"/>
  <c r="D30" i="4"/>
  <c r="D37" i="4"/>
  <c r="D62" i="4"/>
  <c r="D67" i="4"/>
  <c r="D57" i="4"/>
  <c r="D61" i="4"/>
  <c r="D18" i="24"/>
  <c r="D26" i="24"/>
  <c r="D33" i="24"/>
  <c r="D37" i="24"/>
  <c r="D41" i="24"/>
  <c r="D45" i="24"/>
  <c r="D36" i="24"/>
  <c r="D44" i="24"/>
  <c r="D52" i="24"/>
  <c r="D60" i="24"/>
  <c r="D13" i="24"/>
  <c r="N13" i="24"/>
  <c r="H16" i="24"/>
  <c r="H22" i="24"/>
  <c r="H52" i="24"/>
  <c r="H58" i="24"/>
  <c r="H60" i="24"/>
  <c r="H66" i="24"/>
  <c r="N13" i="4"/>
  <c r="N21" i="4"/>
  <c r="H37" i="4"/>
  <c r="N47" i="4"/>
  <c r="N51" i="4"/>
  <c r="H53" i="4"/>
  <c r="H58" i="4"/>
  <c r="H59" i="4"/>
  <c r="N65" i="4"/>
  <c r="H15" i="24"/>
  <c r="H17" i="24"/>
  <c r="H18" i="24"/>
  <c r="H21" i="24"/>
  <c r="H23" i="24"/>
  <c r="H25" i="24"/>
  <c r="H27" i="24"/>
  <c r="H28" i="24"/>
  <c r="H31" i="24"/>
  <c r="H33" i="24"/>
  <c r="H35" i="24"/>
  <c r="H36" i="24"/>
  <c r="H41" i="24"/>
  <c r="H42" i="24"/>
  <c r="H47" i="24"/>
  <c r="H49" i="24"/>
  <c r="H51" i="24"/>
  <c r="H53" i="24"/>
  <c r="H54" i="24"/>
  <c r="H57" i="24"/>
  <c r="H59" i="24"/>
  <c r="H61" i="24"/>
  <c r="H62" i="24"/>
  <c r="H65" i="24"/>
  <c r="H67" i="24"/>
  <c r="N15" i="4"/>
  <c r="N23" i="4"/>
  <c r="H26" i="4"/>
  <c r="H28" i="4"/>
  <c r="H30" i="4"/>
  <c r="H31" i="4"/>
  <c r="H38" i="4"/>
  <c r="H39" i="4"/>
  <c r="H61" i="4"/>
  <c r="N63" i="4"/>
  <c r="H14" i="24"/>
  <c r="H24" i="24"/>
  <c r="H26" i="24"/>
  <c r="H32" i="24"/>
  <c r="H34" i="24"/>
  <c r="H38" i="24"/>
  <c r="H44" i="24"/>
  <c r="H50" i="24"/>
  <c r="N17" i="4"/>
  <c r="N25" i="4"/>
  <c r="H33" i="4"/>
  <c r="H41" i="4"/>
  <c r="N49" i="4"/>
  <c r="H54" i="4"/>
  <c r="H57" i="4"/>
  <c r="H12" i="24"/>
  <c r="H19" i="24"/>
  <c r="H20" i="24"/>
  <c r="H29" i="24"/>
  <c r="H37" i="24"/>
  <c r="H39" i="24"/>
  <c r="H40" i="24"/>
  <c r="H43" i="24"/>
  <c r="H45" i="24"/>
  <c r="H46" i="24"/>
  <c r="H55" i="24"/>
  <c r="H56" i="24"/>
  <c r="H63" i="24"/>
  <c r="H64" i="24"/>
  <c r="H12" i="4"/>
  <c r="N19" i="4"/>
  <c r="N27" i="4"/>
  <c r="H34" i="4"/>
  <c r="H35" i="4"/>
  <c r="H42" i="4"/>
  <c r="H43" i="4"/>
  <c r="H55" i="4"/>
  <c r="H62" i="4"/>
  <c r="N67" i="4"/>
  <c r="D32" i="4"/>
  <c r="D36" i="4"/>
  <c r="D40" i="4"/>
  <c r="D44" i="4"/>
  <c r="D45" i="4"/>
  <c r="D52" i="4"/>
  <c r="D56" i="4"/>
  <c r="D60" i="4"/>
  <c r="D30" i="24"/>
  <c r="D48" i="24"/>
  <c r="D46" i="4"/>
  <c r="D48" i="4"/>
  <c r="D50" i="4"/>
  <c r="D14" i="4"/>
  <c r="D16" i="4"/>
  <c r="D18" i="4"/>
  <c r="D20" i="4"/>
  <c r="D22" i="4"/>
  <c r="D24" i="4"/>
  <c r="D64" i="4"/>
  <c r="D66" i="4"/>
  <c r="E20" i="32" l="1"/>
  <c r="E22" i="32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4" i="23"/>
  <c r="E65" i="23"/>
  <c r="E66" i="23"/>
  <c r="E67" i="23"/>
  <c r="D12" i="23"/>
  <c r="D13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6" i="23"/>
  <c r="D57" i="23"/>
  <c r="D58" i="23"/>
  <c r="D59" i="23"/>
  <c r="D60" i="23"/>
  <c r="D61" i="23"/>
  <c r="D62" i="23"/>
  <c r="D64" i="23"/>
  <c r="D65" i="23"/>
  <c r="D66" i="23"/>
  <c r="D67" i="23"/>
  <c r="C12" i="23"/>
  <c r="C13" i="23"/>
  <c r="C14" i="23"/>
  <c r="C15" i="23"/>
  <c r="C16" i="23"/>
  <c r="C17" i="23"/>
  <c r="C18" i="23"/>
  <c r="C19" i="23"/>
  <c r="C20" i="23"/>
  <c r="C21" i="23"/>
  <c r="C22" i="23"/>
  <c r="C24" i="23"/>
  <c r="C25" i="23"/>
  <c r="C26" i="23"/>
  <c r="C27" i="23"/>
  <c r="C28" i="23"/>
  <c r="C29" i="23"/>
  <c r="C30" i="23"/>
  <c r="C32" i="23"/>
  <c r="C33" i="23"/>
  <c r="C34" i="23"/>
  <c r="C35" i="23"/>
  <c r="C36" i="23"/>
  <c r="C37" i="23"/>
  <c r="C38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6" i="5"/>
  <c r="E67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5" i="5"/>
  <c r="C16" i="5"/>
  <c r="C17" i="5"/>
  <c r="C18" i="5"/>
  <c r="C1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9" i="5"/>
  <c r="C60" i="5"/>
  <c r="C61" i="5"/>
  <c r="C62" i="5"/>
  <c r="C63" i="5"/>
  <c r="C64" i="5"/>
  <c r="C65" i="5"/>
  <c r="C66" i="5"/>
  <c r="C67" i="5"/>
  <c r="C31" i="23" l="1"/>
  <c r="C39" i="23"/>
  <c r="D63" i="23"/>
  <c r="C23" i="23"/>
  <c r="D55" i="23"/>
  <c r="E46" i="5"/>
  <c r="D39" i="23"/>
  <c r="D23" i="23"/>
  <c r="E63" i="23"/>
  <c r="D14" i="5"/>
  <c r="C14" i="5"/>
  <c r="C63" i="23"/>
  <c r="C57" i="5"/>
  <c r="E35" i="23"/>
  <c r="E42" i="5"/>
  <c r="E64" i="5"/>
  <c r="C20" i="5"/>
  <c r="E14" i="32"/>
  <c r="E15" i="32"/>
  <c r="E16" i="32"/>
  <c r="E11" i="32"/>
  <c r="E12" i="32"/>
  <c r="E13" i="32"/>
  <c r="E11" i="5"/>
  <c r="C11" i="5" l="1"/>
  <c r="D11" i="5"/>
  <c r="D11" i="23" l="1"/>
  <c r="E11" i="23"/>
  <c r="C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<sst xmlns="http://schemas.openxmlformats.org/spreadsheetml/2006/main" count="1956" uniqueCount="271">
  <si>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</si>
  <si>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</si>
  <si>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</si>
  <si>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</si>
  <si>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</si>
  <si>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</si>
  <si>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</si>
  <si>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</si>
  <si>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</si>
  <si>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</si>
  <si>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</si>
  <si>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</si>
  <si>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</si>
  <si>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</si>
  <si>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</si>
  <si>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</si>
  <si>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</si>
  <si>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</si>
  <si>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</si>
  <si>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</si>
  <si>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</si>
  <si>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</si>
  <si>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</si>
  <si>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</si>
  <si>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</si>
  <si>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</si>
  <si>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</si>
  <si>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</si>
  <si>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</si>
  <si>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</si>
  <si>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</si>
  <si>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</si>
  <si>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</si>
  <si>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</si>
  <si>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</si>
  <si>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</si>
  <si>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</si>
  <si>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</si>
  <si>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</si>
  <si>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</si>
  <si>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</si>
  <si>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</si>
  <si>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</si>
  <si>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</si>
  <si>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</si>
  <si>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</si>
  <si>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</si>
  <si>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</si>
  <si>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</si>
  <si>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</si>
  <si>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</si>
  <si>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</si>
  <si>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</si>
  <si>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</si>
  <si>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</si>
  <si>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</si>
  <si>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</si>
  <si>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</si>
  <si>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</si>
  <si>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</si>
  <si>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</si>
  <si>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</si>
  <si>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</si>
  <si>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</si>
  <si>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</si>
  <si>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</si>
  <si>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</si>
  <si>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</si>
  <si>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</si>
  <si>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</si>
  <si>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</si>
  <si>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</si>
  <si>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</si>
  <si>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</si>
  <si>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</si>
  <si>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</si>
  <si>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</si>
  <si>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</si>
  <si>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</si>
  <si>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</si>
  <si>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</si>
  <si>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</si>
  <si>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</si>
  <si>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</si>
  <si>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</si>
  <si>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</si>
  <si>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</si>
  <si>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</si>
  <si>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</si>
  <si>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</si>
  <si>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</si>
  <si>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</si>
  <si>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</si>
  <si>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</si>
  <si>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</si>
  <si>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</si>
  <si>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</si>
  <si>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</si>
  <si>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</si>
  <si>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</si>
  <si>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</si>
  <si>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</si>
  <si>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</si>
  <si>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</si>
  <si>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</si>
  <si>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</si>
  <si>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</si>
  <si>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</si>
  <si>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</si>
  <si>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</si>
  <si>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</si>
  <si>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</si>
  <si>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</si>
  <si>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</si>
  <si>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</si>
  <si>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</si>
  <si>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</si>
  <si>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</si>
  <si>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</si>
  <si>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</si>
  <si>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</si>
  <si>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</si>
  <si>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</si>
  <si>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</si>
  <si>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</si>
  <si>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</si>
  <si>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</si>
  <si>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</si>
  <si>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</si>
  <si>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</si>
  <si>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Запорізька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</si>
  <si>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</si>
  <si>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</si>
  <si>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</si>
  <si>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</si>
  <si>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</si>
  <si>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</si>
  <si>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</si>
  <si>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</si>
  <si>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</si>
  <si>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</si>
  <si>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</si>
  <si>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</si>
  <si>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</si>
  <si>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</si>
  <si>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</si>
  <si>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</si>
  <si>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</si>
  <si>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</si>
  <si>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</si>
  <si>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</si>
  <si>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</si>
  <si>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</si>
  <si>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</si>
  <si>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</si>
  <si>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</si>
  <si>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</si>
  <si>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</si>
  <si>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</si>
  <si>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</si>
  <si>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</si>
  <si>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</si>
  <si>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</si>
  <si>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</si>
  <si>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</si>
  <si>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</si>
  <si>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</si>
  <si>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</si>
  <si>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</si>
  <si>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</si>
  <si>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</si>
  <si>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</si>
  <si>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</si>
  <si>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</si>
  <si>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</si>
  <si>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</si>
  <si>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</si>
  <si>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</si>
  <si>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</si>
  <si>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</si>
  <si>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</si>
  <si>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</si>
  <si>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Запорізької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</si>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</sst>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164" fontId="2" fillId="0" borderId="0" xfId="2" applyNumberFormat="1" applyFont="1" applyFill="1"/>
    <xf numFmtId="164" fontId="2" fillId="0" borderId="0" xfId="2" applyNumberFormat="1" applyFont="1" applyFill="1" applyAlignment="1">
      <alignment vertical="center"/>
    </xf>
    <xf numFmtId="164" fontId="2" fillId="0" borderId="0" xfId="2" applyNumberFormat="1" applyFont="1" applyFill="1" applyAlignment="1">
      <alignment vertical="center" wrapText="1"/>
    </xf>
    <xf numFmtId="1" fontId="2" fillId="0" borderId="0" xfId="2" applyNumberFormat="1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2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18" fillId="0" borderId="2" xfId="4" applyFont="1" applyFill="1" applyBorder="1" applyAlignment="1">
      <alignment horizont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1" fontId="18" fillId="0" borderId="0" xfId="1" applyNumberFormat="1" applyFont="1" applyFill="1"/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2" fillId="0" borderId="0" xfId="7" applyNumberFormat="1" applyFont="1" applyFill="1"/>
    <xf numFmtId="3" fontId="10" fillId="0" borderId="0" xfId="0" applyNumberFormat="1" applyFont="1" applyFill="1"/>
    <xf numFmtId="0" fontId="18" fillId="0" borderId="0" xfId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2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2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1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18" fillId="0" borderId="0" xfId="1" applyNumberFormat="1" applyFont="1" applyFill="1" applyAlignment="1">
      <alignment horizontal="left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2" fillId="0" borderId="0" xfId="2" applyNumberFormat="1" applyFont="1" applyFill="1"/>
    <xf numFmtId="3" fontId="7" fillId="0" borderId="0" xfId="0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2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36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/>
    <xf numFmtId="0" fontId="39" fillId="0" borderId="0" xfId="0" applyFont="1" applyBorder="1" applyAlignment="1"/>
    <xf numFmtId="0" fontId="28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8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7" fillId="0" borderId="13" xfId="12" applyFont="1" applyBorder="1" applyAlignment="1">
      <alignment horizontal="left" wrapText="1" indent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5" t="s">
        <v>158</v>
      </c>
    </row>
    <row r="2" spans="1:2" ht="19.5" customHeight="1">
      <c r="A2" s="3" t="s">
        <v>159</v>
      </c>
    </row>
    <row r="3" spans="1:2" ht="19.5" customHeight="1">
      <c r="A3" s="56" t="s">
        <v>90</v>
      </c>
      <c r="B3" s="57" t="s">
        <v>70</v>
      </c>
    </row>
    <row r="4" spans="1:2" ht="19.5" customHeight="1">
      <c r="A4" s="56" t="s">
        <v>91</v>
      </c>
      <c r="B4" s="57" t="s">
        <v>80</v>
      </c>
    </row>
    <row r="5" spans="1:2" ht="19.5" customHeight="1">
      <c r="A5" s="56" t="s">
        <v>92</v>
      </c>
      <c r="B5" s="57" t="s">
        <v>79</v>
      </c>
    </row>
    <row r="6" spans="1:2" ht="19.5" customHeight="1">
      <c r="A6" s="56" t="s">
        <v>93</v>
      </c>
      <c r="B6" s="57" t="s">
        <v>71</v>
      </c>
    </row>
    <row r="7" spans="1:2" ht="19.5" customHeight="1">
      <c r="A7" s="56" t="s">
        <v>94</v>
      </c>
      <c r="B7" s="57" t="s">
        <v>72</v>
      </c>
    </row>
    <row r="8" spans="1:2" ht="19.5" customHeight="1">
      <c r="A8" s="56" t="s">
        <v>95</v>
      </c>
      <c r="B8" s="57" t="s">
        <v>74</v>
      </c>
    </row>
    <row r="9" spans="1:2" ht="19.5" customHeight="1">
      <c r="A9" s="3" t="s">
        <v>160</v>
      </c>
      <c r="B9" s="57"/>
    </row>
    <row r="10" spans="1:2" ht="19.5" customHeight="1">
      <c r="A10" s="56" t="s">
        <v>96</v>
      </c>
      <c r="B10" s="57" t="s">
        <v>75</v>
      </c>
    </row>
    <row r="11" spans="1:2" ht="19.5" customHeight="1">
      <c r="A11" s="56" t="s">
        <v>97</v>
      </c>
      <c r="B11" s="57" t="s">
        <v>83</v>
      </c>
    </row>
    <row r="12" spans="1:2" ht="19.5" customHeight="1">
      <c r="A12" s="56" t="s">
        <v>98</v>
      </c>
      <c r="B12" s="58" t="s">
        <v>84</v>
      </c>
    </row>
    <row r="13" spans="1:2" ht="19.5" customHeight="1">
      <c r="A13" s="56" t="s">
        <v>99</v>
      </c>
      <c r="B13" s="57" t="s">
        <v>76</v>
      </c>
    </row>
    <row r="14" spans="1:2" ht="19.5" customHeight="1">
      <c r="A14" s="3" t="s">
        <v>161</v>
      </c>
      <c r="B14" s="57"/>
    </row>
    <row r="15" spans="1:2" ht="19.5" customHeight="1">
      <c r="A15" s="59" t="s">
        <v>85</v>
      </c>
      <c r="B15" s="57"/>
    </row>
    <row r="16" spans="1:2" ht="19.5" customHeight="1">
      <c r="A16" s="56" t="s">
        <v>100</v>
      </c>
      <c r="B16" s="57" t="s">
        <v>87</v>
      </c>
    </row>
    <row r="17" spans="1:6" ht="19.5" customHeight="1">
      <c r="A17" s="56" t="s">
        <v>101</v>
      </c>
      <c r="B17" s="57" t="s">
        <v>84</v>
      </c>
    </row>
    <row r="18" spans="1:6" ht="19.5" customHeight="1">
      <c r="A18" s="56" t="s">
        <v>102</v>
      </c>
      <c r="B18" s="57" t="s">
        <v>88</v>
      </c>
    </row>
    <row r="19" spans="1:6" ht="19.5" customHeight="1">
      <c r="A19" s="56" t="s">
        <v>103</v>
      </c>
      <c r="B19" s="57" t="s">
        <v>89</v>
      </c>
    </row>
    <row r="20" spans="1:6" ht="19.5" customHeight="1">
      <c r="A20" s="59" t="s">
        <v>86</v>
      </c>
      <c r="B20" s="57"/>
    </row>
    <row r="21" spans="1:6" ht="19.5" customHeight="1">
      <c r="A21" s="56" t="s">
        <v>104</v>
      </c>
      <c r="B21" s="57" t="s">
        <v>87</v>
      </c>
    </row>
    <row r="22" spans="1:6" ht="19.5" customHeight="1">
      <c r="A22" s="56" t="s">
        <v>105</v>
      </c>
      <c r="B22" s="57" t="s">
        <v>84</v>
      </c>
    </row>
    <row r="23" spans="1:6" ht="19.5" customHeight="1">
      <c r="A23" s="60" t="s">
        <v>127</v>
      </c>
      <c r="E23" s="57"/>
    </row>
    <row r="24" spans="1:6">
      <c r="A24" s="157" t="s">
        <v>190</v>
      </c>
    </row>
    <row r="26" spans="1:6">
      <c r="F26" s="57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7" t="s">
        <v>131</v>
      </c>
      <c r="B1" s="17"/>
    </row>
    <row r="2" spans="1:24" ht="5.25" customHeight="1"/>
    <row r="3" spans="1:24" ht="27" customHeight="1">
      <c r="A3" s="229" t="s">
        <v>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5" t="s">
        <v>130</v>
      </c>
      <c r="B4" s="227"/>
      <c r="C4" s="227"/>
      <c r="D4" s="227"/>
      <c r="E4" s="227"/>
      <c r="F4" s="227"/>
    </row>
    <row r="5" spans="1:24" ht="12.75" customHeight="1">
      <c r="A5" s="42" t="s">
        <v>231</v>
      </c>
      <c r="B5" s="42"/>
      <c r="C5" s="42"/>
      <c r="D5" s="40"/>
      <c r="E5" s="40"/>
      <c r="F5" s="40"/>
    </row>
    <row r="6" spans="1:24" s="25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6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25" customFormat="1" ht="1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4" hidden="1" outlineLevel="1">
      <c r="A11" s="15">
        <v>40544</v>
      </c>
      <c r="B11" s="47">
        <v>3611.5671598899999</v>
      </c>
      <c r="C11" s="47">
        <f>I11+O11</f>
        <v>2761.1821954900001</v>
      </c>
      <c r="D11" s="47">
        <f>J11+P11</f>
        <v>850.38496439999994</v>
      </c>
      <c r="E11" s="47">
        <f>K11+Q11</f>
        <v>316.79044289000001</v>
      </c>
      <c r="F11" s="47">
        <f>L11+R11</f>
        <v>289.23664529000001</v>
      </c>
      <c r="G11" s="47">
        <f>M11+S11</f>
        <v>244.35787622000001</v>
      </c>
      <c r="H11" s="47">
        <f>SUM(I11:J11)</f>
        <v>2365.4366705500001</v>
      </c>
      <c r="I11" s="47">
        <v>1899.3617345600001</v>
      </c>
      <c r="J11" s="47">
        <f>SUM(K11:M11)</f>
        <v>466.07493599000003</v>
      </c>
      <c r="K11" s="47">
        <v>232.38386602000003</v>
      </c>
      <c r="L11" s="47">
        <v>225.99886724999999</v>
      </c>
      <c r="M11" s="47">
        <v>7.69220272</v>
      </c>
      <c r="N11" s="47">
        <f>SUM(O11:P11)</f>
        <v>1246.1304893399999</v>
      </c>
      <c r="O11" s="47">
        <v>861.82046092999997</v>
      </c>
      <c r="P11" s="47">
        <f>SUM(Q11:S11)</f>
        <v>384.31002840999997</v>
      </c>
      <c r="Q11" s="47">
        <v>84.406576869999995</v>
      </c>
      <c r="R11" s="47">
        <v>63.237778040000002</v>
      </c>
      <c r="S11" s="47">
        <v>236.6656735</v>
      </c>
      <c r="T11" s="47"/>
      <c r="U11" s="47"/>
      <c r="V11" s="47"/>
      <c r="W11" s="47"/>
      <c r="X11" s="47"/>
    </row>
    <row r="12" spans="1:24" hidden="1" outlineLevel="1">
      <c r="A12" s="15">
        <v>40575</v>
      </c>
      <c r="B12" s="47">
        <v>3042.7197499600002</v>
      </c>
      <c r="C12" s="47">
        <f t="shared" ref="C12:C67" si="0">I12+O12</f>
        <v>2116.17122277</v>
      </c>
      <c r="D12" s="47">
        <f t="shared" ref="D12:D67" si="1">J12+P12</f>
        <v>926.54852718999996</v>
      </c>
      <c r="E12" s="47">
        <f t="shared" ref="E12:E67" si="2">K12+Q12</f>
        <v>444.5581899</v>
      </c>
      <c r="F12" s="47">
        <f t="shared" ref="F12:F67" si="3">L12+R12</f>
        <v>238.24575530999999</v>
      </c>
      <c r="G12" s="47">
        <f t="shared" ref="G12:G67" si="4">M12+S12</f>
        <v>243.74458197999999</v>
      </c>
      <c r="H12" s="47">
        <f t="shared" ref="H12:H67" si="5">SUM(I12:J12)</f>
        <v>2089.90765379</v>
      </c>
      <c r="I12" s="47">
        <v>1567.5164645899999</v>
      </c>
      <c r="J12" s="47">
        <f t="shared" ref="J12:J67" si="6">SUM(K12:M12)</f>
        <v>522.39118919999999</v>
      </c>
      <c r="K12" s="47">
        <v>297.38227549999999</v>
      </c>
      <c r="L12" s="47">
        <v>217.50106008</v>
      </c>
      <c r="M12" s="47">
        <v>7.5078536199999997</v>
      </c>
      <c r="N12" s="47">
        <f t="shared" ref="N12:N67" si="7">SUM(O12:P12)</f>
        <v>952.81209617000002</v>
      </c>
      <c r="O12" s="47">
        <v>548.65475818000004</v>
      </c>
      <c r="P12" s="47">
        <f t="shared" ref="P12:P67" si="8">SUM(Q12:S12)</f>
        <v>404.15733798999997</v>
      </c>
      <c r="Q12" s="47">
        <v>147.17591440000001</v>
      </c>
      <c r="R12" s="47">
        <v>20.744695230000001</v>
      </c>
      <c r="S12" s="47">
        <v>236.23672836</v>
      </c>
      <c r="T12" s="47"/>
      <c r="U12" s="47"/>
      <c r="V12" s="47"/>
      <c r="W12" s="47"/>
      <c r="X12" s="47"/>
    </row>
    <row r="13" spans="1:24" hidden="1" outlineLevel="1">
      <c r="A13" s="15">
        <v>40603</v>
      </c>
      <c r="B13" s="47">
        <v>2899.2705700900001</v>
      </c>
      <c r="C13" s="47">
        <f t="shared" si="0"/>
        <v>2074.13124363</v>
      </c>
      <c r="D13" s="47">
        <f t="shared" si="1"/>
        <v>825.13932646000001</v>
      </c>
      <c r="E13" s="47">
        <f t="shared" si="2"/>
        <v>414.94243158</v>
      </c>
      <c r="F13" s="47">
        <f t="shared" si="3"/>
        <v>165.61663472000001</v>
      </c>
      <c r="G13" s="47">
        <f t="shared" si="4"/>
        <v>244.58026015999999</v>
      </c>
      <c r="H13" s="47">
        <f t="shared" si="5"/>
        <v>1894.98288157</v>
      </c>
      <c r="I13" s="47">
        <v>1487.41953141</v>
      </c>
      <c r="J13" s="47">
        <f t="shared" si="6"/>
        <v>407.56335016000003</v>
      </c>
      <c r="K13" s="47">
        <v>255.19615773000001</v>
      </c>
      <c r="L13" s="47">
        <v>145.03652210000001</v>
      </c>
      <c r="M13" s="47">
        <v>7.3306703299999993</v>
      </c>
      <c r="N13" s="47">
        <f t="shared" si="7"/>
        <v>1004.28768852</v>
      </c>
      <c r="O13" s="47">
        <v>586.71171221999998</v>
      </c>
      <c r="P13" s="47">
        <f t="shared" si="8"/>
        <v>417.57597629999998</v>
      </c>
      <c r="Q13" s="47">
        <v>159.74627384999999</v>
      </c>
      <c r="R13" s="47">
        <v>20.580112620000001</v>
      </c>
      <c r="S13" s="47">
        <v>237.24958982999999</v>
      </c>
      <c r="T13" s="47"/>
      <c r="U13" s="47"/>
      <c r="V13" s="47"/>
      <c r="W13" s="47"/>
      <c r="X13" s="47"/>
    </row>
    <row r="14" spans="1:24" hidden="1" outlineLevel="1">
      <c r="A14" s="15">
        <v>40634</v>
      </c>
      <c r="B14" s="47">
        <v>2942.64099373</v>
      </c>
      <c r="C14" s="47">
        <f t="shared" si="0"/>
        <v>2131.4238919700001</v>
      </c>
      <c r="D14" s="47">
        <f t="shared" si="1"/>
        <v>811.21710175999999</v>
      </c>
      <c r="E14" s="47">
        <f t="shared" si="2"/>
        <v>414.65952318000001</v>
      </c>
      <c r="F14" s="47">
        <f t="shared" si="3"/>
        <v>152.75972597000001</v>
      </c>
      <c r="G14" s="47">
        <f t="shared" si="4"/>
        <v>243.79785261000001</v>
      </c>
      <c r="H14" s="47">
        <f t="shared" si="5"/>
        <v>1962.7443404400001</v>
      </c>
      <c r="I14" s="47">
        <v>1520.7300469300001</v>
      </c>
      <c r="J14" s="47">
        <f t="shared" si="6"/>
        <v>442.01429351000002</v>
      </c>
      <c r="K14" s="47">
        <v>294.46683186000001</v>
      </c>
      <c r="L14" s="47">
        <v>141.12178906</v>
      </c>
      <c r="M14" s="47">
        <v>6.4256725900000005</v>
      </c>
      <c r="N14" s="47">
        <f t="shared" si="7"/>
        <v>979.89665329000002</v>
      </c>
      <c r="O14" s="47">
        <v>610.69384504000004</v>
      </c>
      <c r="P14" s="47">
        <f t="shared" si="8"/>
        <v>369.20280824999998</v>
      </c>
      <c r="Q14" s="47">
        <v>120.19269131999999</v>
      </c>
      <c r="R14" s="47">
        <v>11.637936910000001</v>
      </c>
      <c r="S14" s="47">
        <v>237.37218002</v>
      </c>
      <c r="T14" s="47"/>
      <c r="U14" s="47"/>
      <c r="V14" s="47"/>
      <c r="W14" s="47"/>
      <c r="X14" s="47"/>
    </row>
    <row r="15" spans="1:24" hidden="1" outlineLevel="1">
      <c r="A15" s="15">
        <v>40664</v>
      </c>
      <c r="B15" s="47">
        <v>3162.72537134</v>
      </c>
      <c r="C15" s="47">
        <f t="shared" si="0"/>
        <v>2320.4139153900001</v>
      </c>
      <c r="D15" s="47">
        <f t="shared" si="1"/>
        <v>842.31145594999998</v>
      </c>
      <c r="E15" s="47">
        <f t="shared" si="2"/>
        <v>444.89879894000001</v>
      </c>
      <c r="F15" s="47">
        <f t="shared" si="3"/>
        <v>153.94746143</v>
      </c>
      <c r="G15" s="47">
        <f t="shared" si="4"/>
        <v>243.46519558</v>
      </c>
      <c r="H15" s="47">
        <f t="shared" si="5"/>
        <v>2053.2988738700001</v>
      </c>
      <c r="I15" s="47">
        <v>1573.32857442</v>
      </c>
      <c r="J15" s="47">
        <f t="shared" si="6"/>
        <v>479.97029945000003</v>
      </c>
      <c r="K15" s="47">
        <v>331.70074463000003</v>
      </c>
      <c r="L15" s="47">
        <v>142.38240586000001</v>
      </c>
      <c r="M15" s="47">
        <v>5.8871489599999993</v>
      </c>
      <c r="N15" s="47">
        <f t="shared" si="7"/>
        <v>1109.42649747</v>
      </c>
      <c r="O15" s="47">
        <v>747.08534096999995</v>
      </c>
      <c r="P15" s="47">
        <f t="shared" si="8"/>
        <v>362.34115650000001</v>
      </c>
      <c r="Q15" s="47">
        <v>113.19805431</v>
      </c>
      <c r="R15" s="47">
        <v>11.56505557</v>
      </c>
      <c r="S15" s="47">
        <v>237.57804662000001</v>
      </c>
      <c r="T15" s="47"/>
      <c r="U15" s="47"/>
      <c r="V15" s="47"/>
      <c r="W15" s="47"/>
      <c r="X15" s="47"/>
    </row>
    <row r="16" spans="1:24" hidden="1" outlineLevel="1">
      <c r="A16" s="15">
        <v>40695</v>
      </c>
      <c r="B16" s="47">
        <v>3017.5867530300002</v>
      </c>
      <c r="C16" s="47">
        <f t="shared" si="0"/>
        <v>2269.7646208300002</v>
      </c>
      <c r="D16" s="47">
        <f t="shared" si="1"/>
        <v>747.82213219999994</v>
      </c>
      <c r="E16" s="47">
        <f t="shared" si="2"/>
        <v>342.60791148999999</v>
      </c>
      <c r="F16" s="47">
        <f t="shared" si="3"/>
        <v>154.12760525000002</v>
      </c>
      <c r="G16" s="47">
        <f t="shared" si="4"/>
        <v>251.08661546000002</v>
      </c>
      <c r="H16" s="47">
        <f t="shared" si="5"/>
        <v>1960.53493669</v>
      </c>
      <c r="I16" s="47">
        <v>1598.0736906300001</v>
      </c>
      <c r="J16" s="47">
        <f t="shared" si="6"/>
        <v>362.46124605999995</v>
      </c>
      <c r="K16" s="47">
        <v>205.72048362999999</v>
      </c>
      <c r="L16" s="47">
        <v>143.23203799000001</v>
      </c>
      <c r="M16" s="47">
        <v>13.50872444</v>
      </c>
      <c r="N16" s="47">
        <f t="shared" si="7"/>
        <v>1057.0518163400002</v>
      </c>
      <c r="O16" s="47">
        <v>671.69093020000003</v>
      </c>
      <c r="P16" s="47">
        <f t="shared" si="8"/>
        <v>385.36088614000005</v>
      </c>
      <c r="Q16" s="47">
        <v>136.88742786</v>
      </c>
      <c r="R16" s="47">
        <v>10.89556726</v>
      </c>
      <c r="S16" s="47">
        <v>237.57789102000001</v>
      </c>
      <c r="T16" s="47"/>
      <c r="U16" s="47"/>
      <c r="V16" s="47"/>
      <c r="W16" s="47"/>
      <c r="X16" s="47"/>
    </row>
    <row r="17" spans="1:24" hidden="1" outlineLevel="1">
      <c r="A17" s="15">
        <v>40725</v>
      </c>
      <c r="B17" s="47">
        <v>2911.6632632000001</v>
      </c>
      <c r="C17" s="47">
        <f t="shared" si="0"/>
        <v>2153.7529026599996</v>
      </c>
      <c r="D17" s="47">
        <f t="shared" si="1"/>
        <v>757.91036054000006</v>
      </c>
      <c r="E17" s="47">
        <f t="shared" si="2"/>
        <v>349.80882509999998</v>
      </c>
      <c r="F17" s="47">
        <f t="shared" si="3"/>
        <v>155.26670137000002</v>
      </c>
      <c r="G17" s="47">
        <f t="shared" si="4"/>
        <v>252.83483407</v>
      </c>
      <c r="H17" s="47">
        <f t="shared" si="5"/>
        <v>1834.8250866399999</v>
      </c>
      <c r="I17" s="47">
        <v>1465.1095914399998</v>
      </c>
      <c r="J17" s="47">
        <f t="shared" si="6"/>
        <v>369.71549520000002</v>
      </c>
      <c r="K17" s="47">
        <v>212.39344235999999</v>
      </c>
      <c r="L17" s="47">
        <v>143.30941096000001</v>
      </c>
      <c r="M17" s="47">
        <v>14.01264188</v>
      </c>
      <c r="N17" s="47">
        <f t="shared" si="7"/>
        <v>1076.83817656</v>
      </c>
      <c r="O17" s="47">
        <v>688.64331121999999</v>
      </c>
      <c r="P17" s="47">
        <f t="shared" si="8"/>
        <v>388.19486533999998</v>
      </c>
      <c r="Q17" s="47">
        <v>137.41538273999998</v>
      </c>
      <c r="R17" s="47">
        <v>11.957290410000001</v>
      </c>
      <c r="S17" s="47">
        <v>238.82219219000001</v>
      </c>
      <c r="T17" s="47"/>
      <c r="U17" s="47"/>
      <c r="V17" s="47"/>
      <c r="W17" s="47"/>
      <c r="X17" s="47"/>
    </row>
    <row r="18" spans="1:24" hidden="1" outlineLevel="1">
      <c r="A18" s="15">
        <v>40756</v>
      </c>
      <c r="B18" s="47">
        <v>2979.42596073</v>
      </c>
      <c r="C18" s="47">
        <f t="shared" si="0"/>
        <v>2095.7479316600002</v>
      </c>
      <c r="D18" s="47">
        <f t="shared" si="1"/>
        <v>883.67802907000009</v>
      </c>
      <c r="E18" s="47">
        <f t="shared" si="2"/>
        <v>474.75069809000001</v>
      </c>
      <c r="F18" s="47">
        <f t="shared" si="3"/>
        <v>158.08017774000001</v>
      </c>
      <c r="G18" s="47">
        <f t="shared" si="4"/>
        <v>250.84715324000001</v>
      </c>
      <c r="H18" s="47">
        <f t="shared" si="5"/>
        <v>1947.0481030200001</v>
      </c>
      <c r="I18" s="47">
        <v>1455.7339968700001</v>
      </c>
      <c r="J18" s="47">
        <f t="shared" si="6"/>
        <v>491.31410615000004</v>
      </c>
      <c r="K18" s="47">
        <v>332.45200391000003</v>
      </c>
      <c r="L18" s="47">
        <v>145.59523738000001</v>
      </c>
      <c r="M18" s="47">
        <v>13.26686486</v>
      </c>
      <c r="N18" s="47">
        <f t="shared" si="7"/>
        <v>1032.3778577100002</v>
      </c>
      <c r="O18" s="47">
        <v>640.01393479000001</v>
      </c>
      <c r="P18" s="47">
        <f t="shared" si="8"/>
        <v>392.36392292000005</v>
      </c>
      <c r="Q18" s="47">
        <v>142.29869418000001</v>
      </c>
      <c r="R18" s="47">
        <v>12.48494036</v>
      </c>
      <c r="S18" s="47">
        <v>237.58028838000001</v>
      </c>
      <c r="T18" s="47"/>
      <c r="U18" s="47"/>
      <c r="V18" s="47"/>
      <c r="W18" s="47"/>
      <c r="X18" s="47"/>
    </row>
    <row r="19" spans="1:24" hidden="1" outlineLevel="1">
      <c r="A19" s="15">
        <v>40787</v>
      </c>
      <c r="B19" s="47">
        <v>2837.0947341899996</v>
      </c>
      <c r="C19" s="47">
        <f t="shared" si="0"/>
        <v>2065.0077205500002</v>
      </c>
      <c r="D19" s="47">
        <f t="shared" si="1"/>
        <v>772.08701364000001</v>
      </c>
      <c r="E19" s="47">
        <f t="shared" si="2"/>
        <v>371.09715853</v>
      </c>
      <c r="F19" s="47">
        <f t="shared" si="3"/>
        <v>151.81441122999999</v>
      </c>
      <c r="G19" s="47">
        <f t="shared" si="4"/>
        <v>249.17544388000002</v>
      </c>
      <c r="H19" s="47">
        <f t="shared" si="5"/>
        <v>1828.0054362999999</v>
      </c>
      <c r="I19" s="47">
        <v>1461.2852985299999</v>
      </c>
      <c r="J19" s="47">
        <f t="shared" si="6"/>
        <v>366.72013777000001</v>
      </c>
      <c r="K19" s="47">
        <v>215.41036664000001</v>
      </c>
      <c r="L19" s="47">
        <v>139.72341915999999</v>
      </c>
      <c r="M19" s="47">
        <v>11.586351969999999</v>
      </c>
      <c r="N19" s="47">
        <f t="shared" si="7"/>
        <v>1009.0892978900001</v>
      </c>
      <c r="O19" s="47">
        <v>603.72242202000007</v>
      </c>
      <c r="P19" s="47">
        <f t="shared" si="8"/>
        <v>405.36687587</v>
      </c>
      <c r="Q19" s="47">
        <v>155.68679188999999</v>
      </c>
      <c r="R19" s="47">
        <v>12.09099207</v>
      </c>
      <c r="S19" s="47">
        <v>237.58909191000001</v>
      </c>
      <c r="T19" s="47"/>
      <c r="U19" s="47"/>
      <c r="V19" s="47"/>
      <c r="W19" s="47"/>
      <c r="X19" s="47"/>
    </row>
    <row r="20" spans="1:24" hidden="1" outlineLevel="1">
      <c r="A20" s="15">
        <v>40817</v>
      </c>
      <c r="B20" s="47">
        <v>3326.7748342399996</v>
      </c>
      <c r="C20" s="47">
        <f t="shared" si="0"/>
        <v>2395.41096973</v>
      </c>
      <c r="D20" s="47">
        <f t="shared" si="1"/>
        <v>931.36386450999998</v>
      </c>
      <c r="E20" s="47">
        <f t="shared" si="2"/>
        <v>519.57346886999994</v>
      </c>
      <c r="F20" s="47">
        <f t="shared" si="3"/>
        <v>155.99094199999999</v>
      </c>
      <c r="G20" s="47">
        <f t="shared" si="4"/>
        <v>255.79945364</v>
      </c>
      <c r="H20" s="47">
        <f t="shared" si="5"/>
        <v>2089.7241720000002</v>
      </c>
      <c r="I20" s="47">
        <v>1573.26470668</v>
      </c>
      <c r="J20" s="47">
        <f t="shared" si="6"/>
        <v>516.45946532000005</v>
      </c>
      <c r="K20" s="47">
        <v>368.75210649000002</v>
      </c>
      <c r="L20" s="47">
        <v>133.22149793</v>
      </c>
      <c r="M20" s="47">
        <v>14.485860899999999</v>
      </c>
      <c r="N20" s="47">
        <f t="shared" si="7"/>
        <v>1237.0506622399998</v>
      </c>
      <c r="O20" s="47">
        <v>822.14626305000002</v>
      </c>
      <c r="P20" s="47">
        <f t="shared" si="8"/>
        <v>414.90439918999994</v>
      </c>
      <c r="Q20" s="47">
        <v>150.82136237999998</v>
      </c>
      <c r="R20" s="47">
        <v>22.769444069999999</v>
      </c>
      <c r="S20" s="47">
        <v>241.31359273999999</v>
      </c>
      <c r="T20" s="47"/>
      <c r="U20" s="47"/>
      <c r="V20" s="47"/>
      <c r="W20" s="47"/>
      <c r="X20" s="47"/>
    </row>
    <row r="21" spans="1:24" hidden="1" outlineLevel="1">
      <c r="A21" s="15">
        <v>40848</v>
      </c>
      <c r="B21" s="47">
        <v>3282.9469397799999</v>
      </c>
      <c r="C21" s="47">
        <f t="shared" si="0"/>
        <v>2196.2217964199999</v>
      </c>
      <c r="D21" s="47">
        <f t="shared" si="1"/>
        <v>1086.7251433599999</v>
      </c>
      <c r="E21" s="47">
        <f t="shared" si="2"/>
        <v>680.40898797999989</v>
      </c>
      <c r="F21" s="47">
        <f t="shared" si="3"/>
        <v>154.13503806999998</v>
      </c>
      <c r="G21" s="47">
        <f t="shared" si="4"/>
        <v>252.18111730999999</v>
      </c>
      <c r="H21" s="47">
        <f t="shared" si="5"/>
        <v>2121.9957492799999</v>
      </c>
      <c r="I21" s="47">
        <v>1452.26079387</v>
      </c>
      <c r="J21" s="47">
        <f t="shared" si="6"/>
        <v>669.73495540999988</v>
      </c>
      <c r="K21" s="47">
        <v>526.70419531999994</v>
      </c>
      <c r="L21" s="47">
        <v>132.30220542999999</v>
      </c>
      <c r="M21" s="47">
        <v>10.72855466</v>
      </c>
      <c r="N21" s="47">
        <f t="shared" si="7"/>
        <v>1160.9511904999999</v>
      </c>
      <c r="O21" s="47">
        <v>743.96100254999999</v>
      </c>
      <c r="P21" s="47">
        <f t="shared" si="8"/>
        <v>416.99018794999995</v>
      </c>
      <c r="Q21" s="47">
        <v>153.70479265999998</v>
      </c>
      <c r="R21" s="47">
        <v>21.832832639999999</v>
      </c>
      <c r="S21" s="47">
        <v>241.45256265</v>
      </c>
      <c r="T21" s="47"/>
      <c r="U21" s="47"/>
      <c r="V21" s="47"/>
      <c r="W21" s="47"/>
      <c r="X21" s="47"/>
    </row>
    <row r="22" spans="1:24" hidden="1" outlineLevel="1">
      <c r="A22" s="15">
        <v>40878</v>
      </c>
      <c r="B22" s="47">
        <v>3954.5611161699999</v>
      </c>
      <c r="C22" s="47">
        <f t="shared" si="0"/>
        <v>2337.4145926299998</v>
      </c>
      <c r="D22" s="47">
        <f t="shared" si="1"/>
        <v>1617.1465235400001</v>
      </c>
      <c r="E22" s="47">
        <f t="shared" si="2"/>
        <v>1206.29822672</v>
      </c>
      <c r="F22" s="47">
        <f t="shared" si="3"/>
        <v>152.36763377</v>
      </c>
      <c r="G22" s="47">
        <f t="shared" si="4"/>
        <v>258.48066305000003</v>
      </c>
      <c r="H22" s="47">
        <f t="shared" si="5"/>
        <v>2573.3284673600001</v>
      </c>
      <c r="I22" s="47">
        <v>1575.22702686</v>
      </c>
      <c r="J22" s="47">
        <f t="shared" si="6"/>
        <v>998.10144050000008</v>
      </c>
      <c r="K22" s="47">
        <v>849.12432769000009</v>
      </c>
      <c r="L22" s="47">
        <v>131.90252181</v>
      </c>
      <c r="M22" s="47">
        <v>17.074591000000002</v>
      </c>
      <c r="N22" s="47">
        <f t="shared" si="7"/>
        <v>1381.23264881</v>
      </c>
      <c r="O22" s="47">
        <v>762.18756576999999</v>
      </c>
      <c r="P22" s="47">
        <f t="shared" si="8"/>
        <v>619.04508304000001</v>
      </c>
      <c r="Q22" s="47">
        <v>357.17389903000003</v>
      </c>
      <c r="R22" s="47">
        <v>20.465111960000002</v>
      </c>
      <c r="S22" s="47">
        <v>241.40607205000001</v>
      </c>
      <c r="T22" s="47"/>
      <c r="U22" s="47"/>
      <c r="V22" s="47"/>
      <c r="W22" s="47"/>
      <c r="X22" s="47"/>
    </row>
    <row r="23" spans="1:24" hidden="1" outlineLevel="1">
      <c r="A23" s="15">
        <v>40909</v>
      </c>
      <c r="B23" s="47">
        <v>3630.3900721200002</v>
      </c>
      <c r="C23" s="47">
        <f t="shared" si="0"/>
        <v>2334.3013891800001</v>
      </c>
      <c r="D23" s="47">
        <f t="shared" si="1"/>
        <v>1296.0886829400001</v>
      </c>
      <c r="E23" s="47">
        <f t="shared" si="2"/>
        <v>900.72483361000002</v>
      </c>
      <c r="F23" s="47">
        <f t="shared" si="3"/>
        <v>141.50749546</v>
      </c>
      <c r="G23" s="47">
        <f t="shared" si="4"/>
        <v>253.85635386999999</v>
      </c>
      <c r="H23" s="47">
        <f t="shared" si="5"/>
        <v>2513.7360782199999</v>
      </c>
      <c r="I23" s="47">
        <v>1681.2043360799998</v>
      </c>
      <c r="J23" s="47">
        <f t="shared" si="6"/>
        <v>832.53174214000001</v>
      </c>
      <c r="K23" s="47">
        <v>716.64143166999997</v>
      </c>
      <c r="L23" s="47">
        <v>106.29488673</v>
      </c>
      <c r="M23" s="47">
        <v>9.5954237400000011</v>
      </c>
      <c r="N23" s="47">
        <f t="shared" si="7"/>
        <v>1116.6539938999999</v>
      </c>
      <c r="O23" s="47">
        <v>653.09705310000004</v>
      </c>
      <c r="P23" s="47">
        <f t="shared" si="8"/>
        <v>463.55694080000001</v>
      </c>
      <c r="Q23" s="47">
        <v>184.08340194000002</v>
      </c>
      <c r="R23" s="47">
        <v>35.212608729999999</v>
      </c>
      <c r="S23" s="47">
        <v>244.26093012999999</v>
      </c>
      <c r="T23" s="47"/>
      <c r="U23" s="47"/>
      <c r="V23" s="47"/>
      <c r="W23" s="47"/>
      <c r="X23" s="47"/>
    </row>
    <row r="24" spans="1:24" hidden="1" outlineLevel="1">
      <c r="A24" s="15">
        <v>40940</v>
      </c>
      <c r="B24" s="47">
        <v>3520.8702148599996</v>
      </c>
      <c r="C24" s="47">
        <f t="shared" si="0"/>
        <v>2223.45409337</v>
      </c>
      <c r="D24" s="47">
        <f t="shared" si="1"/>
        <v>1297.41612149</v>
      </c>
      <c r="E24" s="47">
        <f t="shared" si="2"/>
        <v>888.08546349999995</v>
      </c>
      <c r="F24" s="47">
        <f t="shared" si="3"/>
        <v>158.79020002999999</v>
      </c>
      <c r="G24" s="47">
        <f t="shared" si="4"/>
        <v>250.54045796</v>
      </c>
      <c r="H24" s="47">
        <f t="shared" si="5"/>
        <v>2399.7455435400002</v>
      </c>
      <c r="I24" s="47">
        <v>1576.66722224</v>
      </c>
      <c r="J24" s="47">
        <f t="shared" si="6"/>
        <v>823.07832130000008</v>
      </c>
      <c r="K24" s="47">
        <v>700.48233593999998</v>
      </c>
      <c r="L24" s="47">
        <v>116.29557911000001</v>
      </c>
      <c r="M24" s="47">
        <v>6.30040625</v>
      </c>
      <c r="N24" s="47">
        <f t="shared" si="7"/>
        <v>1121.1246713200001</v>
      </c>
      <c r="O24" s="47">
        <v>646.78687113000001</v>
      </c>
      <c r="P24" s="47">
        <f t="shared" si="8"/>
        <v>474.33780019</v>
      </c>
      <c r="Q24" s="47">
        <v>187.60312755999999</v>
      </c>
      <c r="R24" s="47">
        <v>42.494620920000003</v>
      </c>
      <c r="S24" s="47">
        <v>244.24005170999999</v>
      </c>
      <c r="T24" s="47"/>
      <c r="U24" s="47"/>
      <c r="V24" s="47"/>
      <c r="W24" s="47"/>
      <c r="X24" s="47"/>
    </row>
    <row r="25" spans="1:24" hidden="1" outlineLevel="1">
      <c r="A25" s="15">
        <v>40969</v>
      </c>
      <c r="B25" s="47">
        <v>3487.2822458899996</v>
      </c>
      <c r="C25" s="47">
        <f t="shared" si="0"/>
        <v>2371.7665805099996</v>
      </c>
      <c r="D25" s="47">
        <f t="shared" si="1"/>
        <v>1115.51566538</v>
      </c>
      <c r="E25" s="47">
        <f t="shared" si="2"/>
        <v>705.84958616000006</v>
      </c>
      <c r="F25" s="47">
        <f t="shared" si="3"/>
        <v>163.77835166</v>
      </c>
      <c r="G25" s="47">
        <f t="shared" si="4"/>
        <v>245.88772756</v>
      </c>
      <c r="H25" s="47">
        <f t="shared" si="5"/>
        <v>2244.7456151399997</v>
      </c>
      <c r="I25" s="47">
        <v>1605.5213413499998</v>
      </c>
      <c r="J25" s="47">
        <f t="shared" si="6"/>
        <v>639.22427378999998</v>
      </c>
      <c r="K25" s="47">
        <v>516.77142832000004</v>
      </c>
      <c r="L25" s="47">
        <v>120.83485041</v>
      </c>
      <c r="M25" s="47">
        <v>1.6179950599999999</v>
      </c>
      <c r="N25" s="47">
        <f t="shared" si="7"/>
        <v>1242.5366307499999</v>
      </c>
      <c r="O25" s="47">
        <v>766.24523915999998</v>
      </c>
      <c r="P25" s="47">
        <f t="shared" si="8"/>
        <v>476.29139158999999</v>
      </c>
      <c r="Q25" s="47">
        <v>189.07815783999999</v>
      </c>
      <c r="R25" s="47">
        <v>42.943501249999997</v>
      </c>
      <c r="S25" s="47">
        <v>244.2697325</v>
      </c>
      <c r="T25" s="47"/>
      <c r="U25" s="47"/>
      <c r="V25" s="47"/>
      <c r="W25" s="47"/>
      <c r="X25" s="47"/>
    </row>
    <row r="26" spans="1:24" hidden="1" outlineLevel="1">
      <c r="A26" s="15">
        <v>41000</v>
      </c>
      <c r="B26" s="47">
        <v>3229.4791761600009</v>
      </c>
      <c r="C26" s="47">
        <f t="shared" si="0"/>
        <v>2052.2246247200001</v>
      </c>
      <c r="D26" s="47">
        <f t="shared" si="1"/>
        <v>1177.2545514399999</v>
      </c>
      <c r="E26" s="47">
        <f t="shared" si="2"/>
        <v>771.94049862999998</v>
      </c>
      <c r="F26" s="47">
        <f t="shared" si="3"/>
        <v>155.34556886000001</v>
      </c>
      <c r="G26" s="47">
        <f t="shared" si="4"/>
        <v>249.96848395000001</v>
      </c>
      <c r="H26" s="47">
        <f t="shared" si="5"/>
        <v>2311.7124601800001</v>
      </c>
      <c r="I26" s="47">
        <v>1629.2186773400001</v>
      </c>
      <c r="J26" s="47">
        <f t="shared" si="6"/>
        <v>682.49378283999999</v>
      </c>
      <c r="K26" s="47">
        <v>565.24060658999997</v>
      </c>
      <c r="L26" s="47">
        <v>111.59392659000001</v>
      </c>
      <c r="M26" s="47">
        <v>5.6592496600000004</v>
      </c>
      <c r="N26" s="47">
        <f t="shared" si="7"/>
        <v>917.76671597999996</v>
      </c>
      <c r="O26" s="47">
        <v>423.00594737999995</v>
      </c>
      <c r="P26" s="47">
        <f t="shared" si="8"/>
        <v>494.76076860000001</v>
      </c>
      <c r="Q26" s="47">
        <v>206.69989203999998</v>
      </c>
      <c r="R26" s="47">
        <v>43.751642269999998</v>
      </c>
      <c r="S26" s="47">
        <v>244.30923429000001</v>
      </c>
      <c r="T26" s="47"/>
      <c r="U26" s="47"/>
      <c r="V26" s="47"/>
      <c r="W26" s="47"/>
      <c r="X26" s="47"/>
    </row>
    <row r="27" spans="1:24" hidden="1" outlineLevel="1">
      <c r="A27" s="15">
        <v>41030</v>
      </c>
      <c r="B27" s="47">
        <v>3331.3809561899998</v>
      </c>
      <c r="C27" s="47">
        <f t="shared" si="0"/>
        <v>2121.2324608599997</v>
      </c>
      <c r="D27" s="47">
        <f t="shared" si="1"/>
        <v>1210.1484953300001</v>
      </c>
      <c r="E27" s="47">
        <f t="shared" si="2"/>
        <v>813.81969621000007</v>
      </c>
      <c r="F27" s="47">
        <f t="shared" si="3"/>
        <v>82.496548390000001</v>
      </c>
      <c r="G27" s="47">
        <f t="shared" si="4"/>
        <v>313.83225073</v>
      </c>
      <c r="H27" s="47">
        <f t="shared" si="5"/>
        <v>2208.3250344399999</v>
      </c>
      <c r="I27" s="47">
        <v>1486.6990647099999</v>
      </c>
      <c r="J27" s="47">
        <f t="shared" si="6"/>
        <v>721.62596973000007</v>
      </c>
      <c r="K27" s="47">
        <v>608.50122793000003</v>
      </c>
      <c r="L27" s="47">
        <v>43.37167006</v>
      </c>
      <c r="M27" s="47">
        <v>69.75307174000001</v>
      </c>
      <c r="N27" s="47">
        <f t="shared" si="7"/>
        <v>1123.0559217499999</v>
      </c>
      <c r="O27" s="47">
        <v>634.53339614999993</v>
      </c>
      <c r="P27" s="47">
        <f t="shared" si="8"/>
        <v>488.52252559999999</v>
      </c>
      <c r="Q27" s="47">
        <v>205.31846827999999</v>
      </c>
      <c r="R27" s="47">
        <v>39.124878330000001</v>
      </c>
      <c r="S27" s="47">
        <v>244.07917899</v>
      </c>
      <c r="T27" s="47"/>
      <c r="U27" s="47"/>
      <c r="V27" s="47"/>
      <c r="W27" s="47"/>
      <c r="X27" s="47"/>
    </row>
    <row r="28" spans="1:24" hidden="1" outlineLevel="1">
      <c r="A28" s="15">
        <v>41061</v>
      </c>
      <c r="B28" s="47">
        <v>3333.9648086599996</v>
      </c>
      <c r="C28" s="47">
        <f t="shared" si="0"/>
        <v>1994.3884094599998</v>
      </c>
      <c r="D28" s="47">
        <f t="shared" si="1"/>
        <v>1339.5763992</v>
      </c>
      <c r="E28" s="47">
        <f t="shared" si="2"/>
        <v>943.69637237999996</v>
      </c>
      <c r="F28" s="47">
        <f t="shared" si="3"/>
        <v>82.247475949999995</v>
      </c>
      <c r="G28" s="47">
        <f t="shared" si="4"/>
        <v>313.63255087000005</v>
      </c>
      <c r="H28" s="47">
        <f t="shared" si="5"/>
        <v>2248.0049185099997</v>
      </c>
      <c r="I28" s="47">
        <v>1389.2185135899999</v>
      </c>
      <c r="J28" s="47">
        <f t="shared" si="6"/>
        <v>858.78640492</v>
      </c>
      <c r="K28" s="47">
        <v>754.31377156999997</v>
      </c>
      <c r="L28" s="47">
        <v>34.897722250000001</v>
      </c>
      <c r="M28" s="47">
        <v>69.574911100000008</v>
      </c>
      <c r="N28" s="47">
        <f t="shared" si="7"/>
        <v>1085.9598901500001</v>
      </c>
      <c r="O28" s="47">
        <v>605.16989587</v>
      </c>
      <c r="P28" s="47">
        <f t="shared" si="8"/>
        <v>480.78999428000003</v>
      </c>
      <c r="Q28" s="47">
        <v>189.38260081000001</v>
      </c>
      <c r="R28" s="47">
        <v>47.349753700000001</v>
      </c>
      <c r="S28" s="47">
        <v>244.05763977000001</v>
      </c>
      <c r="T28" s="47"/>
      <c r="U28" s="47"/>
      <c r="V28" s="47"/>
      <c r="W28" s="47"/>
      <c r="X28" s="47"/>
    </row>
    <row r="29" spans="1:24" hidden="1" outlineLevel="1">
      <c r="A29" s="15">
        <v>41091</v>
      </c>
      <c r="B29" s="47">
        <v>3522.96126422</v>
      </c>
      <c r="C29" s="47">
        <f t="shared" si="0"/>
        <v>2205.3213781899999</v>
      </c>
      <c r="D29" s="47">
        <f t="shared" si="1"/>
        <v>1317.6398860300001</v>
      </c>
      <c r="E29" s="47">
        <f t="shared" si="2"/>
        <v>868.76738539000007</v>
      </c>
      <c r="F29" s="47">
        <f t="shared" si="3"/>
        <v>135.13575813</v>
      </c>
      <c r="G29" s="47">
        <f t="shared" si="4"/>
        <v>313.73674251</v>
      </c>
      <c r="H29" s="47">
        <f t="shared" si="5"/>
        <v>2379.2890877700002</v>
      </c>
      <c r="I29" s="47">
        <v>1515.4651565699999</v>
      </c>
      <c r="J29" s="47">
        <f t="shared" si="6"/>
        <v>863.82393120000006</v>
      </c>
      <c r="K29" s="47">
        <v>706.55174277000003</v>
      </c>
      <c r="L29" s="47">
        <v>88.159916780000003</v>
      </c>
      <c r="M29" s="47">
        <v>69.112271649999997</v>
      </c>
      <c r="N29" s="47">
        <f t="shared" si="7"/>
        <v>1143.6721764500001</v>
      </c>
      <c r="O29" s="47">
        <v>689.85622162000004</v>
      </c>
      <c r="P29" s="47">
        <f t="shared" si="8"/>
        <v>453.81595483000001</v>
      </c>
      <c r="Q29" s="47">
        <v>162.21564261999998</v>
      </c>
      <c r="R29" s="47">
        <v>46.975841350000003</v>
      </c>
      <c r="S29" s="47">
        <v>244.62447086</v>
      </c>
      <c r="T29" s="47"/>
      <c r="U29" s="47"/>
      <c r="V29" s="47"/>
      <c r="W29" s="47"/>
      <c r="X29" s="47"/>
    </row>
    <row r="30" spans="1:24" hidden="1" outlineLevel="1">
      <c r="A30" s="15">
        <v>41122</v>
      </c>
      <c r="B30" s="47">
        <v>3270.9126996399996</v>
      </c>
      <c r="C30" s="47">
        <f t="shared" si="0"/>
        <v>1875.4506692099999</v>
      </c>
      <c r="D30" s="47">
        <f t="shared" si="1"/>
        <v>1395.4620304300001</v>
      </c>
      <c r="E30" s="47">
        <f t="shared" si="2"/>
        <v>909.42231077999998</v>
      </c>
      <c r="F30" s="47">
        <f t="shared" si="3"/>
        <v>172.32926176999999</v>
      </c>
      <c r="G30" s="47">
        <f t="shared" si="4"/>
        <v>313.71045787999998</v>
      </c>
      <c r="H30" s="47">
        <f t="shared" si="5"/>
        <v>2352.0438171000001</v>
      </c>
      <c r="I30" s="47">
        <v>1406.28877573</v>
      </c>
      <c r="J30" s="47">
        <f t="shared" si="6"/>
        <v>945.75504137000007</v>
      </c>
      <c r="K30" s="47">
        <v>758.16896694000002</v>
      </c>
      <c r="L30" s="47">
        <v>118.75929651</v>
      </c>
      <c r="M30" s="47">
        <v>68.826777919999998</v>
      </c>
      <c r="N30" s="47">
        <f t="shared" si="7"/>
        <v>918.86888253999996</v>
      </c>
      <c r="O30" s="47">
        <v>469.16189348</v>
      </c>
      <c r="P30" s="47">
        <f t="shared" si="8"/>
        <v>449.70698905999996</v>
      </c>
      <c r="Q30" s="47">
        <v>151.25334383999999</v>
      </c>
      <c r="R30" s="47">
        <v>53.569965259999996</v>
      </c>
      <c r="S30" s="47">
        <v>244.88367995999999</v>
      </c>
      <c r="T30" s="47"/>
      <c r="U30" s="47"/>
      <c r="V30" s="47"/>
      <c r="W30" s="47"/>
      <c r="X30" s="47"/>
    </row>
    <row r="31" spans="1:24" hidden="1" outlineLevel="1">
      <c r="A31" s="15">
        <v>41153</v>
      </c>
      <c r="B31" s="47">
        <v>3087.6840678500002</v>
      </c>
      <c r="C31" s="47">
        <f t="shared" si="0"/>
        <v>1820.32438325</v>
      </c>
      <c r="D31" s="47">
        <f t="shared" si="1"/>
        <v>1267.3596846</v>
      </c>
      <c r="E31" s="47">
        <f t="shared" si="2"/>
        <v>790.19684341000004</v>
      </c>
      <c r="F31" s="47">
        <f t="shared" si="3"/>
        <v>163.47501634999998</v>
      </c>
      <c r="G31" s="47">
        <f t="shared" si="4"/>
        <v>313.68782484000002</v>
      </c>
      <c r="H31" s="47">
        <f t="shared" si="5"/>
        <v>2148.8436215500001</v>
      </c>
      <c r="I31" s="47">
        <v>1310.9571197</v>
      </c>
      <c r="J31" s="47">
        <f t="shared" si="6"/>
        <v>837.88650185000006</v>
      </c>
      <c r="K31" s="47">
        <v>654.46561715000007</v>
      </c>
      <c r="L31" s="47">
        <v>114.73544407999999</v>
      </c>
      <c r="M31" s="47">
        <v>68.685440619999994</v>
      </c>
      <c r="N31" s="47">
        <f t="shared" si="7"/>
        <v>938.84044629999994</v>
      </c>
      <c r="O31" s="47">
        <v>509.36726355000002</v>
      </c>
      <c r="P31" s="47">
        <f t="shared" si="8"/>
        <v>429.47318274999998</v>
      </c>
      <c r="Q31" s="47">
        <v>135.73122626</v>
      </c>
      <c r="R31" s="47">
        <v>48.739572269999996</v>
      </c>
      <c r="S31" s="47">
        <v>245.00238422000001</v>
      </c>
      <c r="T31" s="47"/>
      <c r="U31" s="47"/>
      <c r="V31" s="47"/>
      <c r="W31" s="47"/>
      <c r="X31" s="47"/>
    </row>
    <row r="32" spans="1:24" hidden="1" outlineLevel="1">
      <c r="A32" s="15">
        <v>41183</v>
      </c>
      <c r="B32" s="47">
        <v>3432.6187478400002</v>
      </c>
      <c r="C32" s="47">
        <f t="shared" si="0"/>
        <v>1997.0878288599999</v>
      </c>
      <c r="D32" s="47">
        <f t="shared" si="1"/>
        <v>1435.53091898</v>
      </c>
      <c r="E32" s="47">
        <f t="shared" si="2"/>
        <v>928.33146241999998</v>
      </c>
      <c r="F32" s="47">
        <f t="shared" si="3"/>
        <v>194.17935094000001</v>
      </c>
      <c r="G32" s="47">
        <f t="shared" si="4"/>
        <v>313.02010561999998</v>
      </c>
      <c r="H32" s="47">
        <f t="shared" si="5"/>
        <v>2381.7360112799997</v>
      </c>
      <c r="I32" s="47">
        <v>1442.64916251</v>
      </c>
      <c r="J32" s="47">
        <f t="shared" si="6"/>
        <v>939.08684876999996</v>
      </c>
      <c r="K32" s="47">
        <v>756.24972994999996</v>
      </c>
      <c r="L32" s="47">
        <v>114.21921597999999</v>
      </c>
      <c r="M32" s="47">
        <v>68.617902839999999</v>
      </c>
      <c r="N32" s="47">
        <f t="shared" si="7"/>
        <v>1050.88273656</v>
      </c>
      <c r="O32" s="47">
        <v>554.43866634999995</v>
      </c>
      <c r="P32" s="47">
        <f t="shared" si="8"/>
        <v>496.44407021000001</v>
      </c>
      <c r="Q32" s="47">
        <v>172.08173246999999</v>
      </c>
      <c r="R32" s="47">
        <v>79.960134960000005</v>
      </c>
      <c r="S32" s="47">
        <v>244.40220278000001</v>
      </c>
      <c r="T32" s="47"/>
      <c r="U32" s="47"/>
      <c r="V32" s="47"/>
      <c r="W32" s="47"/>
      <c r="X32" s="47"/>
    </row>
    <row r="33" spans="1:24" hidden="1" outlineLevel="1">
      <c r="A33" s="15">
        <v>41214</v>
      </c>
      <c r="B33" s="47">
        <v>3184.99693837</v>
      </c>
      <c r="C33" s="47">
        <f t="shared" si="0"/>
        <v>1765.2006914899998</v>
      </c>
      <c r="D33" s="47">
        <f t="shared" si="1"/>
        <v>1419.7962468800001</v>
      </c>
      <c r="E33" s="47">
        <f t="shared" si="2"/>
        <v>944.82791628999996</v>
      </c>
      <c r="F33" s="47">
        <f t="shared" si="3"/>
        <v>162.26130424000002</v>
      </c>
      <c r="G33" s="47">
        <f t="shared" si="4"/>
        <v>312.70702634999998</v>
      </c>
      <c r="H33" s="47">
        <f t="shared" si="5"/>
        <v>2221.1886888999998</v>
      </c>
      <c r="I33" s="47">
        <v>1327.3371348799999</v>
      </c>
      <c r="J33" s="47">
        <f t="shared" si="6"/>
        <v>893.85155401999998</v>
      </c>
      <c r="K33" s="47">
        <v>711.76071436999996</v>
      </c>
      <c r="L33" s="47">
        <v>113.75608604</v>
      </c>
      <c r="M33" s="47">
        <v>68.334753610000007</v>
      </c>
      <c r="N33" s="47">
        <f t="shared" si="7"/>
        <v>963.80824946999996</v>
      </c>
      <c r="O33" s="47">
        <v>437.86355660999999</v>
      </c>
      <c r="P33" s="47">
        <f t="shared" si="8"/>
        <v>525.94469286000003</v>
      </c>
      <c r="Q33" s="47">
        <v>233.06720192</v>
      </c>
      <c r="R33" s="47">
        <v>48.505218200000002</v>
      </c>
      <c r="S33" s="47">
        <v>244.37227274</v>
      </c>
      <c r="T33" s="47"/>
      <c r="U33" s="47"/>
      <c r="V33" s="47"/>
      <c r="W33" s="47"/>
      <c r="X33" s="47"/>
    </row>
    <row r="34" spans="1:24" hidden="1" outlineLevel="1">
      <c r="A34" s="15">
        <v>41244</v>
      </c>
      <c r="B34" s="47">
        <v>3220.74358334</v>
      </c>
      <c r="C34" s="47">
        <f t="shared" si="0"/>
        <v>2049.1292797599999</v>
      </c>
      <c r="D34" s="47">
        <f t="shared" si="1"/>
        <v>1171.6143035800001</v>
      </c>
      <c r="E34" s="47">
        <f t="shared" si="2"/>
        <v>813.74011496000003</v>
      </c>
      <c r="F34" s="47">
        <f t="shared" si="3"/>
        <v>74.480783159999987</v>
      </c>
      <c r="G34" s="47">
        <f t="shared" si="4"/>
        <v>283.39340546</v>
      </c>
      <c r="H34" s="47">
        <f t="shared" si="5"/>
        <v>2361.7033575</v>
      </c>
      <c r="I34" s="47">
        <v>1446.9171442899999</v>
      </c>
      <c r="J34" s="47">
        <f t="shared" si="6"/>
        <v>914.78621321000014</v>
      </c>
      <c r="K34" s="47">
        <v>684.72186471000009</v>
      </c>
      <c r="L34" s="47">
        <v>40.145659109999997</v>
      </c>
      <c r="M34" s="47">
        <v>189.91868939</v>
      </c>
      <c r="N34" s="47">
        <f t="shared" si="7"/>
        <v>859.04022583999995</v>
      </c>
      <c r="O34" s="47">
        <v>602.21213547000002</v>
      </c>
      <c r="P34" s="47">
        <f t="shared" si="8"/>
        <v>256.82809036999998</v>
      </c>
      <c r="Q34" s="47">
        <v>129.01825024999999</v>
      </c>
      <c r="R34" s="47">
        <v>34.335124049999997</v>
      </c>
      <c r="S34" s="47">
        <v>93.474716069999999</v>
      </c>
      <c r="T34" s="47"/>
      <c r="U34" s="47"/>
      <c r="V34" s="47"/>
      <c r="W34" s="47"/>
      <c r="X34" s="47"/>
    </row>
    <row r="35" spans="1:24" hidden="1" outlineLevel="1">
      <c r="A35" s="15">
        <v>41275</v>
      </c>
      <c r="B35" s="47">
        <v>3075.9959829299996</v>
      </c>
      <c r="C35" s="47">
        <f t="shared" si="0"/>
        <v>2135.6538109899998</v>
      </c>
      <c r="D35" s="47">
        <f t="shared" si="1"/>
        <v>940.34217193999984</v>
      </c>
      <c r="E35" s="47">
        <f t="shared" si="2"/>
        <v>602.38322984000001</v>
      </c>
      <c r="F35" s="47">
        <f t="shared" si="3"/>
        <v>53.869140659999999</v>
      </c>
      <c r="G35" s="47">
        <f t="shared" si="4"/>
        <v>284.08980143999997</v>
      </c>
      <c r="H35" s="47">
        <f t="shared" si="5"/>
        <v>2308.5078767999998</v>
      </c>
      <c r="I35" s="47">
        <v>1631.11140166</v>
      </c>
      <c r="J35" s="47">
        <f t="shared" si="6"/>
        <v>677.39647513999989</v>
      </c>
      <c r="K35" s="47">
        <v>457.88576734999998</v>
      </c>
      <c r="L35" s="47">
        <v>29.004848150000001</v>
      </c>
      <c r="M35" s="47">
        <v>190.50585963999998</v>
      </c>
      <c r="N35" s="47">
        <f t="shared" si="7"/>
        <v>767.48810613000001</v>
      </c>
      <c r="O35" s="47">
        <v>504.54240932999994</v>
      </c>
      <c r="P35" s="47">
        <f t="shared" si="8"/>
        <v>262.94569680000001</v>
      </c>
      <c r="Q35" s="47">
        <v>144.49746249</v>
      </c>
      <c r="R35" s="47">
        <v>24.864292509999999</v>
      </c>
      <c r="S35" s="47">
        <v>93.583941800000005</v>
      </c>
      <c r="T35" s="47"/>
      <c r="U35" s="47"/>
      <c r="V35" s="47"/>
      <c r="W35" s="47"/>
      <c r="X35" s="47"/>
    </row>
    <row r="36" spans="1:24" hidden="1" outlineLevel="1">
      <c r="A36" s="15">
        <v>41306</v>
      </c>
      <c r="B36" s="47">
        <v>2917.0888256300004</v>
      </c>
      <c r="C36" s="47">
        <f t="shared" si="0"/>
        <v>1959.5698916199999</v>
      </c>
      <c r="D36" s="47">
        <f t="shared" si="1"/>
        <v>957.51893401000007</v>
      </c>
      <c r="E36" s="47">
        <f t="shared" si="2"/>
        <v>615.61821295999994</v>
      </c>
      <c r="F36" s="47">
        <f t="shared" si="3"/>
        <v>56.956384749999998</v>
      </c>
      <c r="G36" s="47">
        <f t="shared" si="4"/>
        <v>284.94433630000003</v>
      </c>
      <c r="H36" s="47">
        <f t="shared" si="5"/>
        <v>2183.4334537300001</v>
      </c>
      <c r="I36" s="47">
        <v>1492.56207477</v>
      </c>
      <c r="J36" s="47">
        <f t="shared" si="6"/>
        <v>690.87137896000002</v>
      </c>
      <c r="K36" s="47">
        <v>467.79625664999998</v>
      </c>
      <c r="L36" s="47">
        <v>31.538915620000001</v>
      </c>
      <c r="M36" s="47">
        <v>191.53620669</v>
      </c>
      <c r="N36" s="47">
        <f t="shared" si="7"/>
        <v>733.65537190000009</v>
      </c>
      <c r="O36" s="47">
        <v>467.00781684999998</v>
      </c>
      <c r="P36" s="47">
        <f t="shared" si="8"/>
        <v>266.64755505000005</v>
      </c>
      <c r="Q36" s="47">
        <v>147.82195631000002</v>
      </c>
      <c r="R36" s="47">
        <v>25.417469130000001</v>
      </c>
      <c r="S36" s="47">
        <v>93.408129610000003</v>
      </c>
      <c r="T36" s="47"/>
      <c r="U36" s="47"/>
      <c r="V36" s="47"/>
      <c r="W36" s="47"/>
      <c r="X36" s="47"/>
    </row>
    <row r="37" spans="1:24" hidden="1" outlineLevel="1">
      <c r="A37" s="15">
        <v>41334</v>
      </c>
      <c r="B37" s="47">
        <v>3054.394619130001</v>
      </c>
      <c r="C37" s="47">
        <f t="shared" si="0"/>
        <v>2054.6177088200002</v>
      </c>
      <c r="D37" s="47">
        <f t="shared" si="1"/>
        <v>999.77691030999995</v>
      </c>
      <c r="E37" s="47">
        <f t="shared" si="2"/>
        <v>643.26932346000001</v>
      </c>
      <c r="F37" s="47">
        <f t="shared" si="3"/>
        <v>69.229218220000007</v>
      </c>
      <c r="G37" s="47">
        <f t="shared" si="4"/>
        <v>287.27836862999999</v>
      </c>
      <c r="H37" s="47">
        <f t="shared" si="5"/>
        <v>2308.8919785799999</v>
      </c>
      <c r="I37" s="47">
        <v>1543.3503797800001</v>
      </c>
      <c r="J37" s="47">
        <f t="shared" si="6"/>
        <v>765.54159879999997</v>
      </c>
      <c r="K37" s="47">
        <v>531.37510664000001</v>
      </c>
      <c r="L37" s="47">
        <v>43.152667010000002</v>
      </c>
      <c r="M37" s="47">
        <v>191.01382515</v>
      </c>
      <c r="N37" s="47">
        <f t="shared" si="7"/>
        <v>745.50264055000002</v>
      </c>
      <c r="O37" s="47">
        <v>511.26732903999999</v>
      </c>
      <c r="P37" s="47">
        <f t="shared" si="8"/>
        <v>234.23531150999997</v>
      </c>
      <c r="Q37" s="47">
        <v>111.89421682</v>
      </c>
      <c r="R37" s="47">
        <v>26.076551210000002</v>
      </c>
      <c r="S37" s="47">
        <v>96.26454348</v>
      </c>
      <c r="T37" s="47"/>
      <c r="U37" s="47"/>
      <c r="V37" s="47"/>
      <c r="W37" s="47"/>
      <c r="X37" s="47"/>
    </row>
    <row r="38" spans="1:24" hidden="1" outlineLevel="1">
      <c r="A38" s="15">
        <v>41365</v>
      </c>
      <c r="B38" s="47">
        <v>3173.4939091700003</v>
      </c>
      <c r="C38" s="47">
        <f t="shared" si="0"/>
        <v>2145.09425487</v>
      </c>
      <c r="D38" s="47">
        <f t="shared" si="1"/>
        <v>1028.3996543000001</v>
      </c>
      <c r="E38" s="47">
        <f t="shared" si="2"/>
        <v>719.77783674</v>
      </c>
      <c r="F38" s="47">
        <f t="shared" si="3"/>
        <v>111.27367287999999</v>
      </c>
      <c r="G38" s="47">
        <f t="shared" si="4"/>
        <v>197.34814468000002</v>
      </c>
      <c r="H38" s="47">
        <f t="shared" si="5"/>
        <v>2582.2527030399997</v>
      </c>
      <c r="I38" s="47">
        <v>1703.4957015699999</v>
      </c>
      <c r="J38" s="47">
        <f t="shared" si="6"/>
        <v>878.75700146999998</v>
      </c>
      <c r="K38" s="47">
        <v>604.04712351000001</v>
      </c>
      <c r="L38" s="47">
        <v>84.185849899999994</v>
      </c>
      <c r="M38" s="47">
        <v>190.52402806000001</v>
      </c>
      <c r="N38" s="47">
        <f t="shared" si="7"/>
        <v>591.24120613000002</v>
      </c>
      <c r="O38" s="47">
        <v>441.59855329999999</v>
      </c>
      <c r="P38" s="47">
        <f t="shared" si="8"/>
        <v>149.64265283</v>
      </c>
      <c r="Q38" s="47">
        <v>115.73071322999999</v>
      </c>
      <c r="R38" s="47">
        <v>27.087822979999999</v>
      </c>
      <c r="S38" s="47">
        <v>6.8241166199999999</v>
      </c>
      <c r="T38" s="47"/>
      <c r="U38" s="47"/>
      <c r="V38" s="47"/>
      <c r="W38" s="47"/>
      <c r="X38" s="47"/>
    </row>
    <row r="39" spans="1:24" hidden="1" outlineLevel="1">
      <c r="A39" s="15">
        <v>41395</v>
      </c>
      <c r="B39" s="47">
        <v>3114.34608725</v>
      </c>
      <c r="C39" s="47">
        <f t="shared" si="0"/>
        <v>2145.3578392299996</v>
      </c>
      <c r="D39" s="47">
        <f t="shared" si="1"/>
        <v>968.9882480199999</v>
      </c>
      <c r="E39" s="47">
        <f t="shared" si="2"/>
        <v>710.99336565999999</v>
      </c>
      <c r="F39" s="47">
        <f t="shared" si="3"/>
        <v>60.565401190000003</v>
      </c>
      <c r="G39" s="47">
        <f t="shared" si="4"/>
        <v>197.42948117</v>
      </c>
      <c r="H39" s="47">
        <f t="shared" si="5"/>
        <v>2498.8285639999999</v>
      </c>
      <c r="I39" s="47">
        <v>1682.4194949599998</v>
      </c>
      <c r="J39" s="47">
        <f t="shared" si="6"/>
        <v>816.40906903999996</v>
      </c>
      <c r="K39" s="47">
        <v>593.93832807000001</v>
      </c>
      <c r="L39" s="47">
        <v>31.824346800000001</v>
      </c>
      <c r="M39" s="47">
        <v>190.64639417000001</v>
      </c>
      <c r="N39" s="47">
        <f t="shared" si="7"/>
        <v>615.51752325000007</v>
      </c>
      <c r="O39" s="47">
        <v>462.93834427000002</v>
      </c>
      <c r="P39" s="47">
        <f t="shared" si="8"/>
        <v>152.57917897999999</v>
      </c>
      <c r="Q39" s="47">
        <v>117.05503759</v>
      </c>
      <c r="R39" s="47">
        <v>28.741054389999999</v>
      </c>
      <c r="S39" s="47">
        <v>6.7830870000000001</v>
      </c>
      <c r="T39" s="47"/>
      <c r="U39" s="47"/>
      <c r="V39" s="47"/>
      <c r="W39" s="47"/>
      <c r="X39" s="47"/>
    </row>
    <row r="40" spans="1:24" hidden="1" outlineLevel="1">
      <c r="A40" s="15">
        <v>41426</v>
      </c>
      <c r="B40" s="47">
        <v>2835.6444368699995</v>
      </c>
      <c r="C40" s="47">
        <f t="shared" si="0"/>
        <v>1852.3882444999999</v>
      </c>
      <c r="D40" s="47">
        <f t="shared" si="1"/>
        <v>983.25619237000001</v>
      </c>
      <c r="E40" s="47">
        <f t="shared" si="2"/>
        <v>662.60346113000003</v>
      </c>
      <c r="F40" s="47">
        <f t="shared" si="3"/>
        <v>123.23804746</v>
      </c>
      <c r="G40" s="47">
        <f t="shared" si="4"/>
        <v>197.41468377999999</v>
      </c>
      <c r="H40" s="47">
        <f t="shared" si="5"/>
        <v>2364.85012603</v>
      </c>
      <c r="I40" s="47">
        <v>1545.8398092399998</v>
      </c>
      <c r="J40" s="47">
        <f t="shared" si="6"/>
        <v>819.01031679000005</v>
      </c>
      <c r="K40" s="47">
        <v>534.76348673000007</v>
      </c>
      <c r="L40" s="47">
        <v>93.651202650000002</v>
      </c>
      <c r="M40" s="47">
        <v>190.59562740999999</v>
      </c>
      <c r="N40" s="47">
        <f t="shared" si="7"/>
        <v>470.79431083999998</v>
      </c>
      <c r="O40" s="47">
        <v>306.54843526000002</v>
      </c>
      <c r="P40" s="47">
        <f t="shared" si="8"/>
        <v>164.24587557999999</v>
      </c>
      <c r="Q40" s="47">
        <v>127.8399744</v>
      </c>
      <c r="R40" s="47">
        <v>29.586844809999999</v>
      </c>
      <c r="S40" s="47">
        <v>6.8190563700000002</v>
      </c>
      <c r="T40" s="47"/>
      <c r="U40" s="47"/>
      <c r="V40" s="47"/>
      <c r="W40" s="47"/>
      <c r="X40" s="47"/>
    </row>
    <row r="41" spans="1:24" hidden="1" outlineLevel="1">
      <c r="A41" s="15">
        <v>41456</v>
      </c>
      <c r="B41" s="47">
        <v>3072.6257599400001</v>
      </c>
      <c r="C41" s="47">
        <f t="shared" si="0"/>
        <v>2222.0400621200001</v>
      </c>
      <c r="D41" s="47">
        <f t="shared" si="1"/>
        <v>850.58569781999995</v>
      </c>
      <c r="E41" s="47">
        <f t="shared" si="2"/>
        <v>575.87772196000003</v>
      </c>
      <c r="F41" s="47">
        <f t="shared" si="3"/>
        <v>77.16673059</v>
      </c>
      <c r="G41" s="47">
        <f t="shared" si="4"/>
        <v>197.54124526999999</v>
      </c>
      <c r="H41" s="47">
        <f t="shared" si="5"/>
        <v>2414.2282334800002</v>
      </c>
      <c r="I41" s="47">
        <v>1732.3986271700001</v>
      </c>
      <c r="J41" s="47">
        <f t="shared" si="6"/>
        <v>681.82960630999992</v>
      </c>
      <c r="K41" s="47">
        <v>449.24834225000001</v>
      </c>
      <c r="L41" s="47">
        <v>41.957073129999998</v>
      </c>
      <c r="M41" s="47">
        <v>190.62419093</v>
      </c>
      <c r="N41" s="47">
        <f t="shared" si="7"/>
        <v>658.39752645999988</v>
      </c>
      <c r="O41" s="47">
        <v>489.64143494999996</v>
      </c>
      <c r="P41" s="47">
        <f t="shared" si="8"/>
        <v>168.75609150999998</v>
      </c>
      <c r="Q41" s="47">
        <v>126.62937970999999</v>
      </c>
      <c r="R41" s="47">
        <v>35.209657460000003</v>
      </c>
      <c r="S41" s="47">
        <v>6.91705434</v>
      </c>
      <c r="T41" s="47"/>
      <c r="U41" s="47"/>
      <c r="V41" s="47"/>
      <c r="W41" s="47"/>
      <c r="X41" s="47"/>
    </row>
    <row r="42" spans="1:24" hidden="1" outlineLevel="1">
      <c r="A42" s="15">
        <v>41487</v>
      </c>
      <c r="B42" s="47">
        <v>3089.6397113899998</v>
      </c>
      <c r="C42" s="47">
        <f t="shared" si="0"/>
        <v>2325.6492417899999</v>
      </c>
      <c r="D42" s="47">
        <f t="shared" si="1"/>
        <v>763.99046959999987</v>
      </c>
      <c r="E42" s="47">
        <f t="shared" si="2"/>
        <v>548.83592953999994</v>
      </c>
      <c r="F42" s="47">
        <f t="shared" si="3"/>
        <v>84.87479596</v>
      </c>
      <c r="G42" s="47">
        <f t="shared" si="4"/>
        <v>130.27974410000002</v>
      </c>
      <c r="H42" s="47">
        <f t="shared" si="5"/>
        <v>2475.0071035300002</v>
      </c>
      <c r="I42" s="47">
        <v>1864.4775363800002</v>
      </c>
      <c r="J42" s="47">
        <f t="shared" si="6"/>
        <v>610.52956714999993</v>
      </c>
      <c r="K42" s="47">
        <v>440.39696184999997</v>
      </c>
      <c r="L42" s="47">
        <v>46.80903335</v>
      </c>
      <c r="M42" s="47">
        <v>123.32357195</v>
      </c>
      <c r="N42" s="47">
        <f t="shared" si="7"/>
        <v>614.63260786000001</v>
      </c>
      <c r="O42" s="47">
        <v>461.17170540999996</v>
      </c>
      <c r="P42" s="47">
        <f t="shared" si="8"/>
        <v>153.46090244999999</v>
      </c>
      <c r="Q42" s="47">
        <v>108.43896769</v>
      </c>
      <c r="R42" s="47">
        <v>38.06576261</v>
      </c>
      <c r="S42" s="47">
        <v>6.9561721500000004</v>
      </c>
      <c r="T42" s="47"/>
      <c r="U42" s="47"/>
      <c r="V42" s="47"/>
      <c r="W42" s="47"/>
      <c r="X42" s="47"/>
    </row>
    <row r="43" spans="1:24" hidden="1" outlineLevel="1">
      <c r="A43" s="15">
        <v>41518</v>
      </c>
      <c r="B43" s="47">
        <v>3100.6884762799996</v>
      </c>
      <c r="C43" s="47">
        <f t="shared" si="0"/>
        <v>2257.1663137099999</v>
      </c>
      <c r="D43" s="47">
        <f t="shared" si="1"/>
        <v>843.52216256999998</v>
      </c>
      <c r="E43" s="47">
        <f t="shared" si="2"/>
        <v>612.52092341000002</v>
      </c>
      <c r="F43" s="47">
        <f t="shared" si="3"/>
        <v>101.44001632999999</v>
      </c>
      <c r="G43" s="47">
        <f t="shared" si="4"/>
        <v>129.56122282999999</v>
      </c>
      <c r="H43" s="47">
        <f t="shared" si="5"/>
        <v>2421.0130294399996</v>
      </c>
      <c r="I43" s="47">
        <v>1750.7520680999999</v>
      </c>
      <c r="J43" s="47">
        <f t="shared" si="6"/>
        <v>670.26096133999999</v>
      </c>
      <c r="K43" s="47">
        <v>499.43115186</v>
      </c>
      <c r="L43" s="47">
        <v>47.750128150000002</v>
      </c>
      <c r="M43" s="47">
        <v>123.07968133</v>
      </c>
      <c r="N43" s="47">
        <f t="shared" si="7"/>
        <v>679.67544683999995</v>
      </c>
      <c r="O43" s="47">
        <v>506.41424560999997</v>
      </c>
      <c r="P43" s="47">
        <f t="shared" si="8"/>
        <v>173.26120122999998</v>
      </c>
      <c r="Q43" s="47">
        <v>113.08977154999999</v>
      </c>
      <c r="R43" s="47">
        <v>53.689888179999997</v>
      </c>
      <c r="S43" s="47">
        <v>6.4815414999999996</v>
      </c>
      <c r="T43" s="47"/>
      <c r="U43" s="47"/>
      <c r="V43" s="47"/>
      <c r="W43" s="47"/>
      <c r="X43" s="47"/>
    </row>
    <row r="44" spans="1:24" hidden="1" outlineLevel="1">
      <c r="A44" s="15">
        <v>41548</v>
      </c>
      <c r="B44" s="47">
        <v>3137.6441578799995</v>
      </c>
      <c r="C44" s="47">
        <f t="shared" si="0"/>
        <v>2060.5796702399998</v>
      </c>
      <c r="D44" s="47">
        <f t="shared" si="1"/>
        <v>1077.0644876399999</v>
      </c>
      <c r="E44" s="47">
        <f t="shared" si="2"/>
        <v>836.08770250999999</v>
      </c>
      <c r="F44" s="47">
        <f t="shared" si="3"/>
        <v>110.9141365</v>
      </c>
      <c r="G44" s="47">
        <f t="shared" si="4"/>
        <v>130.06264863000001</v>
      </c>
      <c r="H44" s="47">
        <f t="shared" si="5"/>
        <v>2403.5506257899997</v>
      </c>
      <c r="I44" s="47">
        <v>1592.5751081999999</v>
      </c>
      <c r="J44" s="47">
        <f t="shared" si="6"/>
        <v>810.97551758999998</v>
      </c>
      <c r="K44" s="47">
        <v>642.82685227000002</v>
      </c>
      <c r="L44" s="47">
        <v>45.052618510000002</v>
      </c>
      <c r="M44" s="47">
        <v>123.09604681</v>
      </c>
      <c r="N44" s="47">
        <f t="shared" si="7"/>
        <v>734.09353209000005</v>
      </c>
      <c r="O44" s="47">
        <v>468.00456204</v>
      </c>
      <c r="P44" s="47">
        <f t="shared" si="8"/>
        <v>266.08897005</v>
      </c>
      <c r="Q44" s="47">
        <v>193.26085024</v>
      </c>
      <c r="R44" s="47">
        <v>65.861517989999996</v>
      </c>
      <c r="S44" s="47">
        <v>6.9666018200000002</v>
      </c>
      <c r="T44" s="47"/>
      <c r="U44" s="47"/>
      <c r="V44" s="47"/>
      <c r="W44" s="47"/>
      <c r="X44" s="47"/>
    </row>
    <row r="45" spans="1:24" hidden="1" outlineLevel="1">
      <c r="A45" s="15">
        <v>41579</v>
      </c>
      <c r="B45" s="47">
        <v>2833.7074611099997</v>
      </c>
      <c r="C45" s="47">
        <f t="shared" si="0"/>
        <v>1882.1866874799998</v>
      </c>
      <c r="D45" s="47">
        <f t="shared" si="1"/>
        <v>951.52077362999989</v>
      </c>
      <c r="E45" s="47">
        <f t="shared" si="2"/>
        <v>792.83215331999986</v>
      </c>
      <c r="F45" s="47">
        <f t="shared" si="3"/>
        <v>151.12061339000002</v>
      </c>
      <c r="G45" s="47">
        <f t="shared" si="4"/>
        <v>7.5680069200000002</v>
      </c>
      <c r="H45" s="47">
        <f t="shared" si="5"/>
        <v>2160.3755658399996</v>
      </c>
      <c r="I45" s="47">
        <v>1465.7624974999999</v>
      </c>
      <c r="J45" s="47">
        <f t="shared" si="6"/>
        <v>694.61306833999993</v>
      </c>
      <c r="K45" s="47">
        <v>644.6454888799999</v>
      </c>
      <c r="L45" s="47">
        <v>49.327406000000003</v>
      </c>
      <c r="M45" s="47">
        <v>0.64017345999999997</v>
      </c>
      <c r="N45" s="47">
        <f t="shared" si="7"/>
        <v>673.33189527000002</v>
      </c>
      <c r="O45" s="47">
        <v>416.42418998000005</v>
      </c>
      <c r="P45" s="47">
        <f t="shared" si="8"/>
        <v>256.90770528999997</v>
      </c>
      <c r="Q45" s="47">
        <v>148.18666443999999</v>
      </c>
      <c r="R45" s="47">
        <v>101.79320739000001</v>
      </c>
      <c r="S45" s="47">
        <v>6.9278334600000004</v>
      </c>
      <c r="T45" s="47"/>
      <c r="U45" s="47"/>
      <c r="V45" s="47"/>
      <c r="W45" s="47"/>
      <c r="X45" s="47"/>
    </row>
    <row r="46" spans="1:24" hidden="1" outlineLevel="1">
      <c r="A46" s="15">
        <v>41609</v>
      </c>
      <c r="B46" s="47">
        <v>3571.7461527199998</v>
      </c>
      <c r="C46" s="47">
        <f t="shared" si="0"/>
        <v>2320.6491251099997</v>
      </c>
      <c r="D46" s="47">
        <f t="shared" si="1"/>
        <v>1251.0970276100002</v>
      </c>
      <c r="E46" s="47">
        <f t="shared" si="2"/>
        <v>1121.0647469300002</v>
      </c>
      <c r="F46" s="47">
        <f t="shared" si="3"/>
        <v>121.35620315999999</v>
      </c>
      <c r="G46" s="47">
        <f t="shared" si="4"/>
        <v>8.6760775199999998</v>
      </c>
      <c r="H46" s="47">
        <f t="shared" si="5"/>
        <v>2730.5267153</v>
      </c>
      <c r="I46" s="47">
        <v>1785.2706286599998</v>
      </c>
      <c r="J46" s="47">
        <f t="shared" si="6"/>
        <v>945.25608664000015</v>
      </c>
      <c r="K46" s="47">
        <v>880.0203859400001</v>
      </c>
      <c r="L46" s="47">
        <v>63.575747619999994</v>
      </c>
      <c r="M46" s="47">
        <v>1.65995308</v>
      </c>
      <c r="N46" s="47">
        <f t="shared" si="7"/>
        <v>841.21943741999996</v>
      </c>
      <c r="O46" s="47">
        <v>535.37849644999994</v>
      </c>
      <c r="P46" s="47">
        <f t="shared" si="8"/>
        <v>305.84094097000002</v>
      </c>
      <c r="Q46" s="47">
        <v>241.04436099</v>
      </c>
      <c r="R46" s="47">
        <v>57.780455539999998</v>
      </c>
      <c r="S46" s="47">
        <v>7.0161244399999996</v>
      </c>
      <c r="T46" s="47"/>
      <c r="U46" s="47"/>
      <c r="V46" s="47"/>
      <c r="W46" s="47"/>
      <c r="X46" s="47"/>
    </row>
    <row r="47" spans="1:24" hidden="1" outlineLevel="1">
      <c r="A47" s="15">
        <v>41640</v>
      </c>
      <c r="B47" s="47">
        <v>2998.4502904300002</v>
      </c>
      <c r="C47" s="47">
        <f t="shared" si="0"/>
        <v>2076.2733500200002</v>
      </c>
      <c r="D47" s="47">
        <f t="shared" si="1"/>
        <v>922.17694040999993</v>
      </c>
      <c r="E47" s="47">
        <f t="shared" si="2"/>
        <v>812.84608032999995</v>
      </c>
      <c r="F47" s="47">
        <f t="shared" si="3"/>
        <v>101.43375438000001</v>
      </c>
      <c r="G47" s="47">
        <f t="shared" si="4"/>
        <v>7.8971057</v>
      </c>
      <c r="H47" s="47">
        <f t="shared" si="5"/>
        <v>2240.5405601800003</v>
      </c>
      <c r="I47" s="47">
        <v>1467.1244790400001</v>
      </c>
      <c r="J47" s="47">
        <f t="shared" si="6"/>
        <v>773.41608113999996</v>
      </c>
      <c r="K47" s="47">
        <v>718.25341580999998</v>
      </c>
      <c r="L47" s="47">
        <v>53.812916780000002</v>
      </c>
      <c r="M47" s="47">
        <v>1.3497485499999999</v>
      </c>
      <c r="N47" s="47">
        <f t="shared" si="7"/>
        <v>757.90973024999994</v>
      </c>
      <c r="O47" s="47">
        <v>609.14887097999997</v>
      </c>
      <c r="P47" s="47">
        <f t="shared" si="8"/>
        <v>148.76085927</v>
      </c>
      <c r="Q47" s="47">
        <v>94.59266452</v>
      </c>
      <c r="R47" s="47">
        <v>47.620837600000002</v>
      </c>
      <c r="S47" s="47">
        <v>6.5473571499999998</v>
      </c>
      <c r="T47" s="47"/>
      <c r="U47" s="47"/>
      <c r="V47" s="47"/>
      <c r="W47" s="47"/>
      <c r="X47" s="47"/>
    </row>
    <row r="48" spans="1:24" hidden="1" outlineLevel="1">
      <c r="A48" s="15">
        <v>41671</v>
      </c>
      <c r="B48" s="47">
        <v>3169.4681655999998</v>
      </c>
      <c r="C48" s="47">
        <f t="shared" si="0"/>
        <v>2259.31103493</v>
      </c>
      <c r="D48" s="47">
        <f t="shared" si="1"/>
        <v>910.15713067000002</v>
      </c>
      <c r="E48" s="47">
        <f t="shared" si="2"/>
        <v>790.32080934999999</v>
      </c>
      <c r="F48" s="47">
        <f t="shared" si="3"/>
        <v>109.36778273</v>
      </c>
      <c r="G48" s="47">
        <f t="shared" si="4"/>
        <v>10.46853859</v>
      </c>
      <c r="H48" s="47">
        <f t="shared" si="5"/>
        <v>2307.0885474900001</v>
      </c>
      <c r="I48" s="47">
        <v>1573.57652267</v>
      </c>
      <c r="J48" s="47">
        <f t="shared" si="6"/>
        <v>733.51202481999997</v>
      </c>
      <c r="K48" s="47">
        <v>678.74647590999996</v>
      </c>
      <c r="L48" s="47">
        <v>53.411034210000004</v>
      </c>
      <c r="M48" s="47">
        <v>1.3545147</v>
      </c>
      <c r="N48" s="47">
        <f t="shared" si="7"/>
        <v>862.37961811000014</v>
      </c>
      <c r="O48" s="47">
        <v>685.73451226000009</v>
      </c>
      <c r="P48" s="47">
        <f t="shared" si="8"/>
        <v>176.64510584999999</v>
      </c>
      <c r="Q48" s="47">
        <v>111.57433344</v>
      </c>
      <c r="R48" s="47">
        <v>55.956748519999998</v>
      </c>
      <c r="S48" s="47">
        <v>9.1140238900000003</v>
      </c>
      <c r="T48" s="47"/>
      <c r="U48" s="47"/>
      <c r="V48" s="47"/>
      <c r="W48" s="47"/>
      <c r="X48" s="47"/>
    </row>
    <row r="49" spans="1:24" hidden="1" outlineLevel="1">
      <c r="A49" s="15">
        <v>41699</v>
      </c>
      <c r="B49" s="47">
        <v>3384.9039768600001</v>
      </c>
      <c r="C49" s="47">
        <f t="shared" si="0"/>
        <v>2462.5493318900003</v>
      </c>
      <c r="D49" s="47">
        <f t="shared" si="1"/>
        <v>922.35464496999998</v>
      </c>
      <c r="E49" s="47">
        <f t="shared" si="2"/>
        <v>797.88947863999999</v>
      </c>
      <c r="F49" s="47">
        <f t="shared" si="3"/>
        <v>113.01175893999999</v>
      </c>
      <c r="G49" s="47">
        <f t="shared" si="4"/>
        <v>11.453407389999999</v>
      </c>
      <c r="H49" s="47">
        <f t="shared" si="5"/>
        <v>2459.5758083999999</v>
      </c>
      <c r="I49" s="47">
        <v>1741.2472292900002</v>
      </c>
      <c r="J49" s="47">
        <f t="shared" si="6"/>
        <v>718.32857910999996</v>
      </c>
      <c r="K49" s="47">
        <v>662.76074309000001</v>
      </c>
      <c r="L49" s="47">
        <v>54.186516959999999</v>
      </c>
      <c r="M49" s="47">
        <v>1.38131906</v>
      </c>
      <c r="N49" s="47">
        <f t="shared" si="7"/>
        <v>925.32816845999992</v>
      </c>
      <c r="O49" s="47">
        <v>721.30210260000001</v>
      </c>
      <c r="P49" s="47">
        <f t="shared" si="8"/>
        <v>204.02606585999996</v>
      </c>
      <c r="Q49" s="47">
        <v>135.12873554999999</v>
      </c>
      <c r="R49" s="47">
        <v>58.825241980000001</v>
      </c>
      <c r="S49" s="47">
        <v>10.07208833</v>
      </c>
      <c r="T49" s="47"/>
      <c r="U49" s="47"/>
      <c r="V49" s="47"/>
      <c r="W49" s="47"/>
      <c r="X49" s="47"/>
    </row>
    <row r="50" spans="1:24" hidden="1" outlineLevel="1">
      <c r="A50" s="15">
        <v>41730</v>
      </c>
      <c r="B50" s="47">
        <v>4186.9606735500001</v>
      </c>
      <c r="C50" s="47">
        <f t="shared" si="0"/>
        <v>2964.9991161900002</v>
      </c>
      <c r="D50" s="47">
        <f t="shared" si="1"/>
        <v>1221.9615573599999</v>
      </c>
      <c r="E50" s="47">
        <f t="shared" si="2"/>
        <v>1090.5900014599999</v>
      </c>
      <c r="F50" s="47">
        <f t="shared" si="3"/>
        <v>122.43071745</v>
      </c>
      <c r="G50" s="47">
        <f t="shared" si="4"/>
        <v>8.9408384499999993</v>
      </c>
      <c r="H50" s="47">
        <f t="shared" si="5"/>
        <v>2940.9999277699999</v>
      </c>
      <c r="I50" s="47">
        <v>2111.9298055300001</v>
      </c>
      <c r="J50" s="47">
        <f t="shared" si="6"/>
        <v>829.07012223999993</v>
      </c>
      <c r="K50" s="47">
        <v>777.04171954999993</v>
      </c>
      <c r="L50" s="47">
        <v>50.681097530000002</v>
      </c>
      <c r="M50" s="47">
        <v>1.3473051599999999</v>
      </c>
      <c r="N50" s="47">
        <f t="shared" si="7"/>
        <v>1245.96074578</v>
      </c>
      <c r="O50" s="47">
        <v>853.06931066000004</v>
      </c>
      <c r="P50" s="47">
        <f t="shared" si="8"/>
        <v>392.89143511999993</v>
      </c>
      <c r="Q50" s="47">
        <v>313.54828190999996</v>
      </c>
      <c r="R50" s="47">
        <v>71.749619920000001</v>
      </c>
      <c r="S50" s="47">
        <v>7.5935332899999999</v>
      </c>
      <c r="T50" s="47"/>
      <c r="U50" s="47"/>
      <c r="V50" s="47"/>
      <c r="W50" s="47"/>
      <c r="X50" s="47"/>
    </row>
    <row r="51" spans="1:24" hidden="1" outlineLevel="1">
      <c r="A51" s="15">
        <v>41760</v>
      </c>
      <c r="B51" s="47">
        <v>4436.0597980600005</v>
      </c>
      <c r="C51" s="47">
        <f t="shared" si="0"/>
        <v>3087.3230763800002</v>
      </c>
      <c r="D51" s="47">
        <f t="shared" si="1"/>
        <v>1348.7367216799998</v>
      </c>
      <c r="E51" s="47">
        <f t="shared" si="2"/>
        <v>1182.73278295</v>
      </c>
      <c r="F51" s="47">
        <f t="shared" si="3"/>
        <v>156.20184054000001</v>
      </c>
      <c r="G51" s="47">
        <f t="shared" si="4"/>
        <v>9.8020981900000006</v>
      </c>
      <c r="H51" s="47">
        <f t="shared" si="5"/>
        <v>2939.5567188499999</v>
      </c>
      <c r="I51" s="47">
        <v>2085.03390605</v>
      </c>
      <c r="J51" s="47">
        <f t="shared" si="6"/>
        <v>854.5228128</v>
      </c>
      <c r="K51" s="47">
        <v>800.72326185999998</v>
      </c>
      <c r="L51" s="47">
        <v>52.442450170000001</v>
      </c>
      <c r="M51" s="47">
        <v>1.35710077</v>
      </c>
      <c r="N51" s="47">
        <f t="shared" si="7"/>
        <v>1496.5030792100001</v>
      </c>
      <c r="O51" s="47">
        <v>1002.28917033</v>
      </c>
      <c r="P51" s="47">
        <f t="shared" si="8"/>
        <v>494.21390887999996</v>
      </c>
      <c r="Q51" s="47">
        <v>382.00952108999996</v>
      </c>
      <c r="R51" s="47">
        <v>103.75939037000001</v>
      </c>
      <c r="S51" s="47">
        <v>8.44499742</v>
      </c>
      <c r="T51" s="47"/>
      <c r="U51" s="47"/>
      <c r="V51" s="47"/>
      <c r="W51" s="47"/>
      <c r="X51" s="47"/>
    </row>
    <row r="52" spans="1:24" hidden="1" outlineLevel="1">
      <c r="A52" s="15">
        <v>41791</v>
      </c>
      <c r="B52" s="47">
        <v>4148.3161759000004</v>
      </c>
      <c r="C52" s="47">
        <f t="shared" si="0"/>
        <v>2840.9373055800002</v>
      </c>
      <c r="D52" s="47">
        <f t="shared" si="1"/>
        <v>1307.37887032</v>
      </c>
      <c r="E52" s="47">
        <f t="shared" si="2"/>
        <v>1175.3944837700001</v>
      </c>
      <c r="F52" s="47">
        <f t="shared" si="3"/>
        <v>121.23969248</v>
      </c>
      <c r="G52" s="47">
        <f t="shared" si="4"/>
        <v>10.74469407</v>
      </c>
      <c r="H52" s="47">
        <f t="shared" si="5"/>
        <v>2806.2296965999999</v>
      </c>
      <c r="I52" s="47">
        <v>1970.70209114</v>
      </c>
      <c r="J52" s="47">
        <f t="shared" si="6"/>
        <v>835.5276054599999</v>
      </c>
      <c r="K52" s="47">
        <v>783.38052388999995</v>
      </c>
      <c r="L52" s="47">
        <v>49.900593050000005</v>
      </c>
      <c r="M52" s="47">
        <v>2.2464885200000002</v>
      </c>
      <c r="N52" s="47">
        <f t="shared" si="7"/>
        <v>1342.0864793000001</v>
      </c>
      <c r="O52" s="47">
        <v>870.23521444000005</v>
      </c>
      <c r="P52" s="47">
        <f t="shared" si="8"/>
        <v>471.85126486000007</v>
      </c>
      <c r="Q52" s="47">
        <v>392.01395988000002</v>
      </c>
      <c r="R52" s="47">
        <v>71.339099430000005</v>
      </c>
      <c r="S52" s="47">
        <v>8.4982055499999998</v>
      </c>
      <c r="T52" s="47"/>
      <c r="U52" s="47"/>
      <c r="V52" s="47"/>
      <c r="W52" s="47"/>
      <c r="X52" s="47"/>
    </row>
    <row r="53" spans="1:24" hidden="1" outlineLevel="1">
      <c r="A53" s="15">
        <v>41821</v>
      </c>
      <c r="B53" s="47">
        <v>4478.2635230799997</v>
      </c>
      <c r="C53" s="47">
        <f t="shared" si="0"/>
        <v>3304.9043875100001</v>
      </c>
      <c r="D53" s="47">
        <f t="shared" si="1"/>
        <v>1173.35913557</v>
      </c>
      <c r="E53" s="47">
        <f t="shared" si="2"/>
        <v>1034.5168826399999</v>
      </c>
      <c r="F53" s="47">
        <f t="shared" si="3"/>
        <v>127.98711431000001</v>
      </c>
      <c r="G53" s="47">
        <f t="shared" si="4"/>
        <v>10.85513862</v>
      </c>
      <c r="H53" s="47">
        <f t="shared" si="5"/>
        <v>2967.7576408300001</v>
      </c>
      <c r="I53" s="47">
        <v>2171.1166613700002</v>
      </c>
      <c r="J53" s="47">
        <f t="shared" si="6"/>
        <v>796.64097946000004</v>
      </c>
      <c r="K53" s="47">
        <v>743.78596004000008</v>
      </c>
      <c r="L53" s="47">
        <v>50.583528290000004</v>
      </c>
      <c r="M53" s="47">
        <v>2.2714911299999998</v>
      </c>
      <c r="N53" s="47">
        <f t="shared" si="7"/>
        <v>1510.50588225</v>
      </c>
      <c r="O53" s="47">
        <v>1133.7877261399999</v>
      </c>
      <c r="P53" s="47">
        <f t="shared" si="8"/>
        <v>376.71815611</v>
      </c>
      <c r="Q53" s="47">
        <v>290.73092259999999</v>
      </c>
      <c r="R53" s="47">
        <v>77.403586020000006</v>
      </c>
      <c r="S53" s="47">
        <v>8.5836474900000006</v>
      </c>
      <c r="T53" s="47"/>
      <c r="U53" s="47"/>
      <c r="V53" s="47"/>
      <c r="W53" s="47"/>
      <c r="X53" s="47"/>
    </row>
    <row r="54" spans="1:24" hidden="1" outlineLevel="1" collapsed="1">
      <c r="A54" s="15">
        <v>41852</v>
      </c>
      <c r="B54" s="47">
        <v>4296.0828379499999</v>
      </c>
      <c r="C54" s="47">
        <f t="shared" si="0"/>
        <v>3055.4824586699997</v>
      </c>
      <c r="D54" s="47">
        <f t="shared" si="1"/>
        <v>1240.6003792800002</v>
      </c>
      <c r="E54" s="47">
        <f t="shared" si="2"/>
        <v>1069.6268912999999</v>
      </c>
      <c r="F54" s="47">
        <f t="shared" si="3"/>
        <v>158.89922970999999</v>
      </c>
      <c r="G54" s="47">
        <f t="shared" si="4"/>
        <v>12.074258270000001</v>
      </c>
      <c r="H54" s="47">
        <f t="shared" si="5"/>
        <v>2816.4846839500001</v>
      </c>
      <c r="I54" s="47">
        <v>2041.54006291</v>
      </c>
      <c r="J54" s="47">
        <f t="shared" si="6"/>
        <v>774.94462104000013</v>
      </c>
      <c r="K54" s="47">
        <v>708.62808453000002</v>
      </c>
      <c r="L54" s="47">
        <v>64.01667655</v>
      </c>
      <c r="M54" s="47">
        <v>2.29985996</v>
      </c>
      <c r="N54" s="47">
        <f t="shared" si="7"/>
        <v>1479.5981539999998</v>
      </c>
      <c r="O54" s="47">
        <v>1013.94239576</v>
      </c>
      <c r="P54" s="47">
        <f t="shared" si="8"/>
        <v>465.65575823999995</v>
      </c>
      <c r="Q54" s="47">
        <v>360.99880676999999</v>
      </c>
      <c r="R54" s="47">
        <v>94.882553160000001</v>
      </c>
      <c r="S54" s="47">
        <v>9.7743983100000005</v>
      </c>
      <c r="T54" s="47"/>
      <c r="U54" s="47"/>
      <c r="V54" s="47"/>
      <c r="W54" s="47"/>
      <c r="X54" s="47"/>
    </row>
    <row r="55" spans="1:24" hidden="1" outlineLevel="1" collapsed="1">
      <c r="A55" s="15">
        <v>41883</v>
      </c>
      <c r="B55" s="47">
        <v>4302.5264564699992</v>
      </c>
      <c r="C55" s="47">
        <f t="shared" si="0"/>
        <v>3023.8106602299995</v>
      </c>
      <c r="D55" s="47">
        <f t="shared" si="1"/>
        <v>1278.7157962400001</v>
      </c>
      <c r="E55" s="47">
        <f t="shared" si="2"/>
        <v>1118.1330399399999</v>
      </c>
      <c r="F55" s="47">
        <f t="shared" si="3"/>
        <v>149.30452084000001</v>
      </c>
      <c r="G55" s="47">
        <f t="shared" si="4"/>
        <v>11.278235459999999</v>
      </c>
      <c r="H55" s="47">
        <f t="shared" si="5"/>
        <v>2911.1353900399999</v>
      </c>
      <c r="I55" s="47">
        <v>2186.8179610899997</v>
      </c>
      <c r="J55" s="47">
        <f t="shared" si="6"/>
        <v>724.31742895000002</v>
      </c>
      <c r="K55" s="47">
        <v>657.06989648000001</v>
      </c>
      <c r="L55" s="47">
        <v>64.954150979999994</v>
      </c>
      <c r="M55" s="47">
        <v>2.2933814899999998</v>
      </c>
      <c r="N55" s="47">
        <f t="shared" si="7"/>
        <v>1391.3910664300001</v>
      </c>
      <c r="O55" s="47">
        <v>836.99269914000001</v>
      </c>
      <c r="P55" s="47">
        <f t="shared" si="8"/>
        <v>554.39836729000001</v>
      </c>
      <c r="Q55" s="47">
        <v>461.06314345999999</v>
      </c>
      <c r="R55" s="47">
        <v>84.350369860000001</v>
      </c>
      <c r="S55" s="47">
        <v>8.9848539699999996</v>
      </c>
      <c r="T55" s="47"/>
      <c r="U55" s="47"/>
      <c r="V55" s="47"/>
      <c r="W55" s="47"/>
      <c r="X55" s="47"/>
    </row>
    <row r="56" spans="1:24" hidden="1" outlineLevel="1" collapsed="1">
      <c r="A56" s="15">
        <v>41913</v>
      </c>
      <c r="B56" s="47">
        <v>3766.9204597199996</v>
      </c>
      <c r="C56" s="47">
        <f t="shared" si="0"/>
        <v>2616.3472004599998</v>
      </c>
      <c r="D56" s="47">
        <f t="shared" si="1"/>
        <v>1150.57325926</v>
      </c>
      <c r="E56" s="47">
        <f t="shared" si="2"/>
        <v>990.88618339999994</v>
      </c>
      <c r="F56" s="47">
        <f t="shared" si="3"/>
        <v>148.44756547</v>
      </c>
      <c r="G56" s="47">
        <f t="shared" si="4"/>
        <v>11.23951039</v>
      </c>
      <c r="H56" s="47">
        <f t="shared" si="5"/>
        <v>2548.24729222</v>
      </c>
      <c r="I56" s="47">
        <v>1812.9940717899999</v>
      </c>
      <c r="J56" s="47">
        <f t="shared" si="6"/>
        <v>735.25322042999994</v>
      </c>
      <c r="K56" s="47">
        <v>664.29071769999996</v>
      </c>
      <c r="L56" s="47">
        <v>68.656739630000004</v>
      </c>
      <c r="M56" s="47">
        <v>2.3057631000000001</v>
      </c>
      <c r="N56" s="47">
        <f t="shared" si="7"/>
        <v>1218.6731674999999</v>
      </c>
      <c r="O56" s="47">
        <v>803.35312866999993</v>
      </c>
      <c r="P56" s="47">
        <f t="shared" si="8"/>
        <v>415.32003882999999</v>
      </c>
      <c r="Q56" s="47">
        <v>326.59546570000003</v>
      </c>
      <c r="R56" s="47">
        <v>79.790825839999997</v>
      </c>
      <c r="S56" s="47">
        <v>8.9337472899999995</v>
      </c>
      <c r="T56" s="47"/>
      <c r="U56" s="47"/>
      <c r="V56" s="47"/>
      <c r="W56" s="47"/>
      <c r="X56" s="47"/>
    </row>
    <row r="57" spans="1:24" hidden="1" outlineLevel="1" collapsed="1">
      <c r="A57" s="15">
        <v>41944</v>
      </c>
      <c r="B57" s="47">
        <v>4239.4380934299998</v>
      </c>
      <c r="C57" s="47">
        <f t="shared" si="0"/>
        <v>2912.0749382900003</v>
      </c>
      <c r="D57" s="47">
        <f t="shared" si="1"/>
        <v>1327.3631551399999</v>
      </c>
      <c r="E57" s="47">
        <f t="shared" si="2"/>
        <v>1155.81337265</v>
      </c>
      <c r="F57" s="47">
        <f t="shared" si="3"/>
        <v>159.63719292000002</v>
      </c>
      <c r="G57" s="47">
        <f t="shared" si="4"/>
        <v>11.912589570000002</v>
      </c>
      <c r="H57" s="47">
        <f t="shared" si="5"/>
        <v>2911.0686523900004</v>
      </c>
      <c r="I57" s="47">
        <v>2120.1154580900002</v>
      </c>
      <c r="J57" s="47">
        <f t="shared" si="6"/>
        <v>790.95319429999995</v>
      </c>
      <c r="K57" s="47">
        <v>724.62867246999997</v>
      </c>
      <c r="L57" s="47">
        <v>64.009704020000001</v>
      </c>
      <c r="M57" s="47">
        <v>2.3148178100000001</v>
      </c>
      <c r="N57" s="47">
        <f t="shared" si="7"/>
        <v>1328.3694410400001</v>
      </c>
      <c r="O57" s="47">
        <v>791.95948020000003</v>
      </c>
      <c r="P57" s="47">
        <f t="shared" si="8"/>
        <v>536.40996084000005</v>
      </c>
      <c r="Q57" s="47">
        <v>431.18470017999999</v>
      </c>
      <c r="R57" s="47">
        <v>95.627488900000003</v>
      </c>
      <c r="S57" s="47">
        <v>9.5977717600000005</v>
      </c>
      <c r="T57" s="47"/>
      <c r="U57" s="47"/>
      <c r="V57" s="47"/>
      <c r="W57" s="47"/>
      <c r="X57" s="47"/>
    </row>
    <row r="58" spans="1:24" hidden="1" outlineLevel="1" collapsed="1">
      <c r="A58" s="15">
        <v>41974</v>
      </c>
      <c r="B58" s="47">
        <v>4849.7213589700004</v>
      </c>
      <c r="C58" s="47">
        <f t="shared" si="0"/>
        <v>3265.8563222000002</v>
      </c>
      <c r="D58" s="47">
        <f t="shared" si="1"/>
        <v>1583.8650367700002</v>
      </c>
      <c r="E58" s="47">
        <f t="shared" si="2"/>
        <v>1428.57270171</v>
      </c>
      <c r="F58" s="47">
        <f t="shared" si="3"/>
        <v>149.99336989</v>
      </c>
      <c r="G58" s="47">
        <f t="shared" si="4"/>
        <v>5.2989651700000007</v>
      </c>
      <c r="H58" s="47">
        <f t="shared" si="5"/>
        <v>2841.9464151800003</v>
      </c>
      <c r="I58" s="47">
        <v>1719.8205159899999</v>
      </c>
      <c r="J58" s="47">
        <f t="shared" si="6"/>
        <v>1122.1258991900002</v>
      </c>
      <c r="K58" s="47">
        <v>1071.3752994900001</v>
      </c>
      <c r="L58" s="47">
        <v>48.458345809999997</v>
      </c>
      <c r="M58" s="47">
        <v>2.29225389</v>
      </c>
      <c r="N58" s="47">
        <f t="shared" si="7"/>
        <v>2007.7749437900002</v>
      </c>
      <c r="O58" s="47">
        <v>1546.0358062100001</v>
      </c>
      <c r="P58" s="47">
        <f t="shared" si="8"/>
        <v>461.73913757999992</v>
      </c>
      <c r="Q58" s="47">
        <v>357.19740221999996</v>
      </c>
      <c r="R58" s="47">
        <v>101.53502408</v>
      </c>
      <c r="S58" s="47">
        <v>3.0067112800000002</v>
      </c>
      <c r="T58" s="47"/>
      <c r="U58" s="47"/>
      <c r="V58" s="47"/>
      <c r="W58" s="47"/>
      <c r="X58" s="47"/>
    </row>
    <row r="59" spans="1:24" hidden="1" outlineLevel="1" collapsed="1">
      <c r="A59" s="15">
        <v>42005</v>
      </c>
      <c r="B59" s="47">
        <v>4610.6908597800002</v>
      </c>
      <c r="C59" s="47">
        <f t="shared" si="0"/>
        <v>3274.3754551400002</v>
      </c>
      <c r="D59" s="47">
        <f t="shared" si="1"/>
        <v>1336.3154046399998</v>
      </c>
      <c r="E59" s="47">
        <f t="shared" si="2"/>
        <v>1190.7945232699999</v>
      </c>
      <c r="F59" s="47">
        <f t="shared" si="3"/>
        <v>140.37229742</v>
      </c>
      <c r="G59" s="47">
        <f t="shared" si="4"/>
        <v>5.1485839500000008</v>
      </c>
      <c r="H59" s="47">
        <f t="shared" si="5"/>
        <v>3432.31165474</v>
      </c>
      <c r="I59" s="47">
        <v>2532.8118514500002</v>
      </c>
      <c r="J59" s="47">
        <f t="shared" si="6"/>
        <v>899.49980328999982</v>
      </c>
      <c r="K59" s="47">
        <v>853.73412294999991</v>
      </c>
      <c r="L59" s="47">
        <v>43.475239809999998</v>
      </c>
      <c r="M59" s="47">
        <v>2.2904405300000001</v>
      </c>
      <c r="N59" s="47">
        <f t="shared" si="7"/>
        <v>1178.37920504</v>
      </c>
      <c r="O59" s="47">
        <v>741.56360369000004</v>
      </c>
      <c r="P59" s="47">
        <f t="shared" si="8"/>
        <v>436.81560134999995</v>
      </c>
      <c r="Q59" s="47">
        <v>337.06040031999999</v>
      </c>
      <c r="R59" s="47">
        <v>96.897057610000005</v>
      </c>
      <c r="S59" s="47">
        <v>2.8581434200000002</v>
      </c>
      <c r="T59" s="47"/>
      <c r="U59" s="47"/>
      <c r="V59" s="47"/>
      <c r="W59" s="47"/>
      <c r="X59" s="47"/>
    </row>
    <row r="60" spans="1:24" hidden="1" outlineLevel="1" collapsed="1">
      <c r="A60" s="15">
        <v>42036</v>
      </c>
      <c r="B60" s="47">
        <v>6389.7017585100002</v>
      </c>
      <c r="C60" s="47">
        <f t="shared" si="0"/>
        <v>4361.3996344799998</v>
      </c>
      <c r="D60" s="47">
        <f t="shared" si="1"/>
        <v>2028.30212403</v>
      </c>
      <c r="E60" s="47">
        <f t="shared" si="2"/>
        <v>1804.3476403899999</v>
      </c>
      <c r="F60" s="47">
        <f t="shared" si="3"/>
        <v>213.49106068999998</v>
      </c>
      <c r="G60" s="47">
        <f t="shared" si="4"/>
        <v>10.46342295</v>
      </c>
      <c r="H60" s="47">
        <f t="shared" si="5"/>
        <v>4107.0204541200001</v>
      </c>
      <c r="I60" s="47">
        <v>2900.0773163899999</v>
      </c>
      <c r="J60" s="47">
        <f t="shared" si="6"/>
        <v>1206.94313773</v>
      </c>
      <c r="K60" s="47">
        <v>1163.68512199</v>
      </c>
      <c r="L60" s="47">
        <v>41.951168000000003</v>
      </c>
      <c r="M60" s="47">
        <v>1.30684774</v>
      </c>
      <c r="N60" s="47">
        <f t="shared" si="7"/>
        <v>2282.6813043900002</v>
      </c>
      <c r="O60" s="47">
        <v>1461.32231809</v>
      </c>
      <c r="P60" s="47">
        <f t="shared" si="8"/>
        <v>821.35898629999997</v>
      </c>
      <c r="Q60" s="47">
        <v>640.66251839999995</v>
      </c>
      <c r="R60" s="47">
        <v>171.53989268999999</v>
      </c>
      <c r="S60" s="47">
        <v>9.1565752099999997</v>
      </c>
      <c r="T60" s="47"/>
      <c r="U60" s="47"/>
      <c r="V60" s="47"/>
      <c r="W60" s="47"/>
      <c r="X60" s="47"/>
    </row>
    <row r="61" spans="1:24" hidden="1" outlineLevel="1" collapsed="1">
      <c r="A61" s="15">
        <v>42064</v>
      </c>
      <c r="B61" s="47">
        <v>5635.9421109300001</v>
      </c>
      <c r="C61" s="47">
        <f t="shared" si="0"/>
        <v>3790.2044683000004</v>
      </c>
      <c r="D61" s="47">
        <f t="shared" si="1"/>
        <v>1845.7376426299998</v>
      </c>
      <c r="E61" s="47">
        <f t="shared" si="2"/>
        <v>1659.3579754699999</v>
      </c>
      <c r="F61" s="47">
        <f t="shared" si="3"/>
        <v>177.47532716999999</v>
      </c>
      <c r="G61" s="47">
        <f t="shared" si="4"/>
        <v>8.9043399900000004</v>
      </c>
      <c r="H61" s="47">
        <f t="shared" si="5"/>
        <v>3692.0503372000003</v>
      </c>
      <c r="I61" s="47">
        <v>2429.7944306900004</v>
      </c>
      <c r="J61" s="47">
        <f t="shared" si="6"/>
        <v>1262.2559065099999</v>
      </c>
      <c r="K61" s="47">
        <v>1219.99788392</v>
      </c>
      <c r="L61" s="47">
        <v>40.93941615</v>
      </c>
      <c r="M61" s="47">
        <v>1.3186064399999999</v>
      </c>
      <c r="N61" s="47">
        <f t="shared" si="7"/>
        <v>1943.8917737299998</v>
      </c>
      <c r="O61" s="47">
        <v>1360.41003761</v>
      </c>
      <c r="P61" s="47">
        <f t="shared" si="8"/>
        <v>583.48173611999994</v>
      </c>
      <c r="Q61" s="47">
        <v>439.36009154999999</v>
      </c>
      <c r="R61" s="47">
        <v>136.53591101999999</v>
      </c>
      <c r="S61" s="47">
        <v>7.5857335499999996</v>
      </c>
      <c r="T61" s="47"/>
      <c r="U61" s="47"/>
      <c r="V61" s="47"/>
      <c r="W61" s="47"/>
      <c r="X61" s="47"/>
    </row>
    <row r="62" spans="1:24" hidden="1" outlineLevel="1" collapsed="1">
      <c r="A62" s="15">
        <v>42095</v>
      </c>
      <c r="B62" s="47">
        <v>5960.07299203</v>
      </c>
      <c r="C62" s="47">
        <f t="shared" si="0"/>
        <v>4105.4808776</v>
      </c>
      <c r="D62" s="47">
        <f t="shared" si="1"/>
        <v>1854.5921144299996</v>
      </c>
      <c r="E62" s="47">
        <f t="shared" si="2"/>
        <v>1688.5649737499998</v>
      </c>
      <c r="F62" s="47">
        <f t="shared" si="3"/>
        <v>157.80502282</v>
      </c>
      <c r="G62" s="47">
        <f t="shared" si="4"/>
        <v>8.2221178599999991</v>
      </c>
      <c r="H62" s="47">
        <f t="shared" si="5"/>
        <v>4247.4904705199997</v>
      </c>
      <c r="I62" s="47">
        <v>2803.2172412</v>
      </c>
      <c r="J62" s="47">
        <f t="shared" si="6"/>
        <v>1444.2732293199997</v>
      </c>
      <c r="K62" s="47">
        <v>1405.7283720599999</v>
      </c>
      <c r="L62" s="47">
        <v>37.20142182</v>
      </c>
      <c r="M62" s="47">
        <v>1.3434354400000001</v>
      </c>
      <c r="N62" s="47">
        <f t="shared" si="7"/>
        <v>1712.5825215099999</v>
      </c>
      <c r="O62" s="47">
        <v>1302.2636364</v>
      </c>
      <c r="P62" s="47">
        <f t="shared" si="8"/>
        <v>410.31888511</v>
      </c>
      <c r="Q62" s="47">
        <v>282.83660169000001</v>
      </c>
      <c r="R62" s="47">
        <v>120.603601</v>
      </c>
      <c r="S62" s="47">
        <v>6.8786824199999996</v>
      </c>
      <c r="T62" s="47"/>
      <c r="U62" s="47"/>
      <c r="V62" s="47"/>
      <c r="W62" s="47"/>
      <c r="X62" s="47"/>
    </row>
    <row r="63" spans="1:24" hidden="1" outlineLevel="1" collapsed="1">
      <c r="A63" s="15">
        <v>42125</v>
      </c>
      <c r="B63" s="47">
        <v>6153.8092243599995</v>
      </c>
      <c r="C63" s="47">
        <f t="shared" si="0"/>
        <v>4333.5522498399996</v>
      </c>
      <c r="D63" s="47">
        <f t="shared" si="1"/>
        <v>1820.2569745199999</v>
      </c>
      <c r="E63" s="47">
        <f t="shared" si="2"/>
        <v>1689.7910567700001</v>
      </c>
      <c r="F63" s="47">
        <f t="shared" si="3"/>
        <v>122.23110629999999</v>
      </c>
      <c r="G63" s="47">
        <f t="shared" si="4"/>
        <v>8.2348114500000005</v>
      </c>
      <c r="H63" s="47">
        <f t="shared" si="5"/>
        <v>4233.4762195799995</v>
      </c>
      <c r="I63" s="47">
        <v>2788.5850249199998</v>
      </c>
      <c r="J63" s="47">
        <f t="shared" si="6"/>
        <v>1444.8911946599999</v>
      </c>
      <c r="K63" s="47">
        <v>1407.3773281799999</v>
      </c>
      <c r="L63" s="47">
        <v>36.144261159999999</v>
      </c>
      <c r="M63" s="47">
        <v>1.36960532</v>
      </c>
      <c r="N63" s="47">
        <f t="shared" si="7"/>
        <v>1920.33300478</v>
      </c>
      <c r="O63" s="47">
        <v>1544.96722492</v>
      </c>
      <c r="P63" s="47">
        <f t="shared" si="8"/>
        <v>375.36577985999998</v>
      </c>
      <c r="Q63" s="47">
        <v>282.41372859000001</v>
      </c>
      <c r="R63" s="47">
        <v>86.086845139999994</v>
      </c>
      <c r="S63" s="47">
        <v>6.8652061299999998</v>
      </c>
      <c r="T63" s="47"/>
      <c r="U63" s="47"/>
      <c r="V63" s="47"/>
      <c r="W63" s="47"/>
      <c r="X63" s="47"/>
    </row>
    <row r="64" spans="1:24" hidden="1" outlineLevel="1" collapsed="1">
      <c r="A64" s="15">
        <v>42156</v>
      </c>
      <c r="B64" s="47">
        <v>6158.9048528800004</v>
      </c>
      <c r="C64" s="47">
        <f t="shared" si="0"/>
        <v>4341.00794271</v>
      </c>
      <c r="D64" s="47">
        <f t="shared" si="1"/>
        <v>1817.89691017</v>
      </c>
      <c r="E64" s="47">
        <f t="shared" si="2"/>
        <v>1687.7473515399997</v>
      </c>
      <c r="F64" s="47">
        <f t="shared" si="3"/>
        <v>121.99847514999999</v>
      </c>
      <c r="G64" s="47">
        <f t="shared" si="4"/>
        <v>8.1510834800000005</v>
      </c>
      <c r="H64" s="47">
        <f t="shared" si="5"/>
        <v>4442.6361050300002</v>
      </c>
      <c r="I64" s="47">
        <v>3015.0558201899998</v>
      </c>
      <c r="J64" s="47">
        <f t="shared" si="6"/>
        <v>1427.5802848399999</v>
      </c>
      <c r="K64" s="47">
        <v>1389.8116650499999</v>
      </c>
      <c r="L64" s="47">
        <v>35.334575899999997</v>
      </c>
      <c r="M64" s="47">
        <v>2.4340438899999999</v>
      </c>
      <c r="N64" s="47">
        <f t="shared" si="7"/>
        <v>1716.2687478500002</v>
      </c>
      <c r="O64" s="47">
        <v>1325.9521225200001</v>
      </c>
      <c r="P64" s="47">
        <f t="shared" si="8"/>
        <v>390.31662532999997</v>
      </c>
      <c r="Q64" s="47">
        <v>297.93568648999997</v>
      </c>
      <c r="R64" s="47">
        <v>86.66389925</v>
      </c>
      <c r="S64" s="47">
        <v>5.7170395899999997</v>
      </c>
      <c r="T64" s="47"/>
      <c r="U64" s="47"/>
      <c r="V64" s="47"/>
      <c r="W64" s="47"/>
      <c r="X64" s="47"/>
    </row>
    <row r="65" spans="1:24" hidden="1" outlineLevel="1" collapsed="1">
      <c r="A65" s="15">
        <v>42186</v>
      </c>
      <c r="B65" s="47">
        <v>6132.0351028500008</v>
      </c>
      <c r="C65" s="47">
        <f t="shared" si="0"/>
        <v>4227.8595853900006</v>
      </c>
      <c r="D65" s="47">
        <f t="shared" si="1"/>
        <v>1904.1755174599998</v>
      </c>
      <c r="E65" s="47">
        <f t="shared" si="2"/>
        <v>1783.97415518</v>
      </c>
      <c r="F65" s="47">
        <f t="shared" si="3"/>
        <v>112.96363833999999</v>
      </c>
      <c r="G65" s="47">
        <f t="shared" si="4"/>
        <v>7.2377239400000004</v>
      </c>
      <c r="H65" s="47">
        <f t="shared" si="5"/>
        <v>4689.7645310300004</v>
      </c>
      <c r="I65" s="47">
        <v>3170.9917361900002</v>
      </c>
      <c r="J65" s="47">
        <f t="shared" si="6"/>
        <v>1518.77279484</v>
      </c>
      <c r="K65" s="47">
        <v>1480.12391002</v>
      </c>
      <c r="L65" s="47">
        <v>37.220693909999994</v>
      </c>
      <c r="M65" s="47">
        <v>1.4281909100000001</v>
      </c>
      <c r="N65" s="47">
        <f t="shared" si="7"/>
        <v>1442.27057182</v>
      </c>
      <c r="O65" s="47">
        <v>1056.8678491999999</v>
      </c>
      <c r="P65" s="47">
        <f t="shared" si="8"/>
        <v>385.40272261999996</v>
      </c>
      <c r="Q65" s="47">
        <v>303.85024515999999</v>
      </c>
      <c r="R65" s="47">
        <v>75.742944429999994</v>
      </c>
      <c r="S65" s="47">
        <v>5.8095330299999999</v>
      </c>
      <c r="T65" s="47"/>
      <c r="U65" s="47"/>
      <c r="V65" s="47"/>
      <c r="W65" s="47"/>
      <c r="X65" s="47"/>
    </row>
    <row r="66" spans="1:24" hidden="1" outlineLevel="1" collapsed="1">
      <c r="A66" s="15">
        <v>42217</v>
      </c>
      <c r="B66" s="47">
        <v>6055.4687877600009</v>
      </c>
      <c r="C66" s="47">
        <f t="shared" si="0"/>
        <v>4139.4686087700002</v>
      </c>
      <c r="D66" s="47">
        <f t="shared" si="1"/>
        <v>1916.0001789900002</v>
      </c>
      <c r="E66" s="47">
        <f t="shared" si="2"/>
        <v>1779.0353673000002</v>
      </c>
      <c r="F66" s="47">
        <f t="shared" si="3"/>
        <v>129.78732993</v>
      </c>
      <c r="G66" s="47">
        <f t="shared" si="4"/>
        <v>7.17748176</v>
      </c>
      <c r="H66" s="47">
        <f t="shared" si="5"/>
        <v>4522.8587803299997</v>
      </c>
      <c r="I66" s="47">
        <v>3035.8096361299999</v>
      </c>
      <c r="J66" s="47">
        <f t="shared" si="6"/>
        <v>1487.0491442000002</v>
      </c>
      <c r="K66" s="47">
        <v>1434.7455572000001</v>
      </c>
      <c r="L66" s="47">
        <v>50.938205289999999</v>
      </c>
      <c r="M66" s="47">
        <v>1.3653817100000001</v>
      </c>
      <c r="N66" s="47">
        <f t="shared" si="7"/>
        <v>1532.61000743</v>
      </c>
      <c r="O66" s="47">
        <v>1103.65897264</v>
      </c>
      <c r="P66" s="47">
        <f t="shared" si="8"/>
        <v>428.95103479000005</v>
      </c>
      <c r="Q66" s="47">
        <v>344.28981010000001</v>
      </c>
      <c r="R66" s="47">
        <v>78.849124639999999</v>
      </c>
      <c r="S66" s="47">
        <v>5.8121000499999997</v>
      </c>
      <c r="T66" s="47"/>
      <c r="U66" s="47"/>
      <c r="V66" s="47"/>
      <c r="W66" s="47"/>
      <c r="X66" s="47"/>
    </row>
    <row r="67" spans="1:24" hidden="1" outlineLevel="1" collapsed="1">
      <c r="A67" s="15">
        <v>42248</v>
      </c>
      <c r="B67" s="47">
        <v>5878.7604726500003</v>
      </c>
      <c r="C67" s="47">
        <f t="shared" si="0"/>
        <v>4223.7998927200006</v>
      </c>
      <c r="D67" s="47">
        <f t="shared" si="1"/>
        <v>1654.9605799300002</v>
      </c>
      <c r="E67" s="47">
        <f t="shared" si="2"/>
        <v>1513.6651173200003</v>
      </c>
      <c r="F67" s="47">
        <f t="shared" si="3"/>
        <v>134.78644843000001</v>
      </c>
      <c r="G67" s="47">
        <f t="shared" si="4"/>
        <v>6.5090141799999994</v>
      </c>
      <c r="H67" s="47">
        <f t="shared" si="5"/>
        <v>4156.8561991200004</v>
      </c>
      <c r="I67" s="47">
        <v>2881.5269219100001</v>
      </c>
      <c r="J67" s="47">
        <f t="shared" si="6"/>
        <v>1275.3292772100001</v>
      </c>
      <c r="K67" s="47">
        <v>1218.8371010800001</v>
      </c>
      <c r="L67" s="47">
        <v>55.099741690000002</v>
      </c>
      <c r="M67" s="47">
        <v>1.3924344399999999</v>
      </c>
      <c r="N67" s="47">
        <f t="shared" si="7"/>
        <v>1721.90427353</v>
      </c>
      <c r="O67" s="47">
        <v>1342.2729708100001</v>
      </c>
      <c r="P67" s="47">
        <f t="shared" si="8"/>
        <v>379.63130272000001</v>
      </c>
      <c r="Q67" s="47">
        <v>294.82801624000001</v>
      </c>
      <c r="R67" s="47">
        <v>79.686706740000005</v>
      </c>
      <c r="S67" s="47">
        <v>5.1165797399999997</v>
      </c>
      <c r="T67" s="47"/>
      <c r="U67" s="47"/>
      <c r="V67" s="47"/>
      <c r="W67" s="47"/>
      <c r="X67" s="47"/>
    </row>
    <row r="68" spans="1:24" hidden="1" outlineLevel="1" collapsed="1">
      <c r="A68" s="15">
        <v>42278</v>
      </c>
      <c r="B68" s="47">
        <v>6330.8334391900007</v>
      </c>
      <c r="C68" s="47">
        <f t="shared" ref="C68" si="9">I68+O68</f>
        <v>4177.3375030099996</v>
      </c>
      <c r="D68" s="47">
        <f t="shared" ref="D68" si="10">J68+P68</f>
        <v>2153.4959361800002</v>
      </c>
      <c r="E68" s="47">
        <f t="shared" ref="E68" si="11">K68+Q68</f>
        <v>1967.8465801699999</v>
      </c>
      <c r="F68" s="47">
        <f t="shared" ref="F68" si="12">L68+R68</f>
        <v>179.68267549000001</v>
      </c>
      <c r="G68" s="47">
        <f t="shared" ref="G68" si="13">M68+S68</f>
        <v>5.9666805199999997</v>
      </c>
      <c r="H68" s="47">
        <f t="shared" ref="H68" si="14">SUM(I68:J68)</f>
        <v>4617.9877961399998</v>
      </c>
      <c r="I68" s="47">
        <v>2938.5911857199999</v>
      </c>
      <c r="J68" s="47">
        <f t="shared" ref="J68" si="15">SUM(K68:M68)</f>
        <v>1679.3966104200001</v>
      </c>
      <c r="K68" s="47">
        <v>1585.8834497600001</v>
      </c>
      <c r="L68" s="47">
        <v>92.095400330000004</v>
      </c>
      <c r="M68" s="47">
        <v>1.4177603299999999</v>
      </c>
      <c r="N68" s="47">
        <f t="shared" ref="N68" si="16">SUM(O68:P68)</f>
        <v>1712.84564305</v>
      </c>
      <c r="O68" s="47">
        <v>1238.74631729</v>
      </c>
      <c r="P68" s="47">
        <f t="shared" ref="P68" si="17">SUM(Q68:S68)</f>
        <v>474.09932575999994</v>
      </c>
      <c r="Q68" s="47">
        <v>381.96313040999996</v>
      </c>
      <c r="R68" s="47">
        <v>87.587275160000004</v>
      </c>
      <c r="S68" s="47">
        <v>4.5489201899999996</v>
      </c>
      <c r="T68" s="47"/>
      <c r="U68" s="47"/>
      <c r="V68" s="47"/>
      <c r="W68" s="47"/>
      <c r="X68" s="47"/>
    </row>
    <row r="69" spans="1:24" hidden="1" outlineLevel="1" collapsed="1">
      <c r="A69" s="15">
        <v>42309</v>
      </c>
      <c r="B69" s="47">
        <v>6884.0147123700008</v>
      </c>
      <c r="C69" s="47">
        <f t="shared" ref="C69" si="18">I69+O69</f>
        <v>4708.4852711000003</v>
      </c>
      <c r="D69" s="47">
        <f t="shared" ref="D69" si="19">J69+P69</f>
        <v>2175.52944127</v>
      </c>
      <c r="E69" s="47">
        <f t="shared" ref="E69" si="20">K69+Q69</f>
        <v>1980.6952902399998</v>
      </c>
      <c r="F69" s="47">
        <f t="shared" ref="F69" si="21">L69+R69</f>
        <v>188.75802556000002</v>
      </c>
      <c r="G69" s="47">
        <f t="shared" ref="G69" si="22">M69+S69</f>
        <v>6.0761254699999991</v>
      </c>
      <c r="H69" s="47">
        <f t="shared" ref="H69" si="23">SUM(I69:J69)</f>
        <v>4846.7614514500001</v>
      </c>
      <c r="I69" s="47">
        <v>3093.7376073800001</v>
      </c>
      <c r="J69" s="47">
        <f t="shared" ref="J69" si="24">SUM(K69:M69)</f>
        <v>1753.02384407</v>
      </c>
      <c r="K69" s="47">
        <v>1653.92181136</v>
      </c>
      <c r="L69" s="47">
        <v>97.643101970000004</v>
      </c>
      <c r="M69" s="47">
        <v>1.45893074</v>
      </c>
      <c r="N69" s="47">
        <f t="shared" ref="N69" si="25">SUM(O69:P69)</f>
        <v>2037.25326092</v>
      </c>
      <c r="O69" s="47">
        <v>1614.74766372</v>
      </c>
      <c r="P69" s="47">
        <f t="shared" ref="P69" si="26">SUM(Q69:S69)</f>
        <v>422.50559719999995</v>
      </c>
      <c r="Q69" s="47">
        <v>326.77347887999997</v>
      </c>
      <c r="R69" s="47">
        <v>91.114923590000004</v>
      </c>
      <c r="S69" s="47">
        <v>4.6171947299999996</v>
      </c>
      <c r="T69" s="47"/>
      <c r="U69" s="47"/>
      <c r="V69" s="47"/>
      <c r="W69" s="47"/>
      <c r="X69" s="47"/>
    </row>
    <row r="70" spans="1:24" hidden="1" outlineLevel="1" collapsed="1">
      <c r="A70" s="15">
        <v>42339</v>
      </c>
      <c r="B70" s="47">
        <v>7877.20434793</v>
      </c>
      <c r="C70" s="47">
        <f t="shared" ref="C70" si="27">I70+O70</f>
        <v>5108.9304446799997</v>
      </c>
      <c r="D70" s="47">
        <f t="shared" ref="D70" si="28">J70+P70</f>
        <v>2768.2739032499994</v>
      </c>
      <c r="E70" s="47">
        <f t="shared" ref="E70" si="29">K70+Q70</f>
        <v>2598.7368112999998</v>
      </c>
      <c r="F70" s="47">
        <f t="shared" ref="F70" si="30">L70+R70</f>
        <v>163.36407500000001</v>
      </c>
      <c r="G70" s="47">
        <f t="shared" ref="G70" si="31">M70+S70</f>
        <v>6.1730169499999992</v>
      </c>
      <c r="H70" s="47">
        <f t="shared" ref="H70" si="32">SUM(I70:J70)</f>
        <v>5758.0030504200004</v>
      </c>
      <c r="I70" s="47">
        <v>3351.8790945700002</v>
      </c>
      <c r="J70" s="47">
        <f t="shared" ref="J70" si="33">SUM(K70:M70)</f>
        <v>2406.1239558499997</v>
      </c>
      <c r="K70" s="47">
        <v>2289.4573576299999</v>
      </c>
      <c r="L70" s="47">
        <v>111.39818144</v>
      </c>
      <c r="M70" s="47">
        <v>5.268416779999999</v>
      </c>
      <c r="N70" s="47">
        <f t="shared" ref="N70" si="34">SUM(O70:P70)</f>
        <v>2119.2012975099997</v>
      </c>
      <c r="O70" s="47">
        <v>1757.0513501099999</v>
      </c>
      <c r="P70" s="47">
        <f t="shared" ref="P70" si="35">SUM(Q70:S70)</f>
        <v>362.14994739999997</v>
      </c>
      <c r="Q70" s="47">
        <v>309.27945367000001</v>
      </c>
      <c r="R70" s="47">
        <v>51.965893559999998</v>
      </c>
      <c r="S70" s="47">
        <v>0.90460017000000004</v>
      </c>
      <c r="T70" s="47"/>
      <c r="U70" s="47"/>
      <c r="V70" s="47"/>
      <c r="W70" s="47"/>
      <c r="X70" s="47"/>
    </row>
    <row r="71" spans="1:24" hidden="1" outlineLevel="1" collapsed="1">
      <c r="A71" s="15">
        <v>42370</v>
      </c>
      <c r="B71" s="47">
        <v>7214.8471024200007</v>
      </c>
      <c r="C71" s="47">
        <f t="shared" ref="C71" si="36">I71+O71</f>
        <v>4508.1420806000006</v>
      </c>
      <c r="D71" s="47">
        <f t="shared" ref="D71" si="37">J71+P71</f>
        <v>2706.7050218199997</v>
      </c>
      <c r="E71" s="47">
        <f t="shared" ref="E71" si="38">K71+Q71</f>
        <v>2537.3412970000004</v>
      </c>
      <c r="F71" s="47">
        <f t="shared" ref="F71" si="39">L71+R71</f>
        <v>163.09041124999999</v>
      </c>
      <c r="G71" s="47">
        <f t="shared" ref="G71" si="40">M71+S71</f>
        <v>6.2733135699999991</v>
      </c>
      <c r="H71" s="47">
        <f t="shared" ref="H71" si="41">SUM(I71:J71)</f>
        <v>5063.1505829100006</v>
      </c>
      <c r="I71" s="47">
        <v>2719.6798132100002</v>
      </c>
      <c r="J71" s="47">
        <f t="shared" ref="J71" si="42">SUM(K71:M71)</f>
        <v>2343.4707696999999</v>
      </c>
      <c r="K71" s="47">
        <v>2219.4822965000003</v>
      </c>
      <c r="L71" s="47">
        <v>118.66724133</v>
      </c>
      <c r="M71" s="47">
        <v>5.3212318699999992</v>
      </c>
      <c r="N71" s="47">
        <f t="shared" ref="N71" si="43">SUM(O71:P71)</f>
        <v>2151.6965195100001</v>
      </c>
      <c r="O71" s="47">
        <v>1788.4622673900001</v>
      </c>
      <c r="P71" s="47">
        <f t="shared" ref="P71" si="44">SUM(Q71:S71)</f>
        <v>363.23425212000001</v>
      </c>
      <c r="Q71" s="47">
        <v>317.85900049999998</v>
      </c>
      <c r="R71" s="47">
        <v>44.423169919999999</v>
      </c>
      <c r="S71" s="47">
        <v>0.95208170000000003</v>
      </c>
      <c r="T71" s="47"/>
      <c r="U71" s="47"/>
      <c r="V71" s="47"/>
      <c r="W71" s="47"/>
      <c r="X71" s="47"/>
    </row>
    <row r="72" spans="1:24" hidden="1" outlineLevel="1" collapsed="1">
      <c r="A72" s="15">
        <v>42401</v>
      </c>
      <c r="B72" s="47">
        <v>7668.4846412199995</v>
      </c>
      <c r="C72" s="47">
        <f t="shared" ref="C72" si="45">I72+O72</f>
        <v>4895.08854462</v>
      </c>
      <c r="D72" s="47">
        <f t="shared" ref="D72" si="46">J72+P72</f>
        <v>2773.3960966</v>
      </c>
      <c r="E72" s="47">
        <f t="shared" ref="E72" si="47">K72+Q72</f>
        <v>2595.50963228</v>
      </c>
      <c r="F72" s="47">
        <f t="shared" ref="F72" si="48">L72+R72</f>
        <v>171.55452937999999</v>
      </c>
      <c r="G72" s="47">
        <f t="shared" ref="G72" si="49">M72+S72</f>
        <v>6.3319349399999991</v>
      </c>
      <c r="H72" s="47">
        <f t="shared" ref="H72" si="50">SUM(I72:J72)</f>
        <v>5411.2556269999995</v>
      </c>
      <c r="I72" s="47">
        <v>3098.8199707199997</v>
      </c>
      <c r="J72" s="47">
        <f t="shared" ref="J72" si="51">SUM(K72:M72)</f>
        <v>2312.4356562799999</v>
      </c>
      <c r="K72" s="47">
        <v>2181.7760580899999</v>
      </c>
      <c r="L72" s="47">
        <v>125.35779264</v>
      </c>
      <c r="M72" s="47">
        <v>5.3018055499999992</v>
      </c>
      <c r="N72" s="47">
        <f t="shared" ref="N72" si="52">SUM(O72:P72)</f>
        <v>2257.22901422</v>
      </c>
      <c r="O72" s="47">
        <v>1796.2685739000001</v>
      </c>
      <c r="P72" s="47">
        <f t="shared" ref="P72" si="53">SUM(Q72:S72)</f>
        <v>460.96044032000003</v>
      </c>
      <c r="Q72" s="47">
        <v>413.73357419000001</v>
      </c>
      <c r="R72" s="47">
        <v>46.196736739999999</v>
      </c>
      <c r="S72" s="47">
        <v>1.0301293899999999</v>
      </c>
      <c r="T72" s="47"/>
      <c r="U72" s="47"/>
      <c r="V72" s="47"/>
      <c r="W72" s="47"/>
      <c r="X72" s="47"/>
    </row>
    <row r="73" spans="1:24" hidden="1" outlineLevel="1" collapsed="1">
      <c r="A73" s="15">
        <v>42430</v>
      </c>
      <c r="B73" s="47">
        <v>7657.50052117</v>
      </c>
      <c r="C73" s="47">
        <f t="shared" ref="C73" si="54">I73+O73</f>
        <v>4568.3108785999993</v>
      </c>
      <c r="D73" s="47">
        <f t="shared" ref="D73" si="55">J73+P73</f>
        <v>3089.1896425700002</v>
      </c>
      <c r="E73" s="47">
        <f t="shared" ref="E73" si="56">K73+Q73</f>
        <v>2895.1903990599999</v>
      </c>
      <c r="F73" s="47">
        <f t="shared" ref="F73" si="57">L73+R73</f>
        <v>187.67287468000001</v>
      </c>
      <c r="G73" s="47">
        <f t="shared" ref="G73" si="58">M73+S73</f>
        <v>6.3263688299999998</v>
      </c>
      <c r="H73" s="47">
        <f t="shared" ref="H73" si="59">SUM(I73:J73)</f>
        <v>5210.1438030499994</v>
      </c>
      <c r="I73" s="47">
        <v>2597.0180482299997</v>
      </c>
      <c r="J73" s="47">
        <f t="shared" ref="J73" si="60">SUM(K73:M73)</f>
        <v>2613.1257548200001</v>
      </c>
      <c r="K73" s="47">
        <v>2463.5379282700001</v>
      </c>
      <c r="L73" s="47">
        <v>144.27028142</v>
      </c>
      <c r="M73" s="47">
        <v>5.3175451300000001</v>
      </c>
      <c r="N73" s="47">
        <f t="shared" ref="N73" si="61">SUM(O73:P73)</f>
        <v>2447.3567181200001</v>
      </c>
      <c r="O73" s="47">
        <v>1971.29283037</v>
      </c>
      <c r="P73" s="47">
        <f t="shared" ref="P73" si="62">SUM(Q73:S73)</f>
        <v>476.06388774999999</v>
      </c>
      <c r="Q73" s="47">
        <v>431.65247079</v>
      </c>
      <c r="R73" s="47">
        <v>43.402593260000003</v>
      </c>
      <c r="S73" s="47">
        <v>1.0088237</v>
      </c>
      <c r="T73" s="47"/>
      <c r="U73" s="47"/>
      <c r="V73" s="47"/>
      <c r="W73" s="47"/>
      <c r="X73" s="47"/>
    </row>
    <row r="74" spans="1:24" hidden="1" outlineLevel="1" collapsed="1">
      <c r="A74" s="15">
        <v>42461</v>
      </c>
      <c r="B74" s="47">
        <v>10898.911103840001</v>
      </c>
      <c r="C74" s="47">
        <f t="shared" ref="C74" si="63">I74+O74</f>
        <v>7495.7505734100005</v>
      </c>
      <c r="D74" s="47">
        <f t="shared" ref="D74" si="64">J74+P74</f>
        <v>3403.1605304300001</v>
      </c>
      <c r="E74" s="47">
        <f t="shared" ref="E74" si="65">K74+Q74</f>
        <v>3198.7436516400003</v>
      </c>
      <c r="F74" s="47">
        <f t="shared" ref="F74" si="66">L74+R74</f>
        <v>198.20052283000001</v>
      </c>
      <c r="G74" s="47">
        <f t="shared" ref="G74" si="67">M74+S74</f>
        <v>6.2163559599999996</v>
      </c>
      <c r="H74" s="47">
        <f t="shared" ref="H74" si="68">SUM(I74:J74)</f>
        <v>7596.7631804200009</v>
      </c>
      <c r="I74" s="47">
        <v>4703.2455866700002</v>
      </c>
      <c r="J74" s="47">
        <f t="shared" ref="J74" si="69">SUM(K74:M74)</f>
        <v>2893.5175937500003</v>
      </c>
      <c r="K74" s="47">
        <v>2731.6470995700001</v>
      </c>
      <c r="L74" s="47">
        <v>156.62702659000001</v>
      </c>
      <c r="M74" s="47">
        <v>5.2434675899999998</v>
      </c>
      <c r="N74" s="47">
        <f t="shared" ref="N74" si="70">SUM(O74:P74)</f>
        <v>3302.1479234200006</v>
      </c>
      <c r="O74" s="47">
        <v>2792.5049867400003</v>
      </c>
      <c r="P74" s="47">
        <f t="shared" ref="P74" si="71">SUM(Q74:S74)</f>
        <v>509.64293668000005</v>
      </c>
      <c r="Q74" s="47">
        <v>467.09655207000003</v>
      </c>
      <c r="R74" s="47">
        <v>41.573496239999997</v>
      </c>
      <c r="S74" s="47">
        <v>0.97288836999999995</v>
      </c>
      <c r="T74" s="47"/>
      <c r="U74" s="47"/>
      <c r="V74" s="47"/>
      <c r="W74" s="47"/>
      <c r="X74" s="47"/>
    </row>
    <row r="75" spans="1:24" hidden="1" outlineLevel="1" collapsed="1">
      <c r="A75" s="15">
        <v>42491</v>
      </c>
      <c r="B75" s="47">
        <v>10283.594470619999</v>
      </c>
      <c r="C75" s="47">
        <f t="shared" ref="C75" si="72">I75+O75</f>
        <v>7077.7150042999983</v>
      </c>
      <c r="D75" s="47">
        <f t="shared" ref="D75" si="73">J75+P75</f>
        <v>3205.8794663200006</v>
      </c>
      <c r="E75" s="47">
        <f t="shared" ref="E75" si="74">K75+Q75</f>
        <v>2998.5200841700002</v>
      </c>
      <c r="F75" s="47">
        <f t="shared" ref="F75" si="75">L75+R75</f>
        <v>201.15129447000001</v>
      </c>
      <c r="G75" s="47">
        <f t="shared" ref="G75" si="76">M75+S75</f>
        <v>6.2080876800000002</v>
      </c>
      <c r="H75" s="47">
        <f t="shared" ref="H75" si="77">SUM(I75:J75)</f>
        <v>7486.7811426399994</v>
      </c>
      <c r="I75" s="47">
        <v>4769.5891859499989</v>
      </c>
      <c r="J75" s="47">
        <f t="shared" ref="J75" si="78">SUM(K75:M75)</f>
        <v>2717.1919566900006</v>
      </c>
      <c r="K75" s="47">
        <v>2551.9135875800002</v>
      </c>
      <c r="L75" s="47">
        <v>160.04065011</v>
      </c>
      <c r="M75" s="47">
        <v>5.2377190000000002</v>
      </c>
      <c r="N75" s="47">
        <f t="shared" ref="N75" si="79">SUM(O75:P75)</f>
        <v>2796.8133279799999</v>
      </c>
      <c r="O75" s="47">
        <v>2308.1258183499999</v>
      </c>
      <c r="P75" s="47">
        <f t="shared" ref="P75" si="80">SUM(Q75:S75)</f>
        <v>488.68750962999997</v>
      </c>
      <c r="Q75" s="47">
        <v>446.60649659000001</v>
      </c>
      <c r="R75" s="47">
        <v>41.110644360000002</v>
      </c>
      <c r="S75" s="47">
        <v>0.97036867999999998</v>
      </c>
      <c r="T75" s="47"/>
      <c r="U75" s="47"/>
      <c r="V75" s="47"/>
      <c r="W75" s="47"/>
      <c r="X75" s="47"/>
    </row>
    <row r="76" spans="1:24" hidden="1" outlineLevel="1" collapsed="1">
      <c r="A76" s="15">
        <v>42522</v>
      </c>
      <c r="B76" s="47">
        <v>10127.48127111</v>
      </c>
      <c r="C76" s="47">
        <f t="shared" ref="C76" si="81">I76+O76</f>
        <v>6889.5844131699996</v>
      </c>
      <c r="D76" s="47">
        <f t="shared" ref="D76" si="82">J76+P76</f>
        <v>3237.8968579399998</v>
      </c>
      <c r="E76" s="47">
        <f t="shared" ref="E76" si="83">K76+Q76</f>
        <v>3034.5436595699998</v>
      </c>
      <c r="F76" s="47">
        <f t="shared" ref="F76" si="84">L76+R76</f>
        <v>197.16957092999999</v>
      </c>
      <c r="G76" s="47">
        <f t="shared" ref="G76" si="85">M76+S76</f>
        <v>6.1836274399999995</v>
      </c>
      <c r="H76" s="47">
        <f t="shared" ref="H76" si="86">SUM(I76:J76)</f>
        <v>7258.6948365900007</v>
      </c>
      <c r="I76" s="47">
        <v>4425.1284579700005</v>
      </c>
      <c r="J76" s="47">
        <f t="shared" ref="J76" si="87">SUM(K76:M76)</f>
        <v>2833.5663786199998</v>
      </c>
      <c r="K76" s="47">
        <v>2671.78877328</v>
      </c>
      <c r="L76" s="47">
        <v>156.55425195999999</v>
      </c>
      <c r="M76" s="47">
        <v>5.2233533799999998</v>
      </c>
      <c r="N76" s="47">
        <f t="shared" ref="N76" si="88">SUM(O76:P76)</f>
        <v>2868.7864345199996</v>
      </c>
      <c r="O76" s="47">
        <v>2464.4559551999996</v>
      </c>
      <c r="P76" s="47">
        <f t="shared" ref="P76" si="89">SUM(Q76:S76)</f>
        <v>404.33047931999999</v>
      </c>
      <c r="Q76" s="47">
        <v>362.75488629</v>
      </c>
      <c r="R76" s="47">
        <v>40.615318969999997</v>
      </c>
      <c r="S76" s="47">
        <v>0.96027406000000004</v>
      </c>
      <c r="T76" s="47"/>
      <c r="U76" s="47"/>
      <c r="V76" s="47"/>
      <c r="W76" s="47"/>
      <c r="X76" s="47"/>
    </row>
    <row r="77" spans="1:24" hidden="1" outlineLevel="1" collapsed="1">
      <c r="A77" s="15">
        <v>42552</v>
      </c>
      <c r="B77" s="47">
        <v>10734.473081460001</v>
      </c>
      <c r="C77" s="47">
        <f t="shared" ref="C77" si="90">I77+O77</f>
        <v>7355.0305960099995</v>
      </c>
      <c r="D77" s="47">
        <f t="shared" ref="D77" si="91">J77+P77</f>
        <v>3379.4424854500003</v>
      </c>
      <c r="E77" s="47">
        <f t="shared" ref="E77" si="92">K77+Q77</f>
        <v>3159.9552546999998</v>
      </c>
      <c r="F77" s="47">
        <f t="shared" ref="F77" si="93">L77+R77</f>
        <v>213.30809477000003</v>
      </c>
      <c r="G77" s="47">
        <f t="shared" ref="G77" si="94">M77+S77</f>
        <v>6.1791359799999999</v>
      </c>
      <c r="H77" s="47">
        <f t="shared" ref="H77" si="95">SUM(I77:J77)</f>
        <v>7956.3392909000004</v>
      </c>
      <c r="I77" s="47">
        <v>4986.3373810000003</v>
      </c>
      <c r="J77" s="47">
        <f t="shared" ref="J77" si="96">SUM(K77:M77)</f>
        <v>2970.0019099000001</v>
      </c>
      <c r="K77" s="47">
        <v>2792.0944059799999</v>
      </c>
      <c r="L77" s="47">
        <v>172.68956553000001</v>
      </c>
      <c r="M77" s="47">
        <v>5.2179383899999996</v>
      </c>
      <c r="N77" s="47">
        <f t="shared" ref="N77" si="97">SUM(O77:P77)</f>
        <v>2778.1337905599999</v>
      </c>
      <c r="O77" s="47">
        <v>2368.6932150099997</v>
      </c>
      <c r="P77" s="47">
        <f t="shared" ref="P77" si="98">SUM(Q77:S77)</f>
        <v>409.44057555000001</v>
      </c>
      <c r="Q77" s="47">
        <v>367.86084872000004</v>
      </c>
      <c r="R77" s="47">
        <v>40.618529240000001</v>
      </c>
      <c r="S77" s="47">
        <v>0.96119759000000005</v>
      </c>
      <c r="T77" s="47"/>
      <c r="U77" s="47"/>
      <c r="V77" s="47"/>
      <c r="W77" s="47"/>
      <c r="X77" s="47"/>
    </row>
    <row r="78" spans="1:24" hidden="1" outlineLevel="1" collapsed="1">
      <c r="A78" s="15">
        <v>42583</v>
      </c>
      <c r="B78" s="47">
        <v>10688.49102218</v>
      </c>
      <c r="C78" s="47">
        <f t="shared" ref="C78" si="99">I78+O78</f>
        <v>7548.5563242899989</v>
      </c>
      <c r="D78" s="47">
        <f t="shared" ref="D78" si="100">J78+P78</f>
        <v>3139.9346978899998</v>
      </c>
      <c r="E78" s="47">
        <f t="shared" ref="E78" si="101">K78+Q78</f>
        <v>2933.9163501200001</v>
      </c>
      <c r="F78" s="47">
        <f t="shared" ref="F78" si="102">L78+R78</f>
        <v>199.80257467000001</v>
      </c>
      <c r="G78" s="47">
        <f t="shared" ref="G78" si="103">M78+S78</f>
        <v>6.2157731000000007</v>
      </c>
      <c r="H78" s="47">
        <f t="shared" ref="H78" si="104">SUM(I78:J78)</f>
        <v>7762.8652817799993</v>
      </c>
      <c r="I78" s="47">
        <v>5053.5157616099996</v>
      </c>
      <c r="J78" s="47">
        <f t="shared" ref="J78" si="105">SUM(K78:M78)</f>
        <v>2709.3495201699998</v>
      </c>
      <c r="K78" s="47">
        <v>2546.5638886299998</v>
      </c>
      <c r="L78" s="47">
        <v>157.56913177000001</v>
      </c>
      <c r="M78" s="47">
        <v>5.2164997700000004</v>
      </c>
      <c r="N78" s="47">
        <f t="shared" ref="N78" si="106">SUM(O78:P78)</f>
        <v>2925.6257403999998</v>
      </c>
      <c r="O78" s="47">
        <v>2495.0405626799998</v>
      </c>
      <c r="P78" s="47">
        <f t="shared" ref="P78" si="107">SUM(Q78:S78)</f>
        <v>430.58517771999999</v>
      </c>
      <c r="Q78" s="47">
        <v>387.35246149</v>
      </c>
      <c r="R78" s="47">
        <v>42.2334429</v>
      </c>
      <c r="S78" s="47">
        <v>0.99927332999999996</v>
      </c>
      <c r="T78" s="47"/>
      <c r="U78" s="47"/>
      <c r="V78" s="47"/>
      <c r="W78" s="47"/>
      <c r="X78" s="47"/>
    </row>
    <row r="79" spans="1:24" hidden="1" outlineLevel="1" collapsed="1">
      <c r="A79" s="15">
        <v>42614</v>
      </c>
      <c r="B79" s="47">
        <v>10154.37293992</v>
      </c>
      <c r="C79" s="47">
        <f t="shared" ref="C79" si="108">I79+O79</f>
        <v>6824.3774976599998</v>
      </c>
      <c r="D79" s="47">
        <f t="shared" ref="D79" si="109">J79+P79</f>
        <v>3329.9954422599999</v>
      </c>
      <c r="E79" s="47">
        <f t="shared" ref="E79" si="110">K79+Q79</f>
        <v>3115.1040755600002</v>
      </c>
      <c r="F79" s="47">
        <f t="shared" ref="F79" si="111">L79+R79</f>
        <v>208.66255720999999</v>
      </c>
      <c r="G79" s="47">
        <f t="shared" ref="G79" si="112">M79+S79</f>
        <v>6.2288094899999988</v>
      </c>
      <c r="H79" s="47">
        <f t="shared" ref="H79" si="113">SUM(I79:J79)</f>
        <v>7237.1235865999997</v>
      </c>
      <c r="I79" s="47">
        <v>4466.5217872599997</v>
      </c>
      <c r="J79" s="47">
        <f t="shared" ref="J79" si="114">SUM(K79:M79)</f>
        <v>2770.6017993400001</v>
      </c>
      <c r="K79" s="47">
        <v>2599.5513725000001</v>
      </c>
      <c r="L79" s="47">
        <v>165.83536735999999</v>
      </c>
      <c r="M79" s="47">
        <v>5.215059479999999</v>
      </c>
      <c r="N79" s="47">
        <f t="shared" ref="N79" si="115">SUM(O79:P79)</f>
        <v>2917.24935332</v>
      </c>
      <c r="O79" s="47">
        <v>2357.8557104000001</v>
      </c>
      <c r="P79" s="47">
        <f t="shared" ref="P79" si="116">SUM(Q79:S79)</f>
        <v>559.39364291999993</v>
      </c>
      <c r="Q79" s="47">
        <v>515.55270306</v>
      </c>
      <c r="R79" s="47">
        <v>42.827189850000003</v>
      </c>
      <c r="S79" s="47">
        <v>1.0137500100000001</v>
      </c>
      <c r="T79" s="47"/>
      <c r="U79" s="47"/>
      <c r="V79" s="47"/>
      <c r="W79" s="47"/>
      <c r="X79" s="47"/>
    </row>
    <row r="80" spans="1:24" hidden="1" outlineLevel="1" collapsed="1">
      <c r="A80" s="15">
        <v>42644</v>
      </c>
      <c r="B80" s="47">
        <v>10233.39149953</v>
      </c>
      <c r="C80" s="47">
        <f t="shared" ref="C80" si="117">I80+O80</f>
        <v>6876.9717003200003</v>
      </c>
      <c r="D80" s="47">
        <f t="shared" ref="D80" si="118">J80+P80</f>
        <v>3356.4197992100003</v>
      </c>
      <c r="E80" s="47">
        <f t="shared" ref="E80" si="119">K80+Q80</f>
        <v>3111.2071287700001</v>
      </c>
      <c r="F80" s="47">
        <f t="shared" ref="F80" si="120">L80+R80</f>
        <v>234.20632793999999</v>
      </c>
      <c r="G80" s="47">
        <f t="shared" ref="G80" si="121">M80+S80</f>
        <v>11.006342499999999</v>
      </c>
      <c r="H80" s="47">
        <f t="shared" ref="H80" si="122">SUM(I80:J80)</f>
        <v>7407.7894485000006</v>
      </c>
      <c r="I80" s="47">
        <v>4653.2871000900004</v>
      </c>
      <c r="J80" s="47">
        <f t="shared" ref="J80" si="123">SUM(K80:M80)</f>
        <v>2754.5023484100002</v>
      </c>
      <c r="K80" s="47">
        <v>2571.39658465</v>
      </c>
      <c r="L80" s="47">
        <v>182.98013291999999</v>
      </c>
      <c r="M80" s="47">
        <v>0.12563084000000002</v>
      </c>
      <c r="N80" s="47">
        <f t="shared" ref="N80" si="124">SUM(O80:P80)</f>
        <v>2825.6020510300004</v>
      </c>
      <c r="O80" s="47">
        <v>2223.6846002300003</v>
      </c>
      <c r="P80" s="47">
        <f t="shared" ref="P80" si="125">SUM(Q80:S80)</f>
        <v>601.91745079999998</v>
      </c>
      <c r="Q80" s="47">
        <v>539.81054412000003</v>
      </c>
      <c r="R80" s="47">
        <v>51.226195019999999</v>
      </c>
      <c r="S80" s="47">
        <v>10.880711659999999</v>
      </c>
      <c r="T80" s="47"/>
      <c r="U80" s="47"/>
      <c r="V80" s="47"/>
      <c r="W80" s="47"/>
      <c r="X80" s="47"/>
    </row>
    <row r="81" spans="1:24" hidden="1" outlineLevel="1" collapsed="1">
      <c r="A81" s="15">
        <v>42675</v>
      </c>
      <c r="B81" s="47">
        <v>9702.2902529099993</v>
      </c>
      <c r="C81" s="47">
        <f t="shared" ref="C81" si="126">I81+O81</f>
        <v>6658.71965972</v>
      </c>
      <c r="D81" s="47">
        <f t="shared" ref="D81" si="127">J81+P81</f>
        <v>3043.5705931899997</v>
      </c>
      <c r="E81" s="47">
        <f t="shared" ref="E81" si="128">K81+Q81</f>
        <v>2787.7634091599998</v>
      </c>
      <c r="F81" s="47">
        <f t="shared" ref="F81" si="129">L81+R81</f>
        <v>245.05155659000002</v>
      </c>
      <c r="G81" s="47">
        <f t="shared" ref="G81" si="130">M81+S81</f>
        <v>10.75562744</v>
      </c>
      <c r="H81" s="47">
        <f t="shared" ref="H81" si="131">SUM(I81:J81)</f>
        <v>7288.3586276299993</v>
      </c>
      <c r="I81" s="47">
        <v>4711.2554374499996</v>
      </c>
      <c r="J81" s="47">
        <f t="shared" ref="J81" si="132">SUM(K81:M81)</f>
        <v>2577.1031901799997</v>
      </c>
      <c r="K81" s="47">
        <v>2380.0507355999998</v>
      </c>
      <c r="L81" s="47">
        <v>196.92819922000001</v>
      </c>
      <c r="M81" s="47">
        <v>0.12425536</v>
      </c>
      <c r="N81" s="47">
        <f t="shared" ref="N81" si="133">SUM(O81:P81)</f>
        <v>2413.9316252799999</v>
      </c>
      <c r="O81" s="47">
        <v>1947.4642222699999</v>
      </c>
      <c r="P81" s="47">
        <f t="shared" ref="P81" si="134">SUM(Q81:S81)</f>
        <v>466.46740301</v>
      </c>
      <c r="Q81" s="47">
        <v>407.71267355999998</v>
      </c>
      <c r="R81" s="47">
        <v>48.123357370000001</v>
      </c>
      <c r="S81" s="47">
        <v>10.63137208</v>
      </c>
      <c r="T81" s="47"/>
      <c r="U81" s="47"/>
      <c r="V81" s="47"/>
      <c r="W81" s="47"/>
      <c r="X81" s="47"/>
    </row>
    <row r="82" spans="1:24" hidden="1" outlineLevel="1" collapsed="1">
      <c r="A82" s="15">
        <v>42705</v>
      </c>
      <c r="B82" s="47">
        <v>11213.65263843</v>
      </c>
      <c r="C82" s="47">
        <f t="shared" ref="C82" si="135">I82+O82</f>
        <v>7908.8990502400002</v>
      </c>
      <c r="D82" s="47">
        <f t="shared" ref="D82" si="136">J82+P82</f>
        <v>3304.7535881899998</v>
      </c>
      <c r="E82" s="47">
        <f t="shared" ref="E82" si="137">K82+Q82</f>
        <v>3021.3613186900002</v>
      </c>
      <c r="F82" s="47">
        <f t="shared" ref="F82" si="138">L82+R82</f>
        <v>272.08746446999999</v>
      </c>
      <c r="G82" s="47">
        <f t="shared" ref="G82" si="139">M82+S82</f>
        <v>11.304805030000001</v>
      </c>
      <c r="H82" s="47">
        <f t="shared" ref="H82" si="140">SUM(I82:J82)</f>
        <v>8194.6475632600013</v>
      </c>
      <c r="I82" s="47">
        <v>5320.4269754100005</v>
      </c>
      <c r="J82" s="47">
        <f t="shared" ref="J82" si="141">SUM(K82:M82)</f>
        <v>2874.2205878499999</v>
      </c>
      <c r="K82" s="47">
        <v>2649.33128227</v>
      </c>
      <c r="L82" s="47">
        <v>224.76332074999999</v>
      </c>
      <c r="M82" s="47">
        <v>0.12598482999999999</v>
      </c>
      <c r="N82" s="47">
        <f t="shared" ref="N82" si="142">SUM(O82:P82)</f>
        <v>3019.0050751699996</v>
      </c>
      <c r="O82" s="47">
        <v>2588.4720748299997</v>
      </c>
      <c r="P82" s="47">
        <f t="shared" ref="P82" si="143">SUM(Q82:S82)</f>
        <v>430.53300034</v>
      </c>
      <c r="Q82" s="47">
        <v>372.03003641999999</v>
      </c>
      <c r="R82" s="47">
        <v>47.324143720000002</v>
      </c>
      <c r="S82" s="47">
        <v>11.178820200000001</v>
      </c>
      <c r="T82" s="47"/>
      <c r="U82" s="47"/>
      <c r="V82" s="47"/>
      <c r="W82" s="47"/>
      <c r="X82" s="47"/>
    </row>
    <row r="83" spans="1:24" hidden="1" outlineLevel="1" collapsed="1">
      <c r="A83" s="15">
        <v>42736</v>
      </c>
      <c r="B83" s="47">
        <v>10040.239014389999</v>
      </c>
      <c r="C83" s="47">
        <f t="shared" ref="C83" si="144">I83+O83</f>
        <v>6979.3350325899992</v>
      </c>
      <c r="D83" s="47">
        <f t="shared" ref="D83" si="145">J83+P83</f>
        <v>3060.9039818000006</v>
      </c>
      <c r="E83" s="47">
        <f t="shared" ref="E83" si="146">K83+Q83</f>
        <v>2780.1272325600003</v>
      </c>
      <c r="F83" s="47">
        <f t="shared" ref="F83" si="147">L83+R83</f>
        <v>269.58036418</v>
      </c>
      <c r="G83" s="47">
        <f t="shared" ref="G83" si="148">M83+S83</f>
        <v>11.196385060000001</v>
      </c>
      <c r="H83" s="47">
        <f t="shared" ref="H83" si="149">SUM(I83:J83)</f>
        <v>7435.2428490399998</v>
      </c>
      <c r="I83" s="47">
        <v>4777.1585199199999</v>
      </c>
      <c r="J83" s="47">
        <f t="shared" ref="J83" si="150">SUM(K83:M83)</f>
        <v>2658.0843291200003</v>
      </c>
      <c r="K83" s="47">
        <v>2436.1238209200001</v>
      </c>
      <c r="L83" s="47">
        <v>221.83954717</v>
      </c>
      <c r="M83" s="47">
        <v>0.12096103</v>
      </c>
      <c r="N83" s="47">
        <f t="shared" ref="N83" si="151">SUM(O83:P83)</f>
        <v>2604.99616535</v>
      </c>
      <c r="O83" s="47">
        <v>2202.1765126699997</v>
      </c>
      <c r="P83" s="47">
        <f t="shared" ref="P83" si="152">SUM(Q83:S83)</f>
        <v>402.81965268000005</v>
      </c>
      <c r="Q83" s="47">
        <v>344.00341164000002</v>
      </c>
      <c r="R83" s="47">
        <v>47.740817010000001</v>
      </c>
      <c r="S83" s="47">
        <v>11.075424030000001</v>
      </c>
      <c r="T83" s="47"/>
      <c r="U83" s="47"/>
      <c r="V83" s="47"/>
      <c r="W83" s="47"/>
      <c r="X83" s="47"/>
    </row>
    <row r="84" spans="1:24" hidden="1" outlineLevel="1" collapsed="1">
      <c r="A84" s="15">
        <v>42767</v>
      </c>
      <c r="B84" s="47">
        <v>10230.58054399</v>
      </c>
      <c r="C84" s="47">
        <f t="shared" ref="C84" si="153">I84+O84</f>
        <v>7176.7705325799998</v>
      </c>
      <c r="D84" s="47">
        <f t="shared" ref="D84" si="154">J84+P84</f>
        <v>3053.8100114099998</v>
      </c>
      <c r="E84" s="47">
        <f t="shared" ref="E84" si="155">K84+Q84</f>
        <v>2780.6385765499999</v>
      </c>
      <c r="F84" s="47">
        <f t="shared" ref="F84" si="156">L84+R84</f>
        <v>262.04346239</v>
      </c>
      <c r="G84" s="47">
        <f t="shared" ref="G84" si="157">M84+S84</f>
        <v>11.127972470000001</v>
      </c>
      <c r="H84" s="47">
        <f t="shared" ref="H84" si="158">SUM(I84:J84)</f>
        <v>7346.6323362200001</v>
      </c>
      <c r="I84" s="47">
        <v>4797.0672130200001</v>
      </c>
      <c r="J84" s="47">
        <f t="shared" ref="J84" si="159">SUM(K84:M84)</f>
        <v>2549.5651232</v>
      </c>
      <c r="K84" s="47">
        <v>2333.8817920900001</v>
      </c>
      <c r="L84" s="47">
        <v>215.56292026</v>
      </c>
      <c r="M84" s="47">
        <v>0.12041085</v>
      </c>
      <c r="N84" s="47">
        <f t="shared" ref="N84" si="160">SUM(O84:P84)</f>
        <v>2883.94820777</v>
      </c>
      <c r="O84" s="47">
        <v>2379.7033195600002</v>
      </c>
      <c r="P84" s="47">
        <f t="shared" ref="P84" si="161">SUM(Q84:S84)</f>
        <v>504.24488820999994</v>
      </c>
      <c r="Q84" s="47">
        <v>446.75678445999995</v>
      </c>
      <c r="R84" s="47">
        <v>46.480542130000003</v>
      </c>
      <c r="S84" s="47">
        <v>11.007561620000001</v>
      </c>
      <c r="T84" s="47"/>
      <c r="U84" s="47"/>
      <c r="V84" s="47"/>
      <c r="W84" s="47"/>
      <c r="X84" s="47"/>
    </row>
    <row r="85" spans="1:24" hidden="1" outlineLevel="1" collapsed="1">
      <c r="A85" s="15">
        <v>42795</v>
      </c>
      <c r="B85" s="47">
        <v>10180.73000655</v>
      </c>
      <c r="C85" s="47">
        <f t="shared" ref="C85" si="162">I85+O85</f>
        <v>7060.7334319199999</v>
      </c>
      <c r="D85" s="47">
        <f t="shared" ref="D85" si="163">J85+P85</f>
        <v>3119.9965746299999</v>
      </c>
      <c r="E85" s="47">
        <f t="shared" ref="E85" si="164">K85+Q85</f>
        <v>2842.7961392100001</v>
      </c>
      <c r="F85" s="47">
        <f t="shared" ref="F85" si="165">L85+R85</f>
        <v>265.94996617999999</v>
      </c>
      <c r="G85" s="47">
        <f t="shared" ref="G85" si="166">M85+S85</f>
        <v>11.250469239999999</v>
      </c>
      <c r="H85" s="47">
        <f t="shared" ref="H85" si="167">SUM(I85:J85)</f>
        <v>7784.7219770900001</v>
      </c>
      <c r="I85" s="47">
        <v>5251.0946230700001</v>
      </c>
      <c r="J85" s="47">
        <f t="shared" ref="J85" si="168">SUM(K85:M85)</f>
        <v>2533.62735402</v>
      </c>
      <c r="K85" s="47">
        <v>2314.3735606499999</v>
      </c>
      <c r="L85" s="47">
        <v>219.13316245999999</v>
      </c>
      <c r="M85" s="47">
        <v>0.12063090999999999</v>
      </c>
      <c r="N85" s="47">
        <f t="shared" ref="N85" si="169">SUM(O85:P85)</f>
        <v>2396.0080294600002</v>
      </c>
      <c r="O85" s="47">
        <v>1809.63880885</v>
      </c>
      <c r="P85" s="47">
        <f t="shared" ref="P85" si="170">SUM(Q85:S85)</f>
        <v>586.36922061000007</v>
      </c>
      <c r="Q85" s="47">
        <v>528.42257856000003</v>
      </c>
      <c r="R85" s="47">
        <v>46.816803720000003</v>
      </c>
      <c r="S85" s="47">
        <v>11.12983833</v>
      </c>
      <c r="T85" s="47"/>
      <c r="U85" s="47"/>
      <c r="V85" s="47"/>
      <c r="W85" s="47"/>
      <c r="X85" s="47"/>
    </row>
    <row r="86" spans="1:24" hidden="1" outlineLevel="1" collapsed="1">
      <c r="A86" s="15">
        <v>42826</v>
      </c>
      <c r="B86" s="47">
        <v>9919.9440882199997</v>
      </c>
      <c r="C86" s="47">
        <f t="shared" ref="C86" si="171">I86+O86</f>
        <v>6822.6931045900001</v>
      </c>
      <c r="D86" s="47">
        <f t="shared" ref="D86" si="172">J86+P86</f>
        <v>3097.2509836299996</v>
      </c>
      <c r="E86" s="47">
        <f t="shared" ref="E86" si="173">K86+Q86</f>
        <v>2807.3643746600001</v>
      </c>
      <c r="F86" s="47">
        <f t="shared" ref="F86" si="174">L86+R86</f>
        <v>278.36267585000002</v>
      </c>
      <c r="G86" s="47">
        <f t="shared" ref="G86" si="175">M86+S86</f>
        <v>11.523933120000001</v>
      </c>
      <c r="H86" s="47">
        <f t="shared" ref="H86" si="176">SUM(I86:J86)</f>
        <v>7283.2651489700002</v>
      </c>
      <c r="I86" s="47">
        <v>4866.2000005999998</v>
      </c>
      <c r="J86" s="47">
        <f t="shared" ref="J86" si="177">SUM(K86:M86)</f>
        <v>2417.0651483699999</v>
      </c>
      <c r="K86" s="47">
        <v>2184.73930329</v>
      </c>
      <c r="L86" s="47">
        <v>231.89672200000001</v>
      </c>
      <c r="M86" s="47">
        <v>0.42912307999999999</v>
      </c>
      <c r="N86" s="47">
        <f t="shared" ref="N86" si="178">SUM(O86:P86)</f>
        <v>2636.67893925</v>
      </c>
      <c r="O86" s="47">
        <v>1956.49310399</v>
      </c>
      <c r="P86" s="47">
        <f t="shared" ref="P86" si="179">SUM(Q86:S86)</f>
        <v>680.18583525999998</v>
      </c>
      <c r="Q86" s="47">
        <v>622.62507137</v>
      </c>
      <c r="R86" s="47">
        <v>46.465953849999998</v>
      </c>
      <c r="S86" s="47">
        <v>11.09481004</v>
      </c>
      <c r="T86" s="47"/>
      <c r="U86" s="47"/>
      <c r="V86" s="47"/>
      <c r="W86" s="47"/>
      <c r="X86" s="47"/>
    </row>
    <row r="87" spans="1:24" hidden="1" outlineLevel="1" collapsed="1">
      <c r="A87" s="15">
        <v>42856</v>
      </c>
      <c r="B87" s="47">
        <v>9943.3076629499992</v>
      </c>
      <c r="C87" s="47">
        <f t="shared" ref="C87" si="180">I87+O87</f>
        <v>6914.1694738299993</v>
      </c>
      <c r="D87" s="47">
        <f t="shared" ref="D87" si="181">J87+P87</f>
        <v>3029.1381891199999</v>
      </c>
      <c r="E87" s="47">
        <f t="shared" ref="E87" si="182">K87+Q87</f>
        <v>2742.6325332399997</v>
      </c>
      <c r="F87" s="47">
        <f t="shared" ref="F87" si="183">L87+R87</f>
        <v>274.72855741000001</v>
      </c>
      <c r="G87" s="47">
        <f t="shared" ref="G87" si="184">M87+S87</f>
        <v>11.777098469999999</v>
      </c>
      <c r="H87" s="47">
        <f t="shared" ref="H87" si="185">SUM(I87:J87)</f>
        <v>7399.7706383899986</v>
      </c>
      <c r="I87" s="47">
        <v>4945.2233188599994</v>
      </c>
      <c r="J87" s="47">
        <f t="shared" ref="J87" si="186">SUM(K87:M87)</f>
        <v>2454.5473195299996</v>
      </c>
      <c r="K87" s="47">
        <v>2225.7133296399998</v>
      </c>
      <c r="L87" s="47">
        <v>228.34697047</v>
      </c>
      <c r="M87" s="47">
        <v>0.48701942000000004</v>
      </c>
      <c r="N87" s="47">
        <f t="shared" ref="N87" si="187">SUM(O87:P87)</f>
        <v>2543.5370245600002</v>
      </c>
      <c r="O87" s="47">
        <v>1968.9461549700002</v>
      </c>
      <c r="P87" s="47">
        <f t="shared" ref="P87" si="188">SUM(Q87:S87)</f>
        <v>574.59086959000001</v>
      </c>
      <c r="Q87" s="47">
        <v>516.91920359999995</v>
      </c>
      <c r="R87" s="47">
        <v>46.381586939999998</v>
      </c>
      <c r="S87" s="47">
        <v>11.290079049999999</v>
      </c>
      <c r="T87" s="47"/>
      <c r="U87" s="47"/>
      <c r="V87" s="47"/>
      <c r="W87" s="47"/>
      <c r="X87" s="47"/>
    </row>
    <row r="88" spans="1:24" hidden="1" outlineLevel="1" collapsed="1">
      <c r="A88" s="15">
        <v>42887</v>
      </c>
      <c r="B88" s="47">
        <v>9678.9223923600002</v>
      </c>
      <c r="C88" s="47">
        <f t="shared" ref="C88" si="189">I88+O88</f>
        <v>6996.6599737399993</v>
      </c>
      <c r="D88" s="47">
        <f t="shared" ref="D88" si="190">J88+P88</f>
        <v>2682.2624186200001</v>
      </c>
      <c r="E88" s="47">
        <f t="shared" ref="E88" si="191">K88+Q88</f>
        <v>2425.8528916</v>
      </c>
      <c r="F88" s="47">
        <f t="shared" ref="F88" si="192">L88+R88</f>
        <v>244.58300403000001</v>
      </c>
      <c r="G88" s="47">
        <f t="shared" ref="G88" si="193">M88+S88</f>
        <v>11.826522990000001</v>
      </c>
      <c r="H88" s="47">
        <f t="shared" ref="H88" si="194">SUM(I88:J88)</f>
        <v>6814.7998127400006</v>
      </c>
      <c r="I88" s="47">
        <v>4683.8542809999999</v>
      </c>
      <c r="J88" s="47">
        <f t="shared" ref="J88" si="195">SUM(K88:M88)</f>
        <v>2130.9455317400002</v>
      </c>
      <c r="K88" s="47">
        <v>1932.5551976400002</v>
      </c>
      <c r="L88" s="47">
        <v>197.97229561</v>
      </c>
      <c r="M88" s="47">
        <v>0.41803848999999998</v>
      </c>
      <c r="N88" s="47">
        <f t="shared" ref="N88" si="196">SUM(O88:P88)</f>
        <v>2864.1225796199997</v>
      </c>
      <c r="O88" s="47">
        <v>2312.8056927399998</v>
      </c>
      <c r="P88" s="47">
        <f t="shared" ref="P88" si="197">SUM(Q88:S88)</f>
        <v>551.31688687999997</v>
      </c>
      <c r="Q88" s="47">
        <v>493.29769396</v>
      </c>
      <c r="R88" s="47">
        <v>46.610708420000002</v>
      </c>
      <c r="S88" s="47">
        <v>11.4084845</v>
      </c>
      <c r="T88" s="47"/>
      <c r="U88" s="47"/>
      <c r="V88" s="47"/>
      <c r="W88" s="47"/>
      <c r="X88" s="47"/>
    </row>
    <row r="89" spans="1:24" hidden="1" outlineLevel="1" collapsed="1">
      <c r="A89" s="15">
        <v>42917</v>
      </c>
      <c r="B89" s="47">
        <v>9700.2535425099995</v>
      </c>
      <c r="C89" s="47">
        <f t="shared" ref="C89" si="198">I89+O89</f>
        <v>7068.0966115199999</v>
      </c>
      <c r="D89" s="47">
        <f t="shared" ref="D89" si="199">J89+P89</f>
        <v>2632.1569309899996</v>
      </c>
      <c r="E89" s="47">
        <f t="shared" ref="E89" si="200">K89+Q89</f>
        <v>2369.6423647199999</v>
      </c>
      <c r="F89" s="47">
        <f t="shared" ref="F89" si="201">L89+R89</f>
        <v>250.422687</v>
      </c>
      <c r="G89" s="47">
        <f t="shared" ref="G89" si="202">M89+S89</f>
        <v>12.09187927</v>
      </c>
      <c r="H89" s="47">
        <f t="shared" ref="H89" si="203">SUM(I89:J89)</f>
        <v>6875.5957340799996</v>
      </c>
      <c r="I89" s="47">
        <v>4823.5172224099997</v>
      </c>
      <c r="J89" s="47">
        <f t="shared" ref="J89" si="204">SUM(K89:M89)</f>
        <v>2052.0785116699999</v>
      </c>
      <c r="K89" s="47">
        <v>1848.35680075</v>
      </c>
      <c r="L89" s="47">
        <v>203.25645204</v>
      </c>
      <c r="M89" s="47">
        <v>0.46525887999999999</v>
      </c>
      <c r="N89" s="47">
        <f t="shared" ref="N89" si="205">SUM(O89:P89)</f>
        <v>2824.6578084299999</v>
      </c>
      <c r="O89" s="47">
        <v>2244.5793891100002</v>
      </c>
      <c r="P89" s="47">
        <f t="shared" ref="P89" si="206">SUM(Q89:S89)</f>
        <v>580.07841931999997</v>
      </c>
      <c r="Q89" s="47">
        <v>521.28556397</v>
      </c>
      <c r="R89" s="47">
        <v>47.166234959999997</v>
      </c>
      <c r="S89" s="47">
        <v>11.626620389999999</v>
      </c>
      <c r="T89" s="47"/>
      <c r="U89" s="47"/>
      <c r="V89" s="47"/>
      <c r="W89" s="47"/>
      <c r="X89" s="47"/>
    </row>
    <row r="90" spans="1:24" hidden="1" outlineLevel="1" collapsed="1">
      <c r="A90" s="15">
        <v>42948</v>
      </c>
      <c r="B90" s="47">
        <v>9557.4221547699999</v>
      </c>
      <c r="C90" s="47">
        <f t="shared" ref="C90" si="207">I90+O90</f>
        <v>7167.7505240699993</v>
      </c>
      <c r="D90" s="47">
        <f t="shared" ref="D90" si="208">J90+P90</f>
        <v>2389.6716307000002</v>
      </c>
      <c r="E90" s="47">
        <f t="shared" ref="E90" si="209">K90+Q90</f>
        <v>2129.5438853699998</v>
      </c>
      <c r="F90" s="47">
        <f t="shared" ref="F90" si="210">L90+R90</f>
        <v>248.10927572999998</v>
      </c>
      <c r="G90" s="47">
        <f t="shared" ref="G90" si="211">M90+S90</f>
        <v>12.018469600000001</v>
      </c>
      <c r="H90" s="47">
        <f t="shared" ref="H90" si="212">SUM(I90:J90)</f>
        <v>6633.5324267799997</v>
      </c>
      <c r="I90" s="47">
        <v>4745.8844948999995</v>
      </c>
      <c r="J90" s="47">
        <f t="shared" ref="J90" si="213">SUM(K90:M90)</f>
        <v>1887.64793188</v>
      </c>
      <c r="K90" s="47">
        <v>1686.2536309899999</v>
      </c>
      <c r="L90" s="47">
        <v>201.02747633999999</v>
      </c>
      <c r="M90" s="47">
        <v>0.36682455000000003</v>
      </c>
      <c r="N90" s="47">
        <f t="shared" ref="N90" si="214">SUM(O90:P90)</f>
        <v>2923.8897279900002</v>
      </c>
      <c r="O90" s="47">
        <v>2421.8660291700003</v>
      </c>
      <c r="P90" s="47">
        <f t="shared" ref="P90" si="215">SUM(Q90:S90)</f>
        <v>502.02369882000005</v>
      </c>
      <c r="Q90" s="47">
        <v>443.29025438000002</v>
      </c>
      <c r="R90" s="47">
        <v>47.08179939</v>
      </c>
      <c r="S90" s="47">
        <v>11.651645050000001</v>
      </c>
      <c r="T90" s="47"/>
      <c r="U90" s="47"/>
      <c r="V90" s="47"/>
      <c r="W90" s="47"/>
      <c r="X90" s="47"/>
    </row>
    <row r="91" spans="1:24" hidden="1" outlineLevel="1" collapsed="1">
      <c r="A91" s="15">
        <v>42979</v>
      </c>
      <c r="B91" s="47">
        <v>9832.1171718400001</v>
      </c>
      <c r="C91" s="47">
        <f t="shared" ref="C91" si="216">I91+O91</f>
        <v>7362.4502559399989</v>
      </c>
      <c r="D91" s="47">
        <f t="shared" ref="D91" si="217">J91+P91</f>
        <v>2469.6669159000003</v>
      </c>
      <c r="E91" s="47">
        <f t="shared" ref="E91" si="218">K91+Q91</f>
        <v>2156.0621268700002</v>
      </c>
      <c r="F91" s="47">
        <f t="shared" ref="F91" si="219">L91+R91</f>
        <v>285.95414688</v>
      </c>
      <c r="G91" s="47">
        <f t="shared" ref="G91" si="220">M91+S91</f>
        <v>27.650642149999999</v>
      </c>
      <c r="H91" s="47">
        <f t="shared" ref="H91" si="221">SUM(I91:J91)</f>
        <v>6699.4976086199995</v>
      </c>
      <c r="I91" s="47">
        <v>4862.3533684299991</v>
      </c>
      <c r="J91" s="47">
        <f t="shared" ref="J91" si="222">SUM(K91:M91)</f>
        <v>1837.1442401900001</v>
      </c>
      <c r="K91" s="47">
        <v>1608.8943658400001</v>
      </c>
      <c r="L91" s="47">
        <v>227.49797996000001</v>
      </c>
      <c r="M91" s="47">
        <v>0.75189438999999991</v>
      </c>
      <c r="N91" s="47">
        <f t="shared" ref="N91" si="223">SUM(O91:P91)</f>
        <v>3132.6195632199997</v>
      </c>
      <c r="O91" s="47">
        <v>2500.0968875099998</v>
      </c>
      <c r="P91" s="47">
        <f t="shared" ref="P91" si="224">SUM(Q91:S91)</f>
        <v>632.52267570999993</v>
      </c>
      <c r="Q91" s="47">
        <v>547.16776102999995</v>
      </c>
      <c r="R91" s="47">
        <v>58.456166920000001</v>
      </c>
      <c r="S91" s="47">
        <v>26.898747759999999</v>
      </c>
      <c r="T91" s="47"/>
      <c r="U91" s="47"/>
      <c r="V91" s="47"/>
      <c r="W91" s="47"/>
      <c r="X91" s="47"/>
    </row>
    <row r="92" spans="1:24" hidden="1" outlineLevel="1" collapsed="1">
      <c r="A92" s="15">
        <v>43009</v>
      </c>
      <c r="B92" s="47">
        <v>9909.2297901499987</v>
      </c>
      <c r="C92" s="47">
        <f t="shared" ref="C92" si="225">I92+O92</f>
        <v>7393.8433669900005</v>
      </c>
      <c r="D92" s="47">
        <f t="shared" ref="D92" si="226">J92+P92</f>
        <v>2515.38642316</v>
      </c>
      <c r="E92" s="47">
        <f t="shared" ref="E92" si="227">K92+Q92</f>
        <v>2141.0273959899996</v>
      </c>
      <c r="F92" s="47">
        <f t="shared" ref="F92" si="228">L92+R92</f>
        <v>346.55865065</v>
      </c>
      <c r="G92" s="47">
        <f t="shared" ref="G92" si="229">M92+S92</f>
        <v>27.80037652</v>
      </c>
      <c r="H92" s="47">
        <f t="shared" ref="H92" si="230">SUM(I92:J92)</f>
        <v>6697.6802047000001</v>
      </c>
      <c r="I92" s="47">
        <v>4890.94680075</v>
      </c>
      <c r="J92" s="47">
        <f t="shared" ref="J92" si="231">SUM(K92:M92)</f>
        <v>1806.7334039499999</v>
      </c>
      <c r="K92" s="47">
        <v>1511.0095343399998</v>
      </c>
      <c r="L92" s="47">
        <v>294.97269266000001</v>
      </c>
      <c r="M92" s="47">
        <v>0.75117694999999995</v>
      </c>
      <c r="N92" s="47">
        <f t="shared" ref="N92" si="232">SUM(O92:P92)</f>
        <v>3211.54958545</v>
      </c>
      <c r="O92" s="47">
        <v>2502.8965662400001</v>
      </c>
      <c r="P92" s="47">
        <f t="shared" ref="P92" si="233">SUM(Q92:S92)</f>
        <v>708.65301921000002</v>
      </c>
      <c r="Q92" s="47">
        <v>630.01786164999999</v>
      </c>
      <c r="R92" s="47">
        <v>51.585957989999997</v>
      </c>
      <c r="S92" s="47">
        <v>27.049199569999999</v>
      </c>
      <c r="T92" s="47"/>
      <c r="U92" s="47"/>
      <c r="V92" s="47"/>
      <c r="W92" s="47"/>
      <c r="X92" s="47"/>
    </row>
    <row r="93" spans="1:24" hidden="1" outlineLevel="1" collapsed="1">
      <c r="A93" s="15">
        <v>43040</v>
      </c>
      <c r="B93" s="47">
        <v>9527.4075848100001</v>
      </c>
      <c r="C93" s="47">
        <f t="shared" ref="C93" si="234">I93+O93</f>
        <v>6690.2103064599996</v>
      </c>
      <c r="D93" s="47">
        <f t="shared" ref="D93" si="235">J93+P93</f>
        <v>2837.19727835</v>
      </c>
      <c r="E93" s="47">
        <f t="shared" ref="E93" si="236">K93+Q93</f>
        <v>2511.17602382</v>
      </c>
      <c r="F93" s="47">
        <f t="shared" ref="F93" si="237">L93+R93</f>
        <v>298.03863767000001</v>
      </c>
      <c r="G93" s="47">
        <f t="shared" ref="G93" si="238">M93+S93</f>
        <v>27.98261686</v>
      </c>
      <c r="H93" s="47">
        <f t="shared" ref="H93" si="239">SUM(I93:J93)</f>
        <v>6286.7440925500005</v>
      </c>
      <c r="I93" s="47">
        <v>4383.9120859200002</v>
      </c>
      <c r="J93" s="47">
        <f t="shared" ref="J93" si="240">SUM(K93:M93)</f>
        <v>1902.83200663</v>
      </c>
      <c r="K93" s="47">
        <v>1656.8441363899999</v>
      </c>
      <c r="L93" s="47">
        <v>245.45075835</v>
      </c>
      <c r="M93" s="47">
        <v>0.53711188999999993</v>
      </c>
      <c r="N93" s="47">
        <f t="shared" ref="N93" si="241">SUM(O93:P93)</f>
        <v>3240.6634922599997</v>
      </c>
      <c r="O93" s="47">
        <v>2306.2982205399999</v>
      </c>
      <c r="P93" s="47">
        <f t="shared" ref="P93" si="242">SUM(Q93:S93)</f>
        <v>934.3652717199999</v>
      </c>
      <c r="Q93" s="47">
        <v>854.33188742999994</v>
      </c>
      <c r="R93" s="47">
        <v>52.587879319999999</v>
      </c>
      <c r="S93" s="47">
        <v>27.445504970000002</v>
      </c>
      <c r="T93" s="47"/>
      <c r="U93" s="47"/>
      <c r="V93" s="47"/>
      <c r="W93" s="47"/>
      <c r="X93" s="47"/>
    </row>
    <row r="94" spans="1:24" hidden="1" outlineLevel="1" collapsed="1">
      <c r="A94" s="15">
        <v>43070</v>
      </c>
      <c r="B94" s="47">
        <v>10099.417419019999</v>
      </c>
      <c r="C94" s="47">
        <f t="shared" ref="C94" si="243">I94+O94</f>
        <v>7315.5791703799996</v>
      </c>
      <c r="D94" s="47">
        <f t="shared" ref="D94" si="244">J94+P94</f>
        <v>2783.8382486400001</v>
      </c>
      <c r="E94" s="47">
        <f t="shared" ref="E94" si="245">K94+Q94</f>
        <v>2393.92379261</v>
      </c>
      <c r="F94" s="47">
        <f t="shared" ref="F94" si="246">L94+R94</f>
        <v>333.11620692000002</v>
      </c>
      <c r="G94" s="47">
        <f t="shared" ref="G94" si="247">M94+S94</f>
        <v>56.79824911</v>
      </c>
      <c r="H94" s="47">
        <f t="shared" ref="H94" si="248">SUM(I94:J94)</f>
        <v>6889.5539031799999</v>
      </c>
      <c r="I94" s="47">
        <v>4716.3257697099998</v>
      </c>
      <c r="J94" s="47">
        <f t="shared" ref="J94" si="249">SUM(K94:M94)</f>
        <v>2173.2281334700001</v>
      </c>
      <c r="K94" s="47">
        <v>1866.2021923299999</v>
      </c>
      <c r="L94" s="47">
        <v>278.85645335000004</v>
      </c>
      <c r="M94" s="47">
        <v>28.169487789999998</v>
      </c>
      <c r="N94" s="47">
        <f t="shared" ref="N94" si="250">SUM(O94:P94)</f>
        <v>3209.8635158399998</v>
      </c>
      <c r="O94" s="47">
        <v>2599.2534006699998</v>
      </c>
      <c r="P94" s="47">
        <f t="shared" ref="P94" si="251">SUM(Q94:S94)</f>
        <v>610.61011516999997</v>
      </c>
      <c r="Q94" s="47">
        <v>527.72160027999996</v>
      </c>
      <c r="R94" s="47">
        <v>54.259753570000001</v>
      </c>
      <c r="S94" s="47">
        <v>28.628761320000002</v>
      </c>
      <c r="T94" s="47"/>
      <c r="U94" s="47"/>
      <c r="V94" s="47"/>
      <c r="W94" s="47"/>
      <c r="X94" s="47"/>
    </row>
    <row r="95" spans="1:24" hidden="1" outlineLevel="1" collapsed="1">
      <c r="A95" s="15">
        <v>43101</v>
      </c>
      <c r="B95" s="47">
        <v>10130.720431060001</v>
      </c>
      <c r="C95" s="47">
        <f t="shared" ref="C95" si="252">I95+O95</f>
        <v>7258.6616507700001</v>
      </c>
      <c r="D95" s="47">
        <f t="shared" ref="D95" si="253">J95+P95</f>
        <v>2872.05878029</v>
      </c>
      <c r="E95" s="47">
        <f t="shared" ref="E95" si="254">K95+Q95</f>
        <v>2488.67002667</v>
      </c>
      <c r="F95" s="47">
        <f t="shared" ref="F95" si="255">L95+R95</f>
        <v>318.79313181999999</v>
      </c>
      <c r="G95" s="47">
        <f t="shared" ref="G95" si="256">M95+S95</f>
        <v>64.595621800000004</v>
      </c>
      <c r="H95" s="47">
        <f t="shared" ref="H95" si="257">SUM(I95:J95)</f>
        <v>6759.2596909000004</v>
      </c>
      <c r="I95" s="47">
        <v>4560.8721366</v>
      </c>
      <c r="J95" s="47">
        <f t="shared" ref="J95" si="258">SUM(K95:M95)</f>
        <v>2198.3875542999999</v>
      </c>
      <c r="K95" s="47">
        <v>1899.65740332</v>
      </c>
      <c r="L95" s="47">
        <v>263.19510517999998</v>
      </c>
      <c r="M95" s="47">
        <v>35.535045799999999</v>
      </c>
      <c r="N95" s="47">
        <f t="shared" ref="N95" si="259">SUM(O95:P95)</f>
        <v>3371.4607401600001</v>
      </c>
      <c r="O95" s="47">
        <v>2697.7895141700001</v>
      </c>
      <c r="P95" s="47">
        <f t="shared" ref="P95" si="260">SUM(Q95:S95)</f>
        <v>673.67122598999993</v>
      </c>
      <c r="Q95" s="47">
        <v>589.01262335000001</v>
      </c>
      <c r="R95" s="47">
        <v>55.59802664</v>
      </c>
      <c r="S95" s="47">
        <v>29.060575999999998</v>
      </c>
      <c r="T95" s="47"/>
      <c r="U95" s="47"/>
      <c r="V95" s="47"/>
      <c r="W95" s="47"/>
      <c r="X95" s="47"/>
    </row>
    <row r="96" spans="1:24" hidden="1" outlineLevel="1" collapsed="1">
      <c r="A96" s="15">
        <v>43132</v>
      </c>
      <c r="B96" s="47">
        <v>10588.9427643</v>
      </c>
      <c r="C96" s="47">
        <f t="shared" ref="C96" si="261">I96+O96</f>
        <v>7684.3672721100002</v>
      </c>
      <c r="D96" s="47">
        <f t="shared" ref="D96" si="262">J96+P96</f>
        <v>2904.5754921900002</v>
      </c>
      <c r="E96" s="47">
        <f t="shared" ref="E96" si="263">K96+Q96</f>
        <v>2499.5423463500001</v>
      </c>
      <c r="F96" s="47">
        <f t="shared" ref="F96" si="264">L96+R96</f>
        <v>347.00875094999998</v>
      </c>
      <c r="G96" s="47">
        <f t="shared" ref="G96" si="265">M96+S96</f>
        <v>58.024394889999996</v>
      </c>
      <c r="H96" s="47">
        <f t="shared" ref="H96" si="266">SUM(I96:J96)</f>
        <v>6810.8152476100004</v>
      </c>
      <c r="I96" s="47">
        <v>4550.3248002700002</v>
      </c>
      <c r="J96" s="47">
        <f t="shared" ref="J96" si="267">SUM(K96:M96)</f>
        <v>2260.4904473400002</v>
      </c>
      <c r="K96" s="47">
        <v>1937.68592304</v>
      </c>
      <c r="L96" s="47">
        <v>293.86413578999998</v>
      </c>
      <c r="M96" s="47">
        <v>28.940388510000002</v>
      </c>
      <c r="N96" s="47">
        <f t="shared" ref="N96" si="268">SUM(O96:P96)</f>
        <v>3778.12751669</v>
      </c>
      <c r="O96" s="47">
        <v>3134.04247184</v>
      </c>
      <c r="P96" s="47">
        <f t="shared" ref="P96" si="269">SUM(Q96:S96)</f>
        <v>644.08504485000014</v>
      </c>
      <c r="Q96" s="47">
        <v>561.85642331000008</v>
      </c>
      <c r="R96" s="47">
        <v>53.144615160000001</v>
      </c>
      <c r="S96" s="47">
        <v>29.084006379999998</v>
      </c>
      <c r="T96" s="47"/>
      <c r="U96" s="47"/>
      <c r="V96" s="47"/>
      <c r="W96" s="47"/>
      <c r="X96" s="47"/>
    </row>
    <row r="97" spans="1:24" hidden="1" outlineLevel="1" collapsed="1">
      <c r="A97" s="15">
        <v>43160</v>
      </c>
      <c r="B97" s="47">
        <v>9926.9512292300005</v>
      </c>
      <c r="C97" s="47">
        <f t="shared" ref="C97" si="270">I97+O97</f>
        <v>7086.6402103599994</v>
      </c>
      <c r="D97" s="47">
        <f t="shared" ref="D97" si="271">J97+P97</f>
        <v>2840.3110188699998</v>
      </c>
      <c r="E97" s="47">
        <f t="shared" ref="E97" si="272">K97+Q97</f>
        <v>2435.73666521</v>
      </c>
      <c r="F97" s="47">
        <f t="shared" ref="F97" si="273">L97+R97</f>
        <v>335.19701280999999</v>
      </c>
      <c r="G97" s="47">
        <f t="shared" ref="G97" si="274">M97+S97</f>
        <v>69.377340849999996</v>
      </c>
      <c r="H97" s="47">
        <f t="shared" ref="H97" si="275">SUM(I97:J97)</f>
        <v>6010.5291015700004</v>
      </c>
      <c r="I97" s="47">
        <v>3795.88691027</v>
      </c>
      <c r="J97" s="47">
        <f t="shared" ref="J97" si="276">SUM(K97:M97)</f>
        <v>2214.6421912999999</v>
      </c>
      <c r="K97" s="47">
        <v>1898.68939922</v>
      </c>
      <c r="L97" s="47">
        <v>275.24897669000001</v>
      </c>
      <c r="M97" s="47">
        <v>40.703815390000003</v>
      </c>
      <c r="N97" s="47">
        <f t="shared" ref="N97" si="277">SUM(O97:P97)</f>
        <v>3916.4221276599997</v>
      </c>
      <c r="O97" s="47">
        <v>3290.7533000899998</v>
      </c>
      <c r="P97" s="47">
        <f t="shared" ref="P97" si="278">SUM(Q97:S97)</f>
        <v>625.66882756999996</v>
      </c>
      <c r="Q97" s="47">
        <v>537.04726599000003</v>
      </c>
      <c r="R97" s="47">
        <v>59.948036119999998</v>
      </c>
      <c r="S97" s="47">
        <v>28.67352546</v>
      </c>
      <c r="T97" s="47"/>
      <c r="U97" s="47"/>
      <c r="V97" s="47"/>
      <c r="W97" s="47"/>
      <c r="X97" s="47"/>
    </row>
    <row r="98" spans="1:24" hidden="1" outlineLevel="1" collapsed="1">
      <c r="A98" s="15">
        <v>43191</v>
      </c>
      <c r="B98" s="47">
        <v>9948.3842166500017</v>
      </c>
      <c r="C98" s="47">
        <f t="shared" ref="C98" si="279">I98+O98</f>
        <v>6871.8789436900006</v>
      </c>
      <c r="D98" s="47">
        <f t="shared" ref="D98" si="280">J98+P98</f>
        <v>3076.5052729600002</v>
      </c>
      <c r="E98" s="47">
        <f t="shared" ref="E98" si="281">K98+Q98</f>
        <v>2738.60560958</v>
      </c>
      <c r="F98" s="47">
        <f t="shared" ref="F98" si="282">L98+R98</f>
        <v>272.63964725</v>
      </c>
      <c r="G98" s="47">
        <f t="shared" ref="G98" si="283">M98+S98</f>
        <v>65.260016129999997</v>
      </c>
      <c r="H98" s="47">
        <f t="shared" ref="H98" si="284">SUM(I98:J98)</f>
        <v>6294.84023772</v>
      </c>
      <c r="I98" s="47">
        <v>3867.1470346200003</v>
      </c>
      <c r="J98" s="47">
        <f t="shared" ref="J98" si="285">SUM(K98:M98)</f>
        <v>2427.6932031000001</v>
      </c>
      <c r="K98" s="47">
        <v>2181.0794167399999</v>
      </c>
      <c r="L98" s="47">
        <v>209.54633265999999</v>
      </c>
      <c r="M98" s="47">
        <v>37.067453700000002</v>
      </c>
      <c r="N98" s="47">
        <f t="shared" ref="N98" si="286">SUM(O98:P98)</f>
        <v>3653.5439789300003</v>
      </c>
      <c r="O98" s="47">
        <v>3004.7319090700003</v>
      </c>
      <c r="P98" s="47">
        <f t="shared" ref="P98" si="287">SUM(Q98:S98)</f>
        <v>648.81206985999995</v>
      </c>
      <c r="Q98" s="47">
        <v>557.52619284000002</v>
      </c>
      <c r="R98" s="47">
        <v>63.093314589999999</v>
      </c>
      <c r="S98" s="47">
        <v>28.192562430000002</v>
      </c>
      <c r="T98" s="47"/>
      <c r="U98" s="47"/>
      <c r="V98" s="47"/>
      <c r="W98" s="47"/>
      <c r="X98" s="47"/>
    </row>
    <row r="99" spans="1:24" hidden="1" outlineLevel="1" collapsed="1">
      <c r="A99" s="15">
        <v>43221</v>
      </c>
      <c r="B99" s="47">
        <v>9526.0181414199997</v>
      </c>
      <c r="C99" s="47">
        <f t="shared" ref="C99" si="288">I99+O99</f>
        <v>6282.7592522800005</v>
      </c>
      <c r="D99" s="47">
        <f t="shared" ref="D99" si="289">J99+P99</f>
        <v>3243.2588891399996</v>
      </c>
      <c r="E99" s="47">
        <f t="shared" ref="E99" si="290">K99+Q99</f>
        <v>2930.9214235099998</v>
      </c>
      <c r="F99" s="47">
        <f t="shared" ref="F99" si="291">L99+R99</f>
        <v>266.45502284999998</v>
      </c>
      <c r="G99" s="47">
        <f t="shared" ref="G99" si="292">M99+S99</f>
        <v>45.882442780000005</v>
      </c>
      <c r="H99" s="47">
        <f t="shared" ref="H99" si="293">SUM(I99:J99)</f>
        <v>6233.78313007</v>
      </c>
      <c r="I99" s="47">
        <v>3640.3268098200001</v>
      </c>
      <c r="J99" s="47">
        <f t="shared" ref="J99" si="294">SUM(K99:M99)</f>
        <v>2593.4563202499999</v>
      </c>
      <c r="K99" s="47">
        <v>2373.3759703999999</v>
      </c>
      <c r="L99" s="47">
        <v>201.79021445000001</v>
      </c>
      <c r="M99" s="47">
        <v>18.2901354</v>
      </c>
      <c r="N99" s="47">
        <f t="shared" ref="N99" si="295">SUM(O99:P99)</f>
        <v>3292.2350113500001</v>
      </c>
      <c r="O99" s="47">
        <v>2642.4324424600004</v>
      </c>
      <c r="P99" s="47">
        <f t="shared" ref="P99" si="296">SUM(Q99:S99)</f>
        <v>649.80256888999986</v>
      </c>
      <c r="Q99" s="47">
        <v>557.54545310999993</v>
      </c>
      <c r="R99" s="47">
        <v>64.664808399999998</v>
      </c>
      <c r="S99" s="47">
        <v>27.592307380000001</v>
      </c>
      <c r="T99" s="47"/>
      <c r="U99" s="47"/>
      <c r="V99" s="47"/>
      <c r="W99" s="47"/>
      <c r="X99" s="47"/>
    </row>
    <row r="100" spans="1:24" hidden="1" outlineLevel="1" collapsed="1">
      <c r="A100" s="15">
        <v>43252</v>
      </c>
      <c r="B100" s="47">
        <v>9417.5428889199993</v>
      </c>
      <c r="C100" s="47">
        <f t="shared" ref="C100" si="297">I100+O100</f>
        <v>6329.7160253700004</v>
      </c>
      <c r="D100" s="47">
        <f t="shared" ref="D100" si="298">J100+P100</f>
        <v>3087.8268635499994</v>
      </c>
      <c r="E100" s="47">
        <f t="shared" ref="E100" si="299">K100+Q100</f>
        <v>2739.5879586199999</v>
      </c>
      <c r="F100" s="47">
        <f t="shared" ref="F100" si="300">L100+R100</f>
        <v>280.17252868000003</v>
      </c>
      <c r="G100" s="47">
        <f t="shared" ref="G100" si="301">M100+S100</f>
        <v>68.066376250000005</v>
      </c>
      <c r="H100" s="47">
        <f t="shared" ref="H100" si="302">SUM(I100:J100)</f>
        <v>6054.9593785500001</v>
      </c>
      <c r="I100" s="47">
        <v>3390.4938899600002</v>
      </c>
      <c r="J100" s="47">
        <f t="shared" ref="J100" si="303">SUM(K100:M100)</f>
        <v>2664.4654885899995</v>
      </c>
      <c r="K100" s="47">
        <v>2415.0620140699998</v>
      </c>
      <c r="L100" s="47">
        <v>209.02520720000001</v>
      </c>
      <c r="M100" s="47">
        <v>40.378267320000006</v>
      </c>
      <c r="N100" s="47">
        <f t="shared" ref="N100" si="304">SUM(O100:P100)</f>
        <v>3362.5835103699997</v>
      </c>
      <c r="O100" s="47">
        <v>2939.2221354099997</v>
      </c>
      <c r="P100" s="47">
        <f t="shared" ref="P100" si="305">SUM(Q100:S100)</f>
        <v>423.36137496000003</v>
      </c>
      <c r="Q100" s="47">
        <v>324.52594455000002</v>
      </c>
      <c r="R100" s="47">
        <v>71.147321480000002</v>
      </c>
      <c r="S100" s="47">
        <v>27.688108929999999</v>
      </c>
      <c r="T100" s="47"/>
      <c r="U100" s="47"/>
      <c r="V100" s="47"/>
      <c r="W100" s="47"/>
      <c r="X100" s="47"/>
    </row>
    <row r="101" spans="1:24" hidden="1" outlineLevel="1" collapsed="1">
      <c r="A101" s="15">
        <v>43282</v>
      </c>
      <c r="B101" s="47">
        <v>9227.94571421</v>
      </c>
      <c r="C101" s="47">
        <f t="shared" ref="C101" si="306">I101+O101</f>
        <v>6486.1813524399995</v>
      </c>
      <c r="D101" s="47">
        <f t="shared" ref="D101" si="307">J101+P101</f>
        <v>2741.7643617700001</v>
      </c>
      <c r="E101" s="47">
        <f t="shared" ref="E101" si="308">K101+Q101</f>
        <v>2386.5499284800003</v>
      </c>
      <c r="F101" s="47">
        <f t="shared" ref="F101" si="309">L101+R101</f>
        <v>287.06499895999997</v>
      </c>
      <c r="G101" s="47">
        <f t="shared" ref="G101" si="310">M101+S101</f>
        <v>68.149434330000005</v>
      </c>
      <c r="H101" s="47">
        <f t="shared" ref="H101" si="311">SUM(I101:J101)</f>
        <v>6327.0825803799999</v>
      </c>
      <c r="I101" s="47">
        <v>3995.9092157199998</v>
      </c>
      <c r="J101" s="47">
        <f t="shared" ref="J101" si="312">SUM(K101:M101)</f>
        <v>2331.1733646600001</v>
      </c>
      <c r="K101" s="47">
        <v>2077.9586593200002</v>
      </c>
      <c r="L101" s="47">
        <v>213.36430884999999</v>
      </c>
      <c r="M101" s="47">
        <v>39.850396490000001</v>
      </c>
      <c r="N101" s="47">
        <f t="shared" ref="N101" si="313">SUM(O101:P101)</f>
        <v>2900.8631338299997</v>
      </c>
      <c r="O101" s="47">
        <v>2490.2721367199997</v>
      </c>
      <c r="P101" s="47">
        <f t="shared" ref="P101" si="314">SUM(Q101:S101)</f>
        <v>410.59099710999999</v>
      </c>
      <c r="Q101" s="47">
        <v>308.59126916000002</v>
      </c>
      <c r="R101" s="47">
        <v>73.700690109999996</v>
      </c>
      <c r="S101" s="47">
        <v>28.29903784</v>
      </c>
      <c r="T101" s="47"/>
      <c r="U101" s="47"/>
      <c r="V101" s="47"/>
      <c r="W101" s="47"/>
      <c r="X101" s="47"/>
    </row>
    <row r="102" spans="1:24" hidden="1" outlineLevel="1" collapsed="1">
      <c r="A102" s="15">
        <v>43313</v>
      </c>
      <c r="B102" s="47">
        <v>9441.6903620700014</v>
      </c>
      <c r="C102" s="47">
        <f t="shared" ref="C102" si="315">I102+O102</f>
        <v>6818.4989102500003</v>
      </c>
      <c r="D102" s="47">
        <f t="shared" ref="D102" si="316">J102+P102</f>
        <v>2623.1914518200001</v>
      </c>
      <c r="E102" s="47">
        <f t="shared" ref="E102" si="317">K102+Q102</f>
        <v>2290.2947752999999</v>
      </c>
      <c r="F102" s="47">
        <f t="shared" ref="F102" si="318">L102+R102</f>
        <v>272.33927939</v>
      </c>
      <c r="G102" s="47">
        <f t="shared" ref="G102" si="319">M102+S102</f>
        <v>60.557397129999998</v>
      </c>
      <c r="H102" s="47">
        <f t="shared" ref="H102" si="320">SUM(I102:J102)</f>
        <v>6204.5265377100004</v>
      </c>
      <c r="I102" s="47">
        <v>4164.1952909000001</v>
      </c>
      <c r="J102" s="47">
        <f t="shared" ref="J102" si="321">SUM(K102:M102)</f>
        <v>2040.3312468100003</v>
      </c>
      <c r="K102" s="47">
        <v>1795.8038830800001</v>
      </c>
      <c r="L102" s="47">
        <v>213.89292610000001</v>
      </c>
      <c r="M102" s="47">
        <v>30.634437630000001</v>
      </c>
      <c r="N102" s="47">
        <f t="shared" ref="N102" si="322">SUM(O102:P102)</f>
        <v>3237.16382436</v>
      </c>
      <c r="O102" s="47">
        <v>2654.3036193500002</v>
      </c>
      <c r="P102" s="47">
        <f t="shared" ref="P102" si="323">SUM(Q102:S102)</f>
        <v>582.86020501000007</v>
      </c>
      <c r="Q102" s="47">
        <v>494.49089221999998</v>
      </c>
      <c r="R102" s="47">
        <v>58.446353289999998</v>
      </c>
      <c r="S102" s="47">
        <v>29.922959499999997</v>
      </c>
      <c r="T102" s="47"/>
      <c r="U102" s="47"/>
      <c r="V102" s="47"/>
      <c r="W102" s="47"/>
      <c r="X102" s="47"/>
    </row>
    <row r="103" spans="1:24" hidden="1" outlineLevel="1" collapsed="1">
      <c r="A103" s="15">
        <v>43344</v>
      </c>
      <c r="B103" s="47">
        <v>8666.5321024000004</v>
      </c>
      <c r="C103" s="47">
        <f t="shared" ref="C103" si="324">I103+O103</f>
        <v>6016.8733233499997</v>
      </c>
      <c r="D103" s="47">
        <f t="shared" ref="D103" si="325">J103+P103</f>
        <v>2649.6587790499998</v>
      </c>
      <c r="E103" s="47">
        <f t="shared" ref="E103" si="326">K103+Q103</f>
        <v>2313.8396715899999</v>
      </c>
      <c r="F103" s="47">
        <f t="shared" ref="F103" si="327">L103+R103</f>
        <v>278.96624166999999</v>
      </c>
      <c r="G103" s="47">
        <f t="shared" ref="G103" si="328">M103+S103</f>
        <v>56.852865790000003</v>
      </c>
      <c r="H103" s="47">
        <f t="shared" ref="H103" si="329">SUM(I103:J103)</f>
        <v>5503.0950853699997</v>
      </c>
      <c r="I103" s="47">
        <v>3503.5215778299998</v>
      </c>
      <c r="J103" s="47">
        <f t="shared" ref="J103" si="330">SUM(K103:M103)</f>
        <v>1999.5735075399998</v>
      </c>
      <c r="K103" s="47">
        <v>1756.09378591</v>
      </c>
      <c r="L103" s="47">
        <v>216.58716183999999</v>
      </c>
      <c r="M103" s="47">
        <v>26.89255979</v>
      </c>
      <c r="N103" s="47">
        <f t="shared" ref="N103" si="331">SUM(O103:P103)</f>
        <v>3163.4370170299999</v>
      </c>
      <c r="O103" s="47">
        <v>2513.3517455199999</v>
      </c>
      <c r="P103" s="47">
        <f t="shared" ref="P103" si="332">SUM(Q103:S103)</f>
        <v>650.08527150999998</v>
      </c>
      <c r="Q103" s="47">
        <v>557.74588568000001</v>
      </c>
      <c r="R103" s="47">
        <v>62.379079830000002</v>
      </c>
      <c r="S103" s="47">
        <v>29.960306000000003</v>
      </c>
      <c r="T103" s="47"/>
      <c r="U103" s="47"/>
      <c r="V103" s="47"/>
      <c r="W103" s="47"/>
      <c r="X103" s="47"/>
    </row>
    <row r="104" spans="1:24" hidden="1" outlineLevel="1" collapsed="1">
      <c r="A104" s="15">
        <v>43374</v>
      </c>
      <c r="B104" s="47">
        <v>8906.1399728899996</v>
      </c>
      <c r="C104" s="47">
        <f t="shared" ref="C104" si="333">I104+O104</f>
        <v>6354.5344252100003</v>
      </c>
      <c r="D104" s="47">
        <f t="shared" ref="D104" si="334">J104+P104</f>
        <v>2551.6055476800002</v>
      </c>
      <c r="E104" s="47">
        <f t="shared" ref="E104" si="335">K104+Q104</f>
        <v>2193.26113003</v>
      </c>
      <c r="F104" s="47">
        <f t="shared" ref="F104" si="336">L104+R104</f>
        <v>294.89474013</v>
      </c>
      <c r="G104" s="47">
        <f t="shared" ref="G104" si="337">M104+S104</f>
        <v>63.449677520000002</v>
      </c>
      <c r="H104" s="47">
        <f t="shared" ref="H104" si="338">SUM(I104:J104)</f>
        <v>5661.1546218900003</v>
      </c>
      <c r="I104" s="47">
        <v>3811.6387571800001</v>
      </c>
      <c r="J104" s="47">
        <f t="shared" ref="J104" si="339">SUM(K104:M104)</f>
        <v>1849.51586471</v>
      </c>
      <c r="K104" s="47">
        <v>1593.28998787</v>
      </c>
      <c r="L104" s="47">
        <v>222.26036812999999</v>
      </c>
      <c r="M104" s="47">
        <v>33.965508710000002</v>
      </c>
      <c r="N104" s="47">
        <f t="shared" ref="N104" si="340">SUM(O104:P104)</f>
        <v>3244.9853509999998</v>
      </c>
      <c r="O104" s="47">
        <v>2542.8956680299998</v>
      </c>
      <c r="P104" s="47">
        <f t="shared" ref="P104" si="341">SUM(Q104:S104)</f>
        <v>702.08968297000001</v>
      </c>
      <c r="Q104" s="47">
        <v>599.97114216</v>
      </c>
      <c r="R104" s="47">
        <v>72.634371999999999</v>
      </c>
      <c r="S104" s="47">
        <v>29.48416881</v>
      </c>
      <c r="T104" s="47"/>
      <c r="U104" s="47"/>
      <c r="V104" s="47"/>
      <c r="W104" s="47"/>
      <c r="X104" s="47"/>
    </row>
    <row r="105" spans="1:24" hidden="1" outlineLevel="1" collapsed="1">
      <c r="A105" s="15">
        <v>43405</v>
      </c>
      <c r="B105" s="47">
        <v>8131.8152144699998</v>
      </c>
      <c r="C105" s="47">
        <f t="shared" ref="C105" si="342">I105+O105</f>
        <v>5550.2840195299996</v>
      </c>
      <c r="D105" s="47">
        <f t="shared" ref="D105" si="343">J105+P105</f>
        <v>2581.5311949399998</v>
      </c>
      <c r="E105" s="47">
        <f t="shared" ref="E105" si="344">K105+Q105</f>
        <v>2120.2434509300001</v>
      </c>
      <c r="F105" s="47">
        <f t="shared" ref="F105" si="345">L105+R105</f>
        <v>396.97229317</v>
      </c>
      <c r="G105" s="47">
        <f t="shared" ref="G105" si="346">M105+S105</f>
        <v>64.315450839999997</v>
      </c>
      <c r="H105" s="47">
        <f t="shared" ref="H105" si="347">SUM(I105:J105)</f>
        <v>5464.4657638400004</v>
      </c>
      <c r="I105" s="47">
        <v>3550.2143373200001</v>
      </c>
      <c r="J105" s="47">
        <f t="shared" ref="J105" si="348">SUM(K105:M105)</f>
        <v>1914.2514265199998</v>
      </c>
      <c r="K105" s="47">
        <v>1559.9036050999998</v>
      </c>
      <c r="L105" s="47">
        <v>319.77112435999999</v>
      </c>
      <c r="M105" s="47">
        <v>34.576697060000001</v>
      </c>
      <c r="N105" s="47">
        <f t="shared" ref="N105" si="349">SUM(O105:P105)</f>
        <v>2667.3494506299999</v>
      </c>
      <c r="O105" s="47">
        <v>2000.0696822099999</v>
      </c>
      <c r="P105" s="47">
        <f t="shared" ref="P105" si="350">SUM(Q105:S105)</f>
        <v>667.2797684200001</v>
      </c>
      <c r="Q105" s="47">
        <v>560.33984583000006</v>
      </c>
      <c r="R105" s="47">
        <v>77.201168809999999</v>
      </c>
      <c r="S105" s="47">
        <v>29.73875378</v>
      </c>
      <c r="T105" s="47"/>
      <c r="U105" s="47"/>
      <c r="V105" s="47"/>
      <c r="W105" s="47"/>
      <c r="X105" s="47"/>
    </row>
    <row r="106" spans="1:24" hidden="1" outlineLevel="1" collapsed="1">
      <c r="A106" s="15">
        <v>43435</v>
      </c>
      <c r="B106" s="47">
        <v>8704.0578001499998</v>
      </c>
      <c r="C106" s="47">
        <f t="shared" ref="C106" si="351">I106+O106</f>
        <v>5831.62534392</v>
      </c>
      <c r="D106" s="47">
        <f t="shared" ref="D106" si="352">J106+P106</f>
        <v>2872.4324562300003</v>
      </c>
      <c r="E106" s="47">
        <f t="shared" ref="E106" si="353">K106+Q106</f>
        <v>2300.9507833500002</v>
      </c>
      <c r="F106" s="47">
        <f t="shared" ref="F106" si="354">L106+R106</f>
        <v>500.23117833999999</v>
      </c>
      <c r="G106" s="47">
        <f t="shared" ref="G106" si="355">M106+S106</f>
        <v>71.250494540000005</v>
      </c>
      <c r="H106" s="47">
        <f t="shared" ref="H106" si="356">SUM(I106:J106)</f>
        <v>6165.9291067200002</v>
      </c>
      <c r="I106" s="47">
        <v>3695.05920552</v>
      </c>
      <c r="J106" s="47">
        <f t="shared" ref="J106" si="357">SUM(K106:M106)</f>
        <v>2470.8699012000002</v>
      </c>
      <c r="K106" s="47">
        <v>2033.9981402799999</v>
      </c>
      <c r="L106" s="47">
        <v>394.69504119999999</v>
      </c>
      <c r="M106" s="47">
        <v>42.176719720000001</v>
      </c>
      <c r="N106" s="47">
        <f t="shared" ref="N106" si="358">SUM(O106:P106)</f>
        <v>2538.1286934300001</v>
      </c>
      <c r="O106" s="47">
        <v>2136.5661384</v>
      </c>
      <c r="P106" s="47">
        <f t="shared" ref="P106" si="359">SUM(Q106:S106)</f>
        <v>401.56255503</v>
      </c>
      <c r="Q106" s="47">
        <v>266.95264307000002</v>
      </c>
      <c r="R106" s="47">
        <v>105.53613713999999</v>
      </c>
      <c r="S106" s="47">
        <v>29.073774820000001</v>
      </c>
      <c r="T106" s="47"/>
      <c r="U106" s="47"/>
      <c r="V106" s="47"/>
      <c r="W106" s="47"/>
      <c r="X106" s="47"/>
    </row>
    <row r="107" spans="1:24" hidden="1" outlineLevel="1" collapsed="1">
      <c r="A107" s="15">
        <v>43466</v>
      </c>
      <c r="B107" s="47">
        <v>8016.4915206599999</v>
      </c>
      <c r="C107" s="47">
        <f t="shared" ref="C107" si="360">I107+O107</f>
        <v>5559.3007455699999</v>
      </c>
      <c r="D107" s="47">
        <f t="shared" ref="D107" si="361">J107+P107</f>
        <v>2457.1907750900004</v>
      </c>
      <c r="E107" s="47">
        <f t="shared" ref="E107" si="362">K107+Q107</f>
        <v>2076.4647516800001</v>
      </c>
      <c r="F107" s="47">
        <f t="shared" ref="F107" si="363">L107+R107</f>
        <v>310.73697016</v>
      </c>
      <c r="G107" s="47">
        <f t="shared" ref="G107" si="364">M107+S107</f>
        <v>69.989053249999998</v>
      </c>
      <c r="H107" s="47">
        <f t="shared" ref="H107" si="365">SUM(I107:J107)</f>
        <v>5556.8216033000008</v>
      </c>
      <c r="I107" s="47">
        <v>3490.24259248</v>
      </c>
      <c r="J107" s="47">
        <f t="shared" ref="J107" si="366">SUM(K107:M107)</f>
        <v>2066.5790108200003</v>
      </c>
      <c r="K107" s="47">
        <v>1796.6174362900001</v>
      </c>
      <c r="L107" s="47">
        <v>229.09698849</v>
      </c>
      <c r="M107" s="47">
        <v>40.864586039999999</v>
      </c>
      <c r="N107" s="47">
        <f t="shared" ref="N107" si="367">SUM(O107:P107)</f>
        <v>2459.66991736</v>
      </c>
      <c r="O107" s="47">
        <v>2069.0581530899999</v>
      </c>
      <c r="P107" s="47">
        <f t="shared" ref="P107" si="368">SUM(Q107:S107)</f>
        <v>390.61176426999998</v>
      </c>
      <c r="Q107" s="47">
        <v>279.84731539000001</v>
      </c>
      <c r="R107" s="47">
        <v>81.639981669999997</v>
      </c>
      <c r="S107" s="47">
        <v>29.124467209999999</v>
      </c>
      <c r="T107" s="47"/>
      <c r="U107" s="47"/>
      <c r="V107" s="47"/>
      <c r="W107" s="47"/>
      <c r="X107" s="47"/>
    </row>
    <row r="108" spans="1:24" hidden="1" outlineLevel="1" collapsed="1">
      <c r="A108" s="15">
        <v>43497</v>
      </c>
      <c r="B108" s="47">
        <v>8106.1903879199999</v>
      </c>
      <c r="C108" s="47">
        <f t="shared" ref="C108" si="369">I108+O108</f>
        <v>5569.8837740999998</v>
      </c>
      <c r="D108" s="47">
        <f t="shared" ref="D108" si="370">J108+P108</f>
        <v>2536.3066138200002</v>
      </c>
      <c r="E108" s="47">
        <f t="shared" ref="E108" si="371">K108+Q108</f>
        <v>1990.7042669</v>
      </c>
      <c r="F108" s="47">
        <f t="shared" ref="F108" si="372">L108+R108</f>
        <v>483.74226829000003</v>
      </c>
      <c r="G108" s="47">
        <f t="shared" ref="G108" si="373">M108+S108</f>
        <v>61.860078630000004</v>
      </c>
      <c r="H108" s="47">
        <f t="shared" ref="H108" si="374">SUM(I108:J108)</f>
        <v>5733.1262218899992</v>
      </c>
      <c r="I108" s="47">
        <v>3545.7414712399996</v>
      </c>
      <c r="J108" s="47">
        <f t="shared" ref="J108" si="375">SUM(K108:M108)</f>
        <v>2187.3847506500001</v>
      </c>
      <c r="K108" s="47">
        <v>1754.70970605</v>
      </c>
      <c r="L108" s="47">
        <v>399.09716106000002</v>
      </c>
      <c r="M108" s="47">
        <v>33.577883540000002</v>
      </c>
      <c r="N108" s="47">
        <f t="shared" ref="N108" si="376">SUM(O108:P108)</f>
        <v>2373.0641660299998</v>
      </c>
      <c r="O108" s="47">
        <v>2024.14230286</v>
      </c>
      <c r="P108" s="47">
        <f t="shared" ref="P108" si="377">SUM(Q108:S108)</f>
        <v>348.92186316999999</v>
      </c>
      <c r="Q108" s="47">
        <v>235.99456085</v>
      </c>
      <c r="R108" s="47">
        <v>84.645107229999994</v>
      </c>
      <c r="S108" s="47">
        <v>28.282195090000002</v>
      </c>
      <c r="T108" s="47"/>
      <c r="U108" s="47"/>
      <c r="V108" s="47"/>
      <c r="W108" s="47"/>
      <c r="X108" s="47"/>
    </row>
    <row r="109" spans="1:24" hidden="1" outlineLevel="1" collapsed="1">
      <c r="A109" s="15">
        <v>43525</v>
      </c>
      <c r="B109" s="47">
        <v>7402.2255707000004</v>
      </c>
      <c r="C109" s="47">
        <f t="shared" ref="C109" si="378">I109+O109</f>
        <v>4895.7480210100002</v>
      </c>
      <c r="D109" s="47">
        <f t="shared" ref="D109" si="379">J109+P109</f>
        <v>2506.4775496900002</v>
      </c>
      <c r="E109" s="47">
        <f t="shared" ref="E109" si="380">K109+Q109</f>
        <v>1865.1293021099998</v>
      </c>
      <c r="F109" s="47">
        <f t="shared" ref="F109" si="381">L109+R109</f>
        <v>556.13983398000005</v>
      </c>
      <c r="G109" s="47">
        <f t="shared" ref="G109" si="382">M109+S109</f>
        <v>85.2084136</v>
      </c>
      <c r="H109" s="47">
        <f t="shared" ref="H109" si="383">SUM(I109:J109)</f>
        <v>5090.3605422299997</v>
      </c>
      <c r="I109" s="47">
        <v>2932.2622784599998</v>
      </c>
      <c r="J109" s="47">
        <f t="shared" ref="J109" si="384">SUM(K109:M109)</f>
        <v>2158.0982637699999</v>
      </c>
      <c r="K109" s="47">
        <v>1634.5217488399999</v>
      </c>
      <c r="L109" s="47">
        <v>466.76210091000002</v>
      </c>
      <c r="M109" s="47">
        <v>56.814414020000001</v>
      </c>
      <c r="N109" s="47">
        <f t="shared" ref="N109" si="385">SUM(O109:P109)</f>
        <v>2311.8650284699997</v>
      </c>
      <c r="O109" s="47">
        <v>1963.4857425499999</v>
      </c>
      <c r="P109" s="47">
        <f t="shared" ref="P109" si="386">SUM(Q109:S109)</f>
        <v>348.37928592000003</v>
      </c>
      <c r="Q109" s="47">
        <v>230.60755326999998</v>
      </c>
      <c r="R109" s="47">
        <v>89.377733070000005</v>
      </c>
      <c r="S109" s="47">
        <v>28.393999579999999</v>
      </c>
      <c r="T109" s="47"/>
      <c r="U109" s="47"/>
      <c r="V109" s="47"/>
      <c r="W109" s="47"/>
      <c r="X109" s="47"/>
    </row>
    <row r="110" spans="1:24" hidden="1" outlineLevel="1" collapsed="1">
      <c r="A110" s="15">
        <v>43556</v>
      </c>
      <c r="B110" s="47">
        <v>7264.0270110599995</v>
      </c>
      <c r="C110" s="47">
        <f t="shared" ref="C110" si="387">I110+O110</f>
        <v>4837.0855380399998</v>
      </c>
      <c r="D110" s="47">
        <f t="shared" ref="D110" si="388">J110+P110</f>
        <v>2426.9414730199996</v>
      </c>
      <c r="E110" s="47">
        <f t="shared" ref="E110" si="389">K110+Q110</f>
        <v>1840.8444134199999</v>
      </c>
      <c r="F110" s="47">
        <f t="shared" ref="F110" si="390">L110+R110</f>
        <v>505.11749710000004</v>
      </c>
      <c r="G110" s="47">
        <f t="shared" ref="G110" si="391">M110+S110</f>
        <v>80.9795625</v>
      </c>
      <c r="H110" s="47">
        <f t="shared" ref="H110" si="392">SUM(I110:J110)</f>
        <v>4666.878829629999</v>
      </c>
      <c r="I110" s="47">
        <v>2577.4978515499997</v>
      </c>
      <c r="J110" s="47">
        <f t="shared" ref="J110" si="393">SUM(K110:M110)</f>
        <v>2089.3809780799997</v>
      </c>
      <c r="K110" s="47">
        <v>1621.6552631</v>
      </c>
      <c r="L110" s="47">
        <v>413.16939285000001</v>
      </c>
      <c r="M110" s="47">
        <v>54.556322129999998</v>
      </c>
      <c r="N110" s="47">
        <f t="shared" ref="N110" si="394">SUM(O110:P110)</f>
        <v>2597.14818143</v>
      </c>
      <c r="O110" s="47">
        <v>2259.5876864900001</v>
      </c>
      <c r="P110" s="47">
        <f t="shared" ref="P110" si="395">SUM(Q110:S110)</f>
        <v>337.56049494000001</v>
      </c>
      <c r="Q110" s="47">
        <v>219.18915032000001</v>
      </c>
      <c r="R110" s="47">
        <v>91.94810425</v>
      </c>
      <c r="S110" s="47">
        <v>26.423240370000002</v>
      </c>
      <c r="T110" s="47"/>
      <c r="U110" s="47"/>
      <c r="V110" s="47"/>
      <c r="W110" s="47"/>
      <c r="X110" s="47"/>
    </row>
    <row r="111" spans="1:24" hidden="1" outlineLevel="1" collapsed="1">
      <c r="A111" s="15">
        <v>43586</v>
      </c>
      <c r="B111" s="47">
        <v>6880.750830859999</v>
      </c>
      <c r="C111" s="47">
        <f t="shared" ref="C111" si="396">I111+O111</f>
        <v>4388.8714010900003</v>
      </c>
      <c r="D111" s="47">
        <f t="shared" ref="D111" si="397">J111+P111</f>
        <v>2491.8794297700001</v>
      </c>
      <c r="E111" s="47">
        <f t="shared" ref="E111" si="398">K111+Q111</f>
        <v>1920.91207773</v>
      </c>
      <c r="F111" s="47">
        <f t="shared" ref="F111" si="399">L111+R111</f>
        <v>492.37033743000001</v>
      </c>
      <c r="G111" s="47">
        <f t="shared" ref="G111" si="400">M111+S111</f>
        <v>78.597014610000002</v>
      </c>
      <c r="H111" s="47">
        <f t="shared" ref="H111" si="401">SUM(I111:J111)</f>
        <v>4846.4345580099998</v>
      </c>
      <c r="I111" s="47">
        <v>2699.97604976</v>
      </c>
      <c r="J111" s="47">
        <f t="shared" ref="J111" si="402">SUM(K111:M111)</f>
        <v>2146.4585082500002</v>
      </c>
      <c r="K111" s="47">
        <v>1692.70406667</v>
      </c>
      <c r="L111" s="47">
        <v>393.27143681000001</v>
      </c>
      <c r="M111" s="47">
        <v>60.483004770000001</v>
      </c>
      <c r="N111" s="47">
        <f t="shared" ref="N111" si="403">SUM(O111:P111)</f>
        <v>2034.3162728500001</v>
      </c>
      <c r="O111" s="47">
        <v>1688.89535133</v>
      </c>
      <c r="P111" s="47">
        <f t="shared" ref="P111" si="404">SUM(Q111:S111)</f>
        <v>345.42092151999998</v>
      </c>
      <c r="Q111" s="47">
        <v>228.20801105999999</v>
      </c>
      <c r="R111" s="47">
        <v>99.098900619999995</v>
      </c>
      <c r="S111" s="47">
        <v>18.114009840000001</v>
      </c>
      <c r="T111" s="47"/>
      <c r="U111" s="47"/>
      <c r="V111" s="47"/>
      <c r="W111" s="47"/>
      <c r="X111" s="47"/>
    </row>
    <row r="112" spans="1:24" hidden="1" outlineLevel="1" collapsed="1">
      <c r="A112" s="15">
        <v>43617</v>
      </c>
      <c r="B112" s="47">
        <v>6788.9130080699997</v>
      </c>
      <c r="C112" s="47">
        <f t="shared" ref="C112" si="405">I112+O112</f>
        <v>4409.4883092399996</v>
      </c>
      <c r="D112" s="47">
        <f t="shared" ref="D112" si="406">J112+P112</f>
        <v>2379.4246988300001</v>
      </c>
      <c r="E112" s="47">
        <f t="shared" ref="E112" si="407">K112+Q112</f>
        <v>1902.65723948</v>
      </c>
      <c r="F112" s="47">
        <f t="shared" ref="F112" si="408">L112+R112</f>
        <v>426.08771845000001</v>
      </c>
      <c r="G112" s="47">
        <f t="shared" ref="G112" si="409">M112+S112</f>
        <v>50.679740899999999</v>
      </c>
      <c r="H112" s="47">
        <f t="shared" ref="H112" si="410">SUM(I112:J112)</f>
        <v>4900.3864831299998</v>
      </c>
      <c r="I112" s="47">
        <v>2860.7342104199997</v>
      </c>
      <c r="J112" s="47">
        <f t="shared" ref="J112" si="411">SUM(K112:M112)</f>
        <v>2039.65227271</v>
      </c>
      <c r="K112" s="47">
        <v>1683.73956516</v>
      </c>
      <c r="L112" s="47">
        <v>322.90434253000001</v>
      </c>
      <c r="M112" s="47">
        <v>33.008365019999999</v>
      </c>
      <c r="N112" s="47">
        <f t="shared" ref="N112" si="412">SUM(O112:P112)</f>
        <v>1888.5265249399999</v>
      </c>
      <c r="O112" s="47">
        <v>1548.7540988199999</v>
      </c>
      <c r="P112" s="47">
        <f t="shared" ref="P112" si="413">SUM(Q112:S112)</f>
        <v>339.77242611999998</v>
      </c>
      <c r="Q112" s="47">
        <v>218.91767432</v>
      </c>
      <c r="R112" s="47">
        <v>103.18337592</v>
      </c>
      <c r="S112" s="47">
        <v>17.671375879999999</v>
      </c>
      <c r="T112" s="47"/>
      <c r="U112" s="47"/>
      <c r="V112" s="47"/>
      <c r="W112" s="47"/>
      <c r="X112" s="47"/>
    </row>
    <row r="113" spans="1:24" hidden="1" outlineLevel="1" collapsed="1">
      <c r="A113" s="15">
        <v>43647</v>
      </c>
      <c r="B113" s="47">
        <v>7994.5998961699988</v>
      </c>
      <c r="C113" s="47">
        <f t="shared" ref="C113" si="414">I113+O113</f>
        <v>5365.1313515299998</v>
      </c>
      <c r="D113" s="47">
        <f t="shared" ref="D113" si="415">J113+P113</f>
        <v>2629.4685446399999</v>
      </c>
      <c r="E113" s="47">
        <f t="shared" ref="E113" si="416">K113+Q113</f>
        <v>2098.2326067399999</v>
      </c>
      <c r="F113" s="47">
        <f t="shared" ref="F113" si="417">L113+R113</f>
        <v>453.08201951000001</v>
      </c>
      <c r="G113" s="47">
        <f t="shared" ref="G113" si="418">M113+S113</f>
        <v>78.153918390000001</v>
      </c>
      <c r="H113" s="47">
        <f t="shared" ref="H113" si="419">SUM(I113:J113)</f>
        <v>5773.3361309699994</v>
      </c>
      <c r="I113" s="47">
        <v>3556.9540640699997</v>
      </c>
      <c r="J113" s="47">
        <f t="shared" ref="J113" si="420">SUM(K113:M113)</f>
        <v>2216.3820669000002</v>
      </c>
      <c r="K113" s="47">
        <v>1822.5996598700001</v>
      </c>
      <c r="L113" s="47">
        <v>360.11420915000002</v>
      </c>
      <c r="M113" s="47">
        <v>33.668197880000001</v>
      </c>
      <c r="N113" s="47">
        <f t="shared" ref="N113" si="421">SUM(O113:P113)</f>
        <v>2221.2637651999999</v>
      </c>
      <c r="O113" s="47">
        <v>1808.1772874599999</v>
      </c>
      <c r="P113" s="47">
        <f t="shared" ref="P113" si="422">SUM(Q113:S113)</f>
        <v>413.08647773999996</v>
      </c>
      <c r="Q113" s="47">
        <v>275.63294686999996</v>
      </c>
      <c r="R113" s="47">
        <v>92.967810360000001</v>
      </c>
      <c r="S113" s="47">
        <v>44.48572051</v>
      </c>
      <c r="T113" s="47"/>
      <c r="U113" s="47"/>
      <c r="V113" s="47"/>
      <c r="W113" s="47"/>
      <c r="X113" s="47"/>
    </row>
    <row r="114" spans="1:24" hidden="1" outlineLevel="1" collapsed="1">
      <c r="A114" s="15">
        <v>43678</v>
      </c>
      <c r="B114" s="47">
        <v>7644.9441733900003</v>
      </c>
      <c r="C114" s="47">
        <f t="shared" ref="C114" si="423">I114+O114</f>
        <v>5015.6183645400006</v>
      </c>
      <c r="D114" s="47">
        <f t="shared" ref="D114" si="424">J114+P114</f>
        <v>2629.3258088500002</v>
      </c>
      <c r="E114" s="47">
        <f t="shared" ref="E114" si="425">K114+Q114</f>
        <v>2087.46219548</v>
      </c>
      <c r="F114" s="47">
        <f t="shared" ref="F114" si="426">L114+R114</f>
        <v>456.86243162</v>
      </c>
      <c r="G114" s="47">
        <f t="shared" ref="G114" si="427">M114+S114</f>
        <v>85.001181750000001</v>
      </c>
      <c r="H114" s="47">
        <f t="shared" ref="H114" si="428">SUM(I114:J114)</f>
        <v>5574.2066423800006</v>
      </c>
      <c r="I114" s="47">
        <v>3351.9106054600002</v>
      </c>
      <c r="J114" s="47">
        <f t="shared" ref="J114" si="429">SUM(K114:M114)</f>
        <v>2222.29603692</v>
      </c>
      <c r="K114" s="47">
        <v>1817.4995774299998</v>
      </c>
      <c r="L114" s="47">
        <v>366.16235361999998</v>
      </c>
      <c r="M114" s="47">
        <v>38.634105869999999</v>
      </c>
      <c r="N114" s="47">
        <f t="shared" ref="N114" si="430">SUM(O114:P114)</f>
        <v>2070.7375310100001</v>
      </c>
      <c r="O114" s="47">
        <v>1663.7077590800002</v>
      </c>
      <c r="P114" s="47">
        <f t="shared" ref="P114" si="431">SUM(Q114:S114)</f>
        <v>407.02977193000004</v>
      </c>
      <c r="Q114" s="47">
        <v>269.96261805</v>
      </c>
      <c r="R114" s="47">
        <v>90.700078000000005</v>
      </c>
      <c r="S114" s="47">
        <v>46.367075880000002</v>
      </c>
      <c r="T114" s="47"/>
      <c r="U114" s="47"/>
      <c r="V114" s="47"/>
      <c r="W114" s="47"/>
      <c r="X114" s="47"/>
    </row>
    <row r="115" spans="1:24" hidden="1" outlineLevel="1" collapsed="1">
      <c r="A115" s="15">
        <v>43709</v>
      </c>
      <c r="B115" s="47">
        <v>7559.2135177099999</v>
      </c>
      <c r="C115" s="47">
        <f t="shared" ref="C115" si="432">I115+O115</f>
        <v>4952.8230400299999</v>
      </c>
      <c r="D115" s="47">
        <f t="shared" ref="D115" si="433">J115+P115</f>
        <v>2606.39047768</v>
      </c>
      <c r="E115" s="47">
        <f t="shared" ref="E115" si="434">K115+Q115</f>
        <v>2024.79767401</v>
      </c>
      <c r="F115" s="47">
        <f t="shared" ref="F115" si="435">L115+R115</f>
        <v>470.72043310000004</v>
      </c>
      <c r="G115" s="47">
        <f t="shared" ref="G115" si="436">M115+S115</f>
        <v>110.87237056999999</v>
      </c>
      <c r="H115" s="47">
        <f t="shared" ref="H115" si="437">SUM(I115:J115)</f>
        <v>5602.26040457</v>
      </c>
      <c r="I115" s="47">
        <v>3344.8616980500001</v>
      </c>
      <c r="J115" s="47">
        <f t="shared" ref="J115" si="438">SUM(K115:M115)</f>
        <v>2257.3987065199999</v>
      </c>
      <c r="K115" s="47">
        <v>1811.31939405</v>
      </c>
      <c r="L115" s="47">
        <v>380.95672152000003</v>
      </c>
      <c r="M115" s="47">
        <v>65.122590949999989</v>
      </c>
      <c r="N115" s="47">
        <f t="shared" ref="N115" si="439">SUM(O115:P115)</f>
        <v>1956.9531131399999</v>
      </c>
      <c r="O115" s="47">
        <v>1607.96134198</v>
      </c>
      <c r="P115" s="47">
        <f t="shared" ref="P115" si="440">SUM(Q115:S115)</f>
        <v>348.99177115999998</v>
      </c>
      <c r="Q115" s="47">
        <v>213.47827996000001</v>
      </c>
      <c r="R115" s="47">
        <v>89.763711580000006</v>
      </c>
      <c r="S115" s="47">
        <v>45.749779619999998</v>
      </c>
      <c r="T115" s="47"/>
      <c r="U115" s="47"/>
      <c r="V115" s="47"/>
      <c r="W115" s="47"/>
      <c r="X115" s="47"/>
    </row>
    <row r="116" spans="1:24" hidden="1" outlineLevel="1" collapsed="1">
      <c r="A116" s="15">
        <v>43739</v>
      </c>
      <c r="B116" s="47">
        <v>7761.8927616500005</v>
      </c>
      <c r="C116" s="47">
        <f t="shared" ref="C116" si="441">I116+O116</f>
        <v>4981.8819512700002</v>
      </c>
      <c r="D116" s="47">
        <f t="shared" ref="D116" si="442">J116+P116</f>
        <v>2780.0108103799994</v>
      </c>
      <c r="E116" s="47">
        <f t="shared" ref="E116" si="443">K116+Q116</f>
        <v>2184.2733790399998</v>
      </c>
      <c r="F116" s="47">
        <f t="shared" ref="F116" si="444">L116+R116</f>
        <v>472.33623796000001</v>
      </c>
      <c r="G116" s="47">
        <f t="shared" ref="G116" si="445">M116+S116</f>
        <v>123.40119338</v>
      </c>
      <c r="H116" s="47">
        <f t="shared" ref="H116" si="446">SUM(I116:J116)</f>
        <v>5397.0935793699991</v>
      </c>
      <c r="I116" s="47">
        <v>3253.4912598599999</v>
      </c>
      <c r="J116" s="47">
        <f t="shared" ref="J116" si="447">SUM(K116:M116)</f>
        <v>2143.6023195099997</v>
      </c>
      <c r="K116" s="47">
        <v>1693.8715394999999</v>
      </c>
      <c r="L116" s="47">
        <v>375.66598961</v>
      </c>
      <c r="M116" s="47">
        <v>74.064790399999993</v>
      </c>
      <c r="N116" s="47">
        <f t="shared" ref="N116" si="448">SUM(O116:P116)</f>
        <v>2364.79918228</v>
      </c>
      <c r="O116" s="47">
        <v>1728.39069141</v>
      </c>
      <c r="P116" s="47">
        <f t="shared" ref="P116" si="449">SUM(Q116:S116)</f>
        <v>636.40849086999992</v>
      </c>
      <c r="Q116" s="47">
        <v>490.40183953999997</v>
      </c>
      <c r="R116" s="47">
        <v>96.670248349999994</v>
      </c>
      <c r="S116" s="47">
        <v>49.336402980000003</v>
      </c>
      <c r="T116" s="47"/>
      <c r="U116" s="47"/>
      <c r="V116" s="47"/>
      <c r="W116" s="47"/>
      <c r="X116" s="47"/>
    </row>
    <row r="117" spans="1:24" hidden="1" outlineLevel="1" collapsed="1">
      <c r="A117" s="15">
        <v>43770</v>
      </c>
      <c r="B117" s="47">
        <v>7869.1529462299995</v>
      </c>
      <c r="C117" s="47">
        <f t="shared" ref="C117" si="450">I117+O117</f>
        <v>5146.1951778599996</v>
      </c>
      <c r="D117" s="47">
        <f t="shared" ref="D117" si="451">J117+P117</f>
        <v>2722.9577683699999</v>
      </c>
      <c r="E117" s="47">
        <f t="shared" ref="E117" si="452">K117+Q117</f>
        <v>2172.5698464799998</v>
      </c>
      <c r="F117" s="47">
        <f t="shared" ref="F117" si="453">L117+R117</f>
        <v>451.94887055000004</v>
      </c>
      <c r="G117" s="47">
        <f t="shared" ref="G117" si="454">M117+S117</f>
        <v>98.439051339999992</v>
      </c>
      <c r="H117" s="47">
        <f t="shared" ref="H117" si="455">SUM(I117:J117)</f>
        <v>5333.8213012100005</v>
      </c>
      <c r="I117" s="47">
        <v>3210.0040834000001</v>
      </c>
      <c r="J117" s="47">
        <f t="shared" ref="J117" si="456">SUM(K117:M117)</f>
        <v>2123.8172178099999</v>
      </c>
      <c r="K117" s="47">
        <v>1689.77885853</v>
      </c>
      <c r="L117" s="47">
        <v>360.24389236000002</v>
      </c>
      <c r="M117" s="47">
        <v>73.794466919999991</v>
      </c>
      <c r="N117" s="47">
        <f t="shared" ref="N117" si="457">SUM(O117:P117)</f>
        <v>2535.33164502</v>
      </c>
      <c r="O117" s="47">
        <v>1936.1910944599999</v>
      </c>
      <c r="P117" s="47">
        <f t="shared" ref="P117" si="458">SUM(Q117:S117)</f>
        <v>599.14055056000007</v>
      </c>
      <c r="Q117" s="47">
        <v>482.79098795000004</v>
      </c>
      <c r="R117" s="47">
        <v>91.704978190000006</v>
      </c>
      <c r="S117" s="47">
        <v>24.644584420000001</v>
      </c>
      <c r="T117" s="47"/>
      <c r="U117" s="47"/>
      <c r="V117" s="47"/>
      <c r="W117" s="47"/>
      <c r="X117" s="47"/>
    </row>
    <row r="118" spans="1:24" hidden="1" outlineLevel="1" collapsed="1">
      <c r="A118" s="15">
        <v>43800</v>
      </c>
      <c r="B118" s="47">
        <v>8419.29305871</v>
      </c>
      <c r="C118" s="47">
        <f t="shared" ref="C118" si="459">I118+O118</f>
        <v>5753.1312343999998</v>
      </c>
      <c r="D118" s="47">
        <f t="shared" ref="D118" si="460">J118+P118</f>
        <v>2666.1618243099997</v>
      </c>
      <c r="E118" s="47">
        <f t="shared" ref="E118" si="461">K118+Q118</f>
        <v>2096.9078383999999</v>
      </c>
      <c r="F118" s="47">
        <f t="shared" ref="F118" si="462">L118+R118</f>
        <v>483.86485128999999</v>
      </c>
      <c r="G118" s="47">
        <f t="shared" ref="G118" si="463">M118+S118</f>
        <v>85.389134619999993</v>
      </c>
      <c r="H118" s="47">
        <f t="shared" ref="H118" si="464">SUM(I118:J118)</f>
        <v>6171.4994590699998</v>
      </c>
      <c r="I118" s="47">
        <v>3899.2974972900001</v>
      </c>
      <c r="J118" s="47">
        <f t="shared" ref="J118" si="465">SUM(K118:M118)</f>
        <v>2272.2019617799997</v>
      </c>
      <c r="K118" s="47">
        <v>1812.0634701899999</v>
      </c>
      <c r="L118" s="47">
        <v>390.72184231</v>
      </c>
      <c r="M118" s="47">
        <v>69.416649279999987</v>
      </c>
      <c r="N118" s="47">
        <f t="shared" ref="N118" si="466">SUM(O118:P118)</f>
        <v>2247.7935996400001</v>
      </c>
      <c r="O118" s="47">
        <v>1853.8337371100001</v>
      </c>
      <c r="P118" s="47">
        <f t="shared" ref="P118" si="467">SUM(Q118:S118)</f>
        <v>393.95986252999995</v>
      </c>
      <c r="Q118" s="47">
        <v>284.84436820999997</v>
      </c>
      <c r="R118" s="47">
        <v>93.143008980000005</v>
      </c>
      <c r="S118" s="47">
        <v>15.97248534</v>
      </c>
      <c r="T118" s="47"/>
      <c r="U118" s="47"/>
      <c r="V118" s="47"/>
      <c r="W118" s="47"/>
      <c r="X118" s="47"/>
    </row>
    <row r="119" spans="1:24" hidden="1" outlineLevel="1" collapsed="1">
      <c r="A119" s="15">
        <v>43831</v>
      </c>
      <c r="B119" s="47">
        <v>8724.9013321799994</v>
      </c>
      <c r="C119" s="47">
        <f t="shared" ref="C119" si="468">I119+O119</f>
        <v>5999.3824753099998</v>
      </c>
      <c r="D119" s="47">
        <f t="shared" ref="D119" si="469">J119+P119</f>
        <v>2725.5188568699996</v>
      </c>
      <c r="E119" s="47">
        <f t="shared" ref="E119" si="470">K119+Q119</f>
        <v>2138.9143221899999</v>
      </c>
      <c r="F119" s="47">
        <f t="shared" ref="F119" si="471">L119+R119</f>
        <v>514.65158282999994</v>
      </c>
      <c r="G119" s="47">
        <f t="shared" ref="G119" si="472">M119+S119</f>
        <v>71.952951849999991</v>
      </c>
      <c r="H119" s="47">
        <f t="shared" ref="H119" si="473">SUM(I119:J119)</f>
        <v>6023.3542789900002</v>
      </c>
      <c r="I119" s="47">
        <v>3708.8433614099999</v>
      </c>
      <c r="J119" s="47">
        <f t="shared" ref="J119" si="474">SUM(K119:M119)</f>
        <v>2314.5109175799998</v>
      </c>
      <c r="K119" s="47">
        <v>1831.3652049899999</v>
      </c>
      <c r="L119" s="47">
        <v>413.93459539999998</v>
      </c>
      <c r="M119" s="47">
        <v>69.211117189999996</v>
      </c>
      <c r="N119" s="47">
        <f t="shared" ref="N119" si="475">SUM(O119:P119)</f>
        <v>2701.54705319</v>
      </c>
      <c r="O119" s="47">
        <v>2290.5391138999998</v>
      </c>
      <c r="P119" s="47">
        <f t="shared" ref="P119" si="476">SUM(Q119:S119)</f>
        <v>411.00793928999997</v>
      </c>
      <c r="Q119" s="47">
        <v>307.54911719999996</v>
      </c>
      <c r="R119" s="47">
        <v>100.71698743</v>
      </c>
      <c r="S119" s="47">
        <v>2.7418346599999999</v>
      </c>
      <c r="T119" s="47"/>
      <c r="U119" s="47"/>
      <c r="V119" s="47"/>
      <c r="W119" s="47"/>
      <c r="X119" s="47"/>
    </row>
    <row r="120" spans="1:24" hidden="1" outlineLevel="1" collapsed="1">
      <c r="A120" s="15">
        <v>43862</v>
      </c>
      <c r="B120" s="47">
        <v>8992.4129348099996</v>
      </c>
      <c r="C120" s="47">
        <f t="shared" ref="C120" si="477">I120+O120</f>
        <v>6173.6940353299997</v>
      </c>
      <c r="D120" s="47">
        <f t="shared" ref="D120" si="478">J120+P120</f>
        <v>2818.7188994799999</v>
      </c>
      <c r="E120" s="47">
        <f t="shared" ref="E120" si="479">K120+Q120</f>
        <v>2309.4788134300002</v>
      </c>
      <c r="F120" s="47">
        <f t="shared" ref="F120" si="480">L120+R120</f>
        <v>438.24029968999997</v>
      </c>
      <c r="G120" s="47">
        <f t="shared" ref="G120" si="481">M120+S120</f>
        <v>70.999786360000002</v>
      </c>
      <c r="H120" s="47">
        <f t="shared" ref="H120" si="482">SUM(I120:J120)</f>
        <v>6092.5551938299996</v>
      </c>
      <c r="I120" s="47">
        <v>3684.0232750300001</v>
      </c>
      <c r="J120" s="47">
        <f t="shared" ref="J120" si="483">SUM(K120:M120)</f>
        <v>2408.5319187999999</v>
      </c>
      <c r="K120" s="47">
        <v>2003.6206995</v>
      </c>
      <c r="L120" s="47">
        <v>336.60520508999997</v>
      </c>
      <c r="M120" s="47">
        <v>68.306014210000001</v>
      </c>
      <c r="N120" s="47">
        <f t="shared" ref="N120" si="484">SUM(O120:P120)</f>
        <v>2899.85774098</v>
      </c>
      <c r="O120" s="47">
        <v>2489.6707603</v>
      </c>
      <c r="P120" s="47">
        <f t="shared" ref="P120" si="485">SUM(Q120:S120)</f>
        <v>410.18698067999998</v>
      </c>
      <c r="Q120" s="47">
        <v>305.85811393</v>
      </c>
      <c r="R120" s="47">
        <v>101.6350946</v>
      </c>
      <c r="S120" s="47">
        <v>2.69377215</v>
      </c>
      <c r="T120" s="47"/>
      <c r="U120" s="47"/>
      <c r="V120" s="47"/>
      <c r="W120" s="47"/>
      <c r="X120" s="47"/>
    </row>
    <row r="121" spans="1:24" hidden="1" outlineLevel="1" collapsed="1">
      <c r="A121" s="15">
        <v>43891</v>
      </c>
      <c r="B121" s="47">
        <v>9685.3867132200012</v>
      </c>
      <c r="C121" s="47">
        <f t="shared" ref="C121" si="486">I121+O121</f>
        <v>7052.60501458</v>
      </c>
      <c r="D121" s="47">
        <f t="shared" ref="D121" si="487">J121+P121</f>
        <v>2632.7816986400003</v>
      </c>
      <c r="E121" s="47">
        <f t="shared" ref="E121" si="488">K121+Q121</f>
        <v>2019.24277205</v>
      </c>
      <c r="F121" s="47">
        <f t="shared" ref="F121" si="489">L121+R121</f>
        <v>559.85029729000007</v>
      </c>
      <c r="G121" s="47">
        <f t="shared" ref="G121" si="490">M121+S121</f>
        <v>53.688629299999995</v>
      </c>
      <c r="H121" s="47">
        <f t="shared" ref="H121" si="491">SUM(I121:J121)</f>
        <v>5836.0497628000003</v>
      </c>
      <c r="I121" s="47">
        <v>3674.8295306800001</v>
      </c>
      <c r="J121" s="47">
        <f t="shared" ref="J121" si="492">SUM(K121:M121)</f>
        <v>2161.2202321200002</v>
      </c>
      <c r="K121" s="47">
        <v>1709.59171259</v>
      </c>
      <c r="L121" s="47">
        <v>401.03436053000001</v>
      </c>
      <c r="M121" s="47">
        <v>50.594158999999998</v>
      </c>
      <c r="N121" s="47">
        <f t="shared" ref="N121" si="493">SUM(O121:P121)</f>
        <v>3849.33695042</v>
      </c>
      <c r="O121" s="47">
        <v>3377.7754838999999</v>
      </c>
      <c r="P121" s="47">
        <f t="shared" ref="P121" si="494">SUM(Q121:S121)</f>
        <v>471.56146652000001</v>
      </c>
      <c r="Q121" s="47">
        <v>309.65105946</v>
      </c>
      <c r="R121" s="47">
        <v>158.81593676</v>
      </c>
      <c r="S121" s="47">
        <v>3.0944702999999998</v>
      </c>
      <c r="T121" s="47"/>
      <c r="U121" s="47"/>
      <c r="V121" s="47"/>
      <c r="W121" s="47"/>
      <c r="X121" s="47"/>
    </row>
    <row r="122" spans="1:24" hidden="1" outlineLevel="1" collapsed="1">
      <c r="A122" s="15">
        <v>43922</v>
      </c>
      <c r="B122" s="47">
        <v>9803.8083717900008</v>
      </c>
      <c r="C122" s="47">
        <f t="shared" ref="C122" si="495">I122+O122</f>
        <v>7012.8059861700003</v>
      </c>
      <c r="D122" s="47">
        <f t="shared" ref="D122" si="496">J122+P122</f>
        <v>2791.00238562</v>
      </c>
      <c r="E122" s="47">
        <f t="shared" ref="E122" si="497">K122+Q122</f>
        <v>2132.8559029899998</v>
      </c>
      <c r="F122" s="47">
        <f t="shared" ref="F122" si="498">L122+R122</f>
        <v>608.238696</v>
      </c>
      <c r="G122" s="47">
        <f t="shared" ref="G122" si="499">M122+S122</f>
        <v>49.907786629999997</v>
      </c>
      <c r="H122" s="47">
        <f t="shared" ref="H122" si="500">SUM(I122:J122)</f>
        <v>5817.7415452000005</v>
      </c>
      <c r="I122" s="47">
        <v>3491.1267530999999</v>
      </c>
      <c r="J122" s="47">
        <f t="shared" ref="J122" si="501">SUM(K122:M122)</f>
        <v>2326.6147921000002</v>
      </c>
      <c r="K122" s="47">
        <v>1841.67602797</v>
      </c>
      <c r="L122" s="47">
        <v>437.97087489</v>
      </c>
      <c r="M122" s="47">
        <v>46.967889239999998</v>
      </c>
      <c r="N122" s="47">
        <f t="shared" ref="N122" si="502">SUM(O122:P122)</f>
        <v>3986.0668265899999</v>
      </c>
      <c r="O122" s="47">
        <v>3521.67923307</v>
      </c>
      <c r="P122" s="47">
        <f t="shared" ref="P122" si="503">SUM(Q122:S122)</f>
        <v>464.38759352000005</v>
      </c>
      <c r="Q122" s="47">
        <v>291.17987502000005</v>
      </c>
      <c r="R122" s="47">
        <v>170.26782111</v>
      </c>
      <c r="S122" s="47">
        <v>2.9398973900000001</v>
      </c>
      <c r="T122" s="47"/>
      <c r="U122" s="47"/>
      <c r="V122" s="47"/>
      <c r="W122" s="47"/>
      <c r="X122" s="47"/>
    </row>
    <row r="123" spans="1:24" hidden="1" outlineLevel="1" collapsed="1">
      <c r="A123" s="15">
        <v>43952</v>
      </c>
      <c r="B123" s="47">
        <v>9264.0634993900003</v>
      </c>
      <c r="C123" s="47">
        <f t="shared" ref="C123" si="504">I123+O123</f>
        <v>6785.2426945799998</v>
      </c>
      <c r="D123" s="47">
        <f t="shared" ref="D123" si="505">J123+P123</f>
        <v>2478.82080481</v>
      </c>
      <c r="E123" s="47">
        <f t="shared" ref="E123" si="506">K123+Q123</f>
        <v>2134.8038818599998</v>
      </c>
      <c r="F123" s="47">
        <f t="shared" ref="F123" si="507">L123+R123</f>
        <v>297.18200623000001</v>
      </c>
      <c r="G123" s="47">
        <f t="shared" ref="G123" si="508">M123+S123</f>
        <v>46.834916720000002</v>
      </c>
      <c r="H123" s="47">
        <f t="shared" ref="H123" si="509">SUM(I123:J123)</f>
        <v>5690.1365908400003</v>
      </c>
      <c r="I123" s="47">
        <v>3543.7307414400002</v>
      </c>
      <c r="J123" s="47">
        <f t="shared" ref="J123" si="510">SUM(K123:M123)</f>
        <v>2146.4058494000001</v>
      </c>
      <c r="K123" s="47">
        <v>1870.65571163</v>
      </c>
      <c r="L123" s="47">
        <v>232.82270871</v>
      </c>
      <c r="M123" s="47">
        <v>42.927429060000001</v>
      </c>
      <c r="N123" s="47">
        <f t="shared" ref="N123" si="511">SUM(O123:P123)</f>
        <v>3573.92690855</v>
      </c>
      <c r="O123" s="47">
        <v>3241.5119531400001</v>
      </c>
      <c r="P123" s="47">
        <f t="shared" ref="P123" si="512">SUM(Q123:S123)</f>
        <v>332.41495541</v>
      </c>
      <c r="Q123" s="47">
        <v>264.14817023000001</v>
      </c>
      <c r="R123" s="47">
        <v>64.359297519999998</v>
      </c>
      <c r="S123" s="47">
        <v>3.9074876600000001</v>
      </c>
      <c r="T123" s="47"/>
      <c r="U123" s="47"/>
      <c r="V123" s="47"/>
      <c r="W123" s="47"/>
      <c r="X123" s="47"/>
    </row>
    <row r="124" spans="1:24" hidden="1" outlineLevel="1" collapsed="1">
      <c r="A124" s="15">
        <v>43983</v>
      </c>
      <c r="B124" s="47">
        <v>9604.9823905100002</v>
      </c>
      <c r="C124" s="47">
        <f t="shared" ref="C124" si="513">I124+O124</f>
        <v>7333.0971023599996</v>
      </c>
      <c r="D124" s="47">
        <f t="shared" ref="D124" si="514">J124+P124</f>
        <v>2271.8852881499997</v>
      </c>
      <c r="E124" s="47">
        <f t="shared" ref="E124" si="515">K124+Q124</f>
        <v>1954.00876126</v>
      </c>
      <c r="F124" s="47">
        <f t="shared" ref="F124" si="516">L124+R124</f>
        <v>277.5033019</v>
      </c>
      <c r="G124" s="47">
        <f t="shared" ref="G124" si="517">M124+S124</f>
        <v>40.373224989999997</v>
      </c>
      <c r="H124" s="47">
        <f t="shared" ref="H124" si="518">SUM(I124:J124)</f>
        <v>5905.3746652600003</v>
      </c>
      <c r="I124" s="47">
        <v>3873.9610949500002</v>
      </c>
      <c r="J124" s="47">
        <f t="shared" ref="J124" si="519">SUM(K124:M124)</f>
        <v>2031.4135703099998</v>
      </c>
      <c r="K124" s="47">
        <v>1735.99103412</v>
      </c>
      <c r="L124" s="47">
        <v>256.85354911000002</v>
      </c>
      <c r="M124" s="47">
        <v>38.568987079999999</v>
      </c>
      <c r="N124" s="47">
        <f t="shared" ref="N124" si="520">SUM(O124:P124)</f>
        <v>3699.6077252499999</v>
      </c>
      <c r="O124" s="47">
        <v>3459.1360074099998</v>
      </c>
      <c r="P124" s="47">
        <f t="shared" ref="P124" si="521">SUM(Q124:S124)</f>
        <v>240.47171784</v>
      </c>
      <c r="Q124" s="47">
        <v>218.01772713999998</v>
      </c>
      <c r="R124" s="47">
        <v>20.649752790000001</v>
      </c>
      <c r="S124" s="47">
        <v>1.8042379099999999</v>
      </c>
      <c r="T124" s="47"/>
      <c r="U124" s="47"/>
      <c r="V124" s="47"/>
      <c r="W124" s="47"/>
      <c r="X124" s="47"/>
    </row>
    <row r="125" spans="1:24" hidden="1" outlineLevel="1" collapsed="1">
      <c r="A125" s="15">
        <v>44013</v>
      </c>
      <c r="B125" s="47">
        <v>9767.7246609499998</v>
      </c>
      <c r="C125" s="47">
        <f t="shared" ref="C125" si="522">I125+O125</f>
        <v>7289.4010444199994</v>
      </c>
      <c r="D125" s="47">
        <f t="shared" ref="D125" si="523">J125+P125</f>
        <v>2478.32361653</v>
      </c>
      <c r="E125" s="47">
        <f t="shared" ref="E125" si="524">K125+Q125</f>
        <v>2082.0324290600001</v>
      </c>
      <c r="F125" s="47">
        <f t="shared" ref="F125" si="525">L125+R125</f>
        <v>330.74586524</v>
      </c>
      <c r="G125" s="47">
        <f t="shared" ref="G125" si="526">M125+S125</f>
        <v>65.545322230000011</v>
      </c>
      <c r="H125" s="47">
        <f t="shared" ref="H125" si="527">SUM(I125:J125)</f>
        <v>6060.3120231100002</v>
      </c>
      <c r="I125" s="47">
        <v>3814.18151614</v>
      </c>
      <c r="J125" s="47">
        <f t="shared" ref="J125" si="528">SUM(K125:M125)</f>
        <v>2246.1305069700002</v>
      </c>
      <c r="K125" s="47">
        <v>1881.8723325400001</v>
      </c>
      <c r="L125" s="47">
        <v>310.37841814000001</v>
      </c>
      <c r="M125" s="47">
        <v>53.879756290000003</v>
      </c>
      <c r="N125" s="47">
        <f t="shared" ref="N125" si="529">SUM(O125:P125)</f>
        <v>3707.4126378399997</v>
      </c>
      <c r="O125" s="47">
        <v>3475.2195282799998</v>
      </c>
      <c r="P125" s="47">
        <f t="shared" ref="P125" si="530">SUM(Q125:S125)</f>
        <v>232.19310955999998</v>
      </c>
      <c r="Q125" s="47">
        <v>200.16009652</v>
      </c>
      <c r="R125" s="47">
        <v>20.3674471</v>
      </c>
      <c r="S125" s="47">
        <v>11.66556594</v>
      </c>
      <c r="T125" s="47"/>
      <c r="U125" s="47"/>
      <c r="V125" s="47"/>
      <c r="W125" s="47"/>
      <c r="X125" s="47"/>
    </row>
    <row r="126" spans="1:24" hidden="1" outlineLevel="1" collapsed="1">
      <c r="A126" s="15">
        <v>44044</v>
      </c>
      <c r="B126" s="47">
        <v>10240.816518690001</v>
      </c>
      <c r="C126" s="47">
        <f t="shared" ref="C126" si="531">I126+O126</f>
        <v>7873.9311950600004</v>
      </c>
      <c r="D126" s="47">
        <f t="shared" ref="D126" si="532">J126+P126</f>
        <v>2366.8853236300001</v>
      </c>
      <c r="E126" s="47">
        <f t="shared" ref="E126" si="533">K126+Q126</f>
        <v>2081.5608798200001</v>
      </c>
      <c r="F126" s="47">
        <f t="shared" ref="F126" si="534">L126+R126</f>
        <v>240.94164319999999</v>
      </c>
      <c r="G126" s="47">
        <f t="shared" ref="G126" si="535">M126+S126</f>
        <v>44.382800609999997</v>
      </c>
      <c r="H126" s="47">
        <f t="shared" ref="H126" si="536">SUM(I126:J126)</f>
        <v>6302.2130771900001</v>
      </c>
      <c r="I126" s="47">
        <v>4341.3646098700001</v>
      </c>
      <c r="J126" s="47">
        <f t="shared" ref="J126" si="537">SUM(K126:M126)</f>
        <v>1960.8484673200001</v>
      </c>
      <c r="K126" s="47">
        <v>1707.4980888</v>
      </c>
      <c r="L126" s="47">
        <v>219.91820518</v>
      </c>
      <c r="M126" s="47">
        <v>33.432173339999999</v>
      </c>
      <c r="N126" s="47">
        <f t="shared" ref="N126" si="538">SUM(O126:P126)</f>
        <v>3938.6034414999999</v>
      </c>
      <c r="O126" s="47">
        <v>3532.5665851899998</v>
      </c>
      <c r="P126" s="47">
        <f t="shared" ref="P126" si="539">SUM(Q126:S126)</f>
        <v>406.03685630999996</v>
      </c>
      <c r="Q126" s="47">
        <v>374.06279101999996</v>
      </c>
      <c r="R126" s="47">
        <v>21.02343802</v>
      </c>
      <c r="S126" s="47">
        <v>10.95062727</v>
      </c>
      <c r="T126" s="47"/>
      <c r="U126" s="47"/>
      <c r="V126" s="47"/>
      <c r="W126" s="47"/>
      <c r="X126" s="47"/>
    </row>
    <row r="127" spans="1:24" hidden="1" outlineLevel="1" collapsed="1">
      <c r="A127" s="15">
        <v>44075</v>
      </c>
      <c r="B127" s="47">
        <v>12219.594076009998</v>
      </c>
      <c r="C127" s="47">
        <f t="shared" ref="C127" si="540">I127+O127</f>
        <v>9439.0023309499993</v>
      </c>
      <c r="D127" s="47">
        <f t="shared" ref="D127" si="541">J127+P127</f>
        <v>2780.59174506</v>
      </c>
      <c r="E127" s="47">
        <f t="shared" ref="E127" si="542">K127+Q127</f>
        <v>2462.3046421399999</v>
      </c>
      <c r="F127" s="47">
        <f t="shared" ref="F127" si="543">L127+R127</f>
        <v>272.26928637999998</v>
      </c>
      <c r="G127" s="47">
        <f t="shared" ref="G127" si="544">M127+S127</f>
        <v>46.017816539999998</v>
      </c>
      <c r="H127" s="47">
        <f t="shared" ref="H127" si="545">SUM(I127:J127)</f>
        <v>7016.3550896699999</v>
      </c>
      <c r="I127" s="47">
        <v>4785.9923339699999</v>
      </c>
      <c r="J127" s="47">
        <f t="shared" ref="J127" si="546">SUM(K127:M127)</f>
        <v>2230.3627557</v>
      </c>
      <c r="K127" s="47">
        <v>1945.66340307</v>
      </c>
      <c r="L127" s="47">
        <v>249.78156317</v>
      </c>
      <c r="M127" s="47">
        <v>34.917789460000002</v>
      </c>
      <c r="N127" s="47">
        <f t="shared" ref="N127" si="547">SUM(O127:P127)</f>
        <v>5203.2389863399994</v>
      </c>
      <c r="O127" s="47">
        <v>4653.0099969799994</v>
      </c>
      <c r="P127" s="47">
        <f t="shared" ref="P127" si="548">SUM(Q127:S127)</f>
        <v>550.22898936000001</v>
      </c>
      <c r="Q127" s="47">
        <v>516.64123906999998</v>
      </c>
      <c r="R127" s="47">
        <v>22.487723209999999</v>
      </c>
      <c r="S127" s="47">
        <v>11.10002708</v>
      </c>
      <c r="T127" s="47"/>
      <c r="U127" s="47"/>
      <c r="V127" s="47"/>
      <c r="W127" s="47"/>
      <c r="X127" s="47"/>
    </row>
    <row r="128" spans="1:24" hidden="1" outlineLevel="1" collapsed="1">
      <c r="A128" s="15">
        <v>44105</v>
      </c>
      <c r="B128" s="47">
        <v>12576.273897399999</v>
      </c>
      <c r="C128" s="47">
        <f t="shared" ref="C128" si="549">I128+O128</f>
        <v>9413.1007157399999</v>
      </c>
      <c r="D128" s="47">
        <f t="shared" ref="D128" si="550">J128+P128</f>
        <v>3163.1731816600004</v>
      </c>
      <c r="E128" s="47">
        <f t="shared" ref="E128" si="551">K128+Q128</f>
        <v>2797.9198491900001</v>
      </c>
      <c r="F128" s="47">
        <f t="shared" ref="F128" si="552">L128+R128</f>
        <v>319.66220292000003</v>
      </c>
      <c r="G128" s="47">
        <f t="shared" ref="G128" si="553">M128+S128</f>
        <v>45.591129549999998</v>
      </c>
      <c r="H128" s="47">
        <f t="shared" ref="H128" si="554">SUM(I128:J128)</f>
        <v>7211.0052832199999</v>
      </c>
      <c r="I128" s="47">
        <v>4775.9424337499995</v>
      </c>
      <c r="J128" s="47">
        <f t="shared" ref="J128" si="555">SUM(K128:M128)</f>
        <v>2435.0628494700004</v>
      </c>
      <c r="K128" s="47">
        <v>2117.9858556700001</v>
      </c>
      <c r="L128" s="47">
        <v>282.64236173</v>
      </c>
      <c r="M128" s="47">
        <v>34.434632069999999</v>
      </c>
      <c r="N128" s="47">
        <f t="shared" ref="N128" si="556">SUM(O128:P128)</f>
        <v>5365.2686141800004</v>
      </c>
      <c r="O128" s="47">
        <v>4637.1582819900004</v>
      </c>
      <c r="P128" s="47">
        <f t="shared" ref="P128" si="557">SUM(Q128:S128)</f>
        <v>728.11033219000001</v>
      </c>
      <c r="Q128" s="47">
        <v>679.93399352000006</v>
      </c>
      <c r="R128" s="47">
        <v>37.019841190000001</v>
      </c>
      <c r="S128" s="47">
        <v>11.156497480000001</v>
      </c>
      <c r="T128" s="47"/>
      <c r="U128" s="47"/>
      <c r="V128" s="47"/>
      <c r="W128" s="47"/>
      <c r="X128" s="47"/>
    </row>
    <row r="129" spans="1:24" hidden="1" outlineLevel="1" collapsed="1">
      <c r="A129" s="15">
        <v>44136</v>
      </c>
      <c r="B129" s="47">
        <v>11669.159277629999</v>
      </c>
      <c r="C129" s="47">
        <f t="shared" ref="C129" si="558">I129+O129</f>
        <v>8520.0589540500005</v>
      </c>
      <c r="D129" s="47">
        <f t="shared" ref="D129" si="559">J129+P129</f>
        <v>3149.1003235800003</v>
      </c>
      <c r="E129" s="47">
        <f t="shared" ref="E129" si="560">K129+Q129</f>
        <v>2793.0137051199999</v>
      </c>
      <c r="F129" s="47">
        <f t="shared" ref="F129" si="561">L129+R129</f>
        <v>296.08135716999999</v>
      </c>
      <c r="G129" s="47">
        <f t="shared" ref="G129" si="562">M129+S129</f>
        <v>60.00526129</v>
      </c>
      <c r="H129" s="47">
        <f t="shared" ref="H129" si="563">SUM(I129:J129)</f>
        <v>7063.9805926899999</v>
      </c>
      <c r="I129" s="47">
        <v>4620.2584541099995</v>
      </c>
      <c r="J129" s="47">
        <f t="shared" ref="J129" si="564">SUM(K129:M129)</f>
        <v>2443.7221385800003</v>
      </c>
      <c r="K129" s="47">
        <v>2165.46789485</v>
      </c>
      <c r="L129" s="47">
        <v>239.58585418999999</v>
      </c>
      <c r="M129" s="47">
        <v>38.66838954</v>
      </c>
      <c r="N129" s="47">
        <f t="shared" ref="N129" si="565">SUM(O129:P129)</f>
        <v>4605.1786849399996</v>
      </c>
      <c r="O129" s="47">
        <v>3899.80049994</v>
      </c>
      <c r="P129" s="47">
        <f t="shared" ref="P129" si="566">SUM(Q129:S129)</f>
        <v>705.37818499999992</v>
      </c>
      <c r="Q129" s="47">
        <v>627.54581026999995</v>
      </c>
      <c r="R129" s="47">
        <v>56.495502979999998</v>
      </c>
      <c r="S129" s="47">
        <v>21.33687175</v>
      </c>
      <c r="T129" s="47"/>
      <c r="U129" s="47"/>
      <c r="V129" s="47"/>
      <c r="W129" s="47"/>
      <c r="X129" s="47"/>
    </row>
    <row r="130" spans="1:24" hidden="1" outlineLevel="1" collapsed="1">
      <c r="A130" s="15">
        <v>44166</v>
      </c>
      <c r="B130" s="47">
        <v>13897.774074990002</v>
      </c>
      <c r="C130" s="47">
        <f t="shared" ref="C130" si="567">I130+O130</f>
        <v>10309.823584910002</v>
      </c>
      <c r="D130" s="47">
        <f t="shared" ref="D130" si="568">J130+P130</f>
        <v>3587.9504900799998</v>
      </c>
      <c r="E130" s="47">
        <f t="shared" ref="E130" si="569">K130+Q130</f>
        <v>3059.7314202199996</v>
      </c>
      <c r="F130" s="47">
        <f t="shared" ref="F130" si="570">L130+R130</f>
        <v>420.95897516000002</v>
      </c>
      <c r="G130" s="47">
        <f t="shared" ref="G130" si="571">M130+S130</f>
        <v>107.2600947</v>
      </c>
      <c r="H130" s="47">
        <f t="shared" ref="H130" si="572">SUM(I130:J130)</f>
        <v>8215.3971561399994</v>
      </c>
      <c r="I130" s="47">
        <v>5434.0910287200004</v>
      </c>
      <c r="J130" s="47">
        <f t="shared" ref="J130" si="573">SUM(K130:M130)</f>
        <v>2781.3061274199999</v>
      </c>
      <c r="K130" s="47">
        <v>2386.8101060599997</v>
      </c>
      <c r="L130" s="47">
        <v>361.21455865000001</v>
      </c>
      <c r="M130" s="47">
        <v>33.28146271</v>
      </c>
      <c r="N130" s="47">
        <f t="shared" ref="N130" si="574">SUM(O130:P130)</f>
        <v>5682.3769188500009</v>
      </c>
      <c r="O130" s="47">
        <v>4875.7325561900007</v>
      </c>
      <c r="P130" s="47">
        <f t="shared" ref="P130" si="575">SUM(Q130:S130)</f>
        <v>806.64436265999984</v>
      </c>
      <c r="Q130" s="47">
        <v>672.92131415999995</v>
      </c>
      <c r="R130" s="47">
        <v>59.744416510000001</v>
      </c>
      <c r="S130" s="47">
        <v>73.978631989999997</v>
      </c>
      <c r="T130" s="47"/>
      <c r="U130" s="47"/>
      <c r="V130" s="47"/>
      <c r="W130" s="47"/>
      <c r="X130" s="47"/>
    </row>
    <row r="131" spans="1:24" hidden="1" outlineLevel="1" collapsed="1">
      <c r="A131" s="15">
        <v>44197</v>
      </c>
      <c r="B131" s="47">
        <v>13632.520269529999</v>
      </c>
      <c r="C131" s="47">
        <f t="shared" ref="C131" si="576">I131+O131</f>
        <v>10115.38217674</v>
      </c>
      <c r="D131" s="47">
        <f t="shared" ref="D131" si="577">J131+P131</f>
        <v>3517.13809279</v>
      </c>
      <c r="E131" s="47">
        <f t="shared" ref="E131" si="578">K131+Q131</f>
        <v>2961.8822742999996</v>
      </c>
      <c r="F131" s="47">
        <f t="shared" ref="F131" si="579">L131+R131</f>
        <v>448.57411344000002</v>
      </c>
      <c r="G131" s="47">
        <f t="shared" ref="G131" si="580">M131+S131</f>
        <v>106.68170505000001</v>
      </c>
      <c r="H131" s="47">
        <f t="shared" ref="H131" si="581">SUM(I131:J131)</f>
        <v>7667.48943091</v>
      </c>
      <c r="I131" s="47">
        <v>4923.8333246499997</v>
      </c>
      <c r="J131" s="47">
        <f t="shared" ref="J131" si="582">SUM(K131:M131)</f>
        <v>2743.6561062599999</v>
      </c>
      <c r="K131" s="47">
        <v>2319.5168940599997</v>
      </c>
      <c r="L131" s="47">
        <v>390.11722873000002</v>
      </c>
      <c r="M131" s="47">
        <v>34.021983470000002</v>
      </c>
      <c r="N131" s="47">
        <f t="shared" ref="N131" si="583">SUM(O131:P131)</f>
        <v>5965.0308386199995</v>
      </c>
      <c r="O131" s="47">
        <v>5191.5488520899999</v>
      </c>
      <c r="P131" s="47">
        <f t="shared" ref="P131" si="584">SUM(Q131:S131)</f>
        <v>773.48198653000009</v>
      </c>
      <c r="Q131" s="47">
        <v>642.36538024000004</v>
      </c>
      <c r="R131" s="47">
        <v>58.456884710000004</v>
      </c>
      <c r="S131" s="47">
        <v>72.659721579999996</v>
      </c>
      <c r="T131" s="47"/>
      <c r="U131" s="47"/>
      <c r="V131" s="47"/>
      <c r="W131" s="47"/>
      <c r="X131" s="47"/>
    </row>
    <row r="132" spans="1:24" hidden="1" outlineLevel="1" collapsed="1">
      <c r="A132" s="15">
        <v>44228</v>
      </c>
      <c r="B132" s="47">
        <v>13848.35651462</v>
      </c>
      <c r="C132" s="47">
        <f t="shared" ref="C132" si="585">I132+O132</f>
        <v>10269.246005149998</v>
      </c>
      <c r="D132" s="47">
        <f t="shared" ref="D132" si="586">J132+P132</f>
        <v>3579.1105094700006</v>
      </c>
      <c r="E132" s="47">
        <f t="shared" ref="E132" si="587">K132+Q132</f>
        <v>3010.2009365400004</v>
      </c>
      <c r="F132" s="47">
        <f t="shared" ref="F132" si="588">L132+R132</f>
        <v>491.10871814999996</v>
      </c>
      <c r="G132" s="47">
        <f t="shared" ref="G132" si="589">M132+S132</f>
        <v>77.800854780000009</v>
      </c>
      <c r="H132" s="47">
        <f t="shared" ref="H132" si="590">SUM(I132:J132)</f>
        <v>7694.5214150499996</v>
      </c>
      <c r="I132" s="47">
        <v>4825.0471395999994</v>
      </c>
      <c r="J132" s="47">
        <f t="shared" ref="J132" si="591">SUM(K132:M132)</f>
        <v>2869.4742754500003</v>
      </c>
      <c r="K132" s="47">
        <v>2399.5295060500002</v>
      </c>
      <c r="L132" s="47">
        <v>432.97533049999998</v>
      </c>
      <c r="M132" s="47">
        <v>36.9694389</v>
      </c>
      <c r="N132" s="47">
        <f t="shared" ref="N132" si="592">SUM(O132:P132)</f>
        <v>6153.8350995700002</v>
      </c>
      <c r="O132" s="47">
        <v>5444.1988655499999</v>
      </c>
      <c r="P132" s="47">
        <f t="shared" ref="P132" si="593">SUM(Q132:S132)</f>
        <v>709.63623402000007</v>
      </c>
      <c r="Q132" s="47">
        <v>610.67143049000003</v>
      </c>
      <c r="R132" s="47">
        <v>58.133387649999996</v>
      </c>
      <c r="S132" s="47">
        <v>40.831415880000002</v>
      </c>
      <c r="T132" s="47"/>
      <c r="U132" s="47"/>
      <c r="V132" s="47"/>
      <c r="W132" s="47"/>
      <c r="X132" s="47"/>
    </row>
    <row r="133" spans="1:24" hidden="1" outlineLevel="1" collapsed="1">
      <c r="A133" s="15">
        <v>44256</v>
      </c>
      <c r="B133" s="47">
        <v>13711.276561090002</v>
      </c>
      <c r="C133" s="47">
        <f t="shared" ref="C133" si="594">I133+O133</f>
        <v>9966.5394648199999</v>
      </c>
      <c r="D133" s="47">
        <f t="shared" ref="D133" si="595">J133+P133</f>
        <v>3744.7370962699997</v>
      </c>
      <c r="E133" s="47">
        <f t="shared" ref="E133" si="596">K133+Q133</f>
        <v>3033.9577133599996</v>
      </c>
      <c r="F133" s="47">
        <f t="shared" ref="F133" si="597">L133+R133</f>
        <v>636.69070785999997</v>
      </c>
      <c r="G133" s="47">
        <f t="shared" ref="G133" si="598">M133+S133</f>
        <v>74.088675050000006</v>
      </c>
      <c r="H133" s="47">
        <f t="shared" ref="H133" si="599">SUM(I133:J133)</f>
        <v>8340.4808806599995</v>
      </c>
      <c r="I133" s="47">
        <v>5372.6613009100001</v>
      </c>
      <c r="J133" s="47">
        <f t="shared" ref="J133" si="600">SUM(K133:M133)</f>
        <v>2967.8195797499998</v>
      </c>
      <c r="K133" s="47">
        <v>2444.4577254999999</v>
      </c>
      <c r="L133" s="47">
        <v>488.83396928999997</v>
      </c>
      <c r="M133" s="47">
        <v>34.527884960000002</v>
      </c>
      <c r="N133" s="47">
        <f t="shared" ref="N133" si="601">SUM(O133:P133)</f>
        <v>5370.7956804299993</v>
      </c>
      <c r="O133" s="47">
        <v>4593.8781639099998</v>
      </c>
      <c r="P133" s="47">
        <f t="shared" ref="P133" si="602">SUM(Q133:S133)</f>
        <v>776.91751651999994</v>
      </c>
      <c r="Q133" s="47">
        <v>589.49998785999992</v>
      </c>
      <c r="R133" s="47">
        <v>147.85673857</v>
      </c>
      <c r="S133" s="47">
        <v>39.560790089999998</v>
      </c>
      <c r="T133" s="47"/>
      <c r="U133" s="47"/>
      <c r="V133" s="47"/>
      <c r="W133" s="47"/>
      <c r="X133" s="47"/>
    </row>
    <row r="134" spans="1:24" hidden="1" outlineLevel="1" collapsed="1">
      <c r="A134" s="15">
        <v>44287</v>
      </c>
      <c r="B134" s="47">
        <v>14378.79584993</v>
      </c>
      <c r="C134" s="47">
        <f t="shared" ref="C134" si="603">I134+O134</f>
        <v>9971.6521409800007</v>
      </c>
      <c r="D134" s="47">
        <f t="shared" ref="D134" si="604">J134+P134</f>
        <v>4407.1437089499996</v>
      </c>
      <c r="E134" s="47">
        <f t="shared" ref="E134" si="605">K134+Q134</f>
        <v>3565.1017992399998</v>
      </c>
      <c r="F134" s="47">
        <f t="shared" ref="F134" si="606">L134+R134</f>
        <v>747.09388592000005</v>
      </c>
      <c r="G134" s="47">
        <f t="shared" ref="G134" si="607">M134+S134</f>
        <v>94.948023790000008</v>
      </c>
      <c r="H134" s="47">
        <f t="shared" ref="H134" si="608">SUM(I134:J134)</f>
        <v>8724.7987253899992</v>
      </c>
      <c r="I134" s="47">
        <v>5602.7607218200001</v>
      </c>
      <c r="J134" s="47">
        <f t="shared" ref="J134" si="609">SUM(K134:M134)</f>
        <v>3122.03800357</v>
      </c>
      <c r="K134" s="47">
        <v>2471.6168784299998</v>
      </c>
      <c r="L134" s="47">
        <v>615.47600904000001</v>
      </c>
      <c r="M134" s="47">
        <v>34.9451161</v>
      </c>
      <c r="N134" s="47">
        <f t="shared" ref="N134" si="610">SUM(O134:P134)</f>
        <v>5653.9971245399993</v>
      </c>
      <c r="O134" s="47">
        <v>4368.8914191599997</v>
      </c>
      <c r="P134" s="47">
        <f t="shared" ref="P134" si="611">SUM(Q134:S134)</f>
        <v>1285.10570538</v>
      </c>
      <c r="Q134" s="47">
        <v>1093.4849208099999</v>
      </c>
      <c r="R134" s="47">
        <v>131.61787688000001</v>
      </c>
      <c r="S134" s="47">
        <v>60.002907690000001</v>
      </c>
      <c r="T134" s="47"/>
      <c r="U134" s="47"/>
      <c r="V134" s="47"/>
      <c r="W134" s="47"/>
      <c r="X134" s="47"/>
    </row>
    <row r="135" spans="1:24" hidden="1" outlineLevel="1" collapsed="1">
      <c r="A135" s="15">
        <v>44317</v>
      </c>
      <c r="B135" s="47">
        <v>13241.11484529</v>
      </c>
      <c r="C135" s="47">
        <f t="shared" ref="C135" si="612">I135+O135</f>
        <v>8294.8510105200003</v>
      </c>
      <c r="D135" s="47">
        <f t="shared" ref="D135" si="613">J135+P135</f>
        <v>4946.2638347699994</v>
      </c>
      <c r="E135" s="47">
        <f t="shared" ref="E135" si="614">K135+Q135</f>
        <v>4150.7172805999999</v>
      </c>
      <c r="F135" s="47">
        <f t="shared" ref="F135" si="615">L135+R135</f>
        <v>700.78336760999991</v>
      </c>
      <c r="G135" s="47">
        <f t="shared" ref="G135" si="616">M135+S135</f>
        <v>94.763186560000008</v>
      </c>
      <c r="H135" s="47">
        <f t="shared" ref="H135" si="617">SUM(I135:J135)</f>
        <v>7863.633659269999</v>
      </c>
      <c r="I135" s="47">
        <v>4783.0352320599995</v>
      </c>
      <c r="J135" s="47">
        <f t="shared" ref="J135" si="618">SUM(K135:M135)</f>
        <v>3080.59842721</v>
      </c>
      <c r="K135" s="47">
        <v>2474.8167109000001</v>
      </c>
      <c r="L135" s="47">
        <v>570.55504130999998</v>
      </c>
      <c r="M135" s="47">
        <v>35.226675</v>
      </c>
      <c r="N135" s="47">
        <f t="shared" ref="N135" si="619">SUM(O135:P135)</f>
        <v>5377.4811860199998</v>
      </c>
      <c r="O135" s="47">
        <v>3511.8157784599998</v>
      </c>
      <c r="P135" s="47">
        <f t="shared" ref="P135" si="620">SUM(Q135:S135)</f>
        <v>1865.6654075599999</v>
      </c>
      <c r="Q135" s="47">
        <v>1675.9005697</v>
      </c>
      <c r="R135" s="47">
        <v>130.22832629999999</v>
      </c>
      <c r="S135" s="47">
        <v>59.536511560000001</v>
      </c>
      <c r="T135" s="47"/>
      <c r="U135" s="47"/>
      <c r="V135" s="47"/>
      <c r="W135" s="47"/>
      <c r="X135" s="47"/>
    </row>
    <row r="136" spans="1:24" hidden="1" outlineLevel="1" collapsed="1">
      <c r="A136" s="15">
        <v>44348</v>
      </c>
      <c r="B136" s="47">
        <v>14011.165557960001</v>
      </c>
      <c r="C136" s="47">
        <f t="shared" ref="C136" si="621">I136+O136</f>
        <v>8694.8942805199986</v>
      </c>
      <c r="D136" s="47">
        <f t="shared" ref="D136" si="622">J136+P136</f>
        <v>5316.2712774399997</v>
      </c>
      <c r="E136" s="47">
        <f t="shared" ref="E136" si="623">K136+Q136</f>
        <v>4640.6595574900002</v>
      </c>
      <c r="F136" s="47">
        <f t="shared" ref="F136" si="624">L136+R136</f>
        <v>584.46473606999996</v>
      </c>
      <c r="G136" s="47">
        <f t="shared" ref="G136" si="625">M136+S136</f>
        <v>91.146983880000008</v>
      </c>
      <c r="H136" s="47">
        <f t="shared" ref="H136" si="626">SUM(I136:J136)</f>
        <v>7711.4020789200003</v>
      </c>
      <c r="I136" s="47">
        <v>4962.4940478999997</v>
      </c>
      <c r="J136" s="47">
        <f t="shared" ref="J136" si="627">SUM(K136:M136)</f>
        <v>2748.9080310200002</v>
      </c>
      <c r="K136" s="47">
        <v>2254.08491499</v>
      </c>
      <c r="L136" s="47">
        <v>459.60511289999999</v>
      </c>
      <c r="M136" s="47">
        <v>35.218003130000007</v>
      </c>
      <c r="N136" s="47">
        <f t="shared" ref="N136" si="628">SUM(O136:P136)</f>
        <v>6299.7634790399989</v>
      </c>
      <c r="O136" s="47">
        <v>3732.4002326199998</v>
      </c>
      <c r="P136" s="47">
        <f t="shared" ref="P136" si="629">SUM(Q136:S136)</f>
        <v>2567.3632464199995</v>
      </c>
      <c r="Q136" s="47">
        <v>2386.5746424999998</v>
      </c>
      <c r="R136" s="47">
        <v>124.85962317000001</v>
      </c>
      <c r="S136" s="47">
        <v>55.928980750000001</v>
      </c>
      <c r="T136" s="47"/>
      <c r="U136" s="47"/>
      <c r="V136" s="47"/>
      <c r="W136" s="47"/>
      <c r="X136" s="47"/>
    </row>
    <row r="137" spans="1:24" hidden="1" outlineLevel="1" collapsed="1">
      <c r="A137" s="15">
        <v>44378</v>
      </c>
      <c r="B137" s="47">
        <v>14985.635047489999</v>
      </c>
      <c r="C137" s="47">
        <f t="shared" ref="C137" si="630">I137+O137</f>
        <v>9344.4357602</v>
      </c>
      <c r="D137" s="47">
        <f t="shared" ref="D137" si="631">J137+P137</f>
        <v>5641.19928729</v>
      </c>
      <c r="E137" s="47">
        <f t="shared" ref="E137" si="632">K137+Q137</f>
        <v>4953.7820714299996</v>
      </c>
      <c r="F137" s="47">
        <f t="shared" ref="F137" si="633">L137+R137</f>
        <v>617.66788367000004</v>
      </c>
      <c r="G137" s="47">
        <f t="shared" ref="G137" si="634">M137+S137</f>
        <v>69.749332190000004</v>
      </c>
      <c r="H137" s="47">
        <f t="shared" ref="H137" si="635">SUM(I137:J137)</f>
        <v>8289.0847415299995</v>
      </c>
      <c r="I137" s="47">
        <v>5623.04415746</v>
      </c>
      <c r="J137" s="47">
        <f t="shared" ref="J137" si="636">SUM(K137:M137)</f>
        <v>2666.04058407</v>
      </c>
      <c r="K137" s="47">
        <v>2159.75981705</v>
      </c>
      <c r="L137" s="47">
        <v>491.81761051000001</v>
      </c>
      <c r="M137" s="47">
        <v>14.463156509999999</v>
      </c>
      <c r="N137" s="47">
        <f t="shared" ref="N137" si="637">SUM(O137:P137)</f>
        <v>6696.5503059599996</v>
      </c>
      <c r="O137" s="47">
        <v>3721.3916027400001</v>
      </c>
      <c r="P137" s="47">
        <f t="shared" ref="P137" si="638">SUM(Q137:S137)</f>
        <v>2975.15870322</v>
      </c>
      <c r="Q137" s="47">
        <v>2794.02225438</v>
      </c>
      <c r="R137" s="47">
        <v>125.85027316</v>
      </c>
      <c r="S137" s="47">
        <v>55.286175679999999</v>
      </c>
      <c r="T137" s="47"/>
      <c r="U137" s="47"/>
      <c r="V137" s="47"/>
      <c r="W137" s="47"/>
      <c r="X137" s="47"/>
    </row>
    <row r="138" spans="1:24" hidden="1" outlineLevel="1" collapsed="1">
      <c r="A138" s="15">
        <v>44409</v>
      </c>
      <c r="B138" s="47">
        <v>13800.61668915</v>
      </c>
      <c r="C138" s="47">
        <f t="shared" ref="C138" si="639">I138+O138</f>
        <v>10722.85416218</v>
      </c>
      <c r="D138" s="47">
        <f t="shared" ref="D138" si="640">J138+P138</f>
        <v>3077.7625269699997</v>
      </c>
      <c r="E138" s="47">
        <f t="shared" ref="E138" si="641">K138+Q138</f>
        <v>2433.9760816399998</v>
      </c>
      <c r="F138" s="47">
        <f t="shared" ref="F138" si="642">L138+R138</f>
        <v>575.45778980999989</v>
      </c>
      <c r="G138" s="47">
        <f t="shared" ref="G138" si="643">M138+S138</f>
        <v>68.328655519999998</v>
      </c>
      <c r="H138" s="47">
        <f t="shared" ref="H138" si="644">SUM(I138:J138)</f>
        <v>7961.8036881899989</v>
      </c>
      <c r="I138" s="47">
        <v>5405.6054382499997</v>
      </c>
      <c r="J138" s="47">
        <f t="shared" ref="J138" si="645">SUM(K138:M138)</f>
        <v>2556.1982499399996</v>
      </c>
      <c r="K138" s="47">
        <v>2090.10838036</v>
      </c>
      <c r="L138" s="47">
        <v>451.16375402999995</v>
      </c>
      <c r="M138" s="47">
        <v>14.92611555</v>
      </c>
      <c r="N138" s="47">
        <f t="shared" ref="N138" si="646">SUM(O138:P138)</f>
        <v>5838.81300096</v>
      </c>
      <c r="O138" s="47">
        <v>5317.2487239299999</v>
      </c>
      <c r="P138" s="47">
        <f t="shared" ref="P138" si="647">SUM(Q138:S138)</f>
        <v>521.56427702999997</v>
      </c>
      <c r="Q138" s="47">
        <v>343.86770128000001</v>
      </c>
      <c r="R138" s="47">
        <v>124.29403578</v>
      </c>
      <c r="S138" s="47">
        <v>53.402539969999999</v>
      </c>
      <c r="T138" s="47"/>
      <c r="U138" s="47"/>
      <c r="V138" s="47"/>
      <c r="W138" s="47"/>
      <c r="X138" s="47"/>
    </row>
    <row r="139" spans="1:24" hidden="1" outlineLevel="1" collapsed="1">
      <c r="A139" s="15">
        <v>44440</v>
      </c>
      <c r="B139" s="47">
        <v>15357.770614069999</v>
      </c>
      <c r="C139" s="47">
        <f t="shared" ref="C139" si="648">I139+O139</f>
        <v>12170.072554229999</v>
      </c>
      <c r="D139" s="47">
        <f t="shared" ref="D139" si="649">J139+P139</f>
        <v>3187.6980598399996</v>
      </c>
      <c r="E139" s="47">
        <f t="shared" ref="E139" si="650">K139+Q139</f>
        <v>2499.90664044</v>
      </c>
      <c r="F139" s="47">
        <f t="shared" ref="F139" si="651">L139+R139</f>
        <v>607.07065491000003</v>
      </c>
      <c r="G139" s="47">
        <f t="shared" ref="G139" si="652">M139+S139</f>
        <v>80.720764489999993</v>
      </c>
      <c r="H139" s="47">
        <f t="shared" ref="H139" si="653">SUM(I139:J139)</f>
        <v>8658.4979372300004</v>
      </c>
      <c r="I139" s="47">
        <v>5996.9712716499998</v>
      </c>
      <c r="J139" s="47">
        <f t="shared" ref="J139" si="654">SUM(K139:M139)</f>
        <v>2661.5266655799996</v>
      </c>
      <c r="K139" s="47">
        <v>2148.61190102</v>
      </c>
      <c r="L139" s="47">
        <v>484.51460457000002</v>
      </c>
      <c r="M139" s="47">
        <v>28.400159989999999</v>
      </c>
      <c r="N139" s="47">
        <f t="shared" ref="N139" si="655">SUM(O139:P139)</f>
        <v>6699.2726768399998</v>
      </c>
      <c r="O139" s="47">
        <v>6173.1012825799999</v>
      </c>
      <c r="P139" s="47">
        <f t="shared" ref="P139" si="656">SUM(Q139:S139)</f>
        <v>526.17139425999994</v>
      </c>
      <c r="Q139" s="47">
        <v>351.29473941999998</v>
      </c>
      <c r="R139" s="47">
        <v>122.55605034</v>
      </c>
      <c r="S139" s="47">
        <v>52.320604500000002</v>
      </c>
      <c r="T139" s="47"/>
      <c r="U139" s="47"/>
      <c r="V139" s="47"/>
      <c r="W139" s="47"/>
      <c r="X139" s="47"/>
    </row>
    <row r="140" spans="1:24" hidden="1" outlineLevel="1" collapsed="1">
      <c r="A140" s="15">
        <v>44470</v>
      </c>
      <c r="B140" s="47">
        <v>15089.037506949999</v>
      </c>
      <c r="C140" s="47">
        <f t="shared" ref="C140" si="657">I140+O140</f>
        <v>11985.59976524</v>
      </c>
      <c r="D140" s="47">
        <f t="shared" ref="D140" si="658">J140+P140</f>
        <v>3103.43774171</v>
      </c>
      <c r="E140" s="47">
        <f t="shared" ref="E140" si="659">K140+Q140</f>
        <v>2459.4005534500002</v>
      </c>
      <c r="F140" s="47">
        <f t="shared" ref="F140" si="660">L140+R140</f>
        <v>557.91717573999995</v>
      </c>
      <c r="G140" s="47">
        <f t="shared" ref="G140" si="661">M140+S140</f>
        <v>86.120012520000003</v>
      </c>
      <c r="H140" s="47">
        <f t="shared" ref="H140" si="662">SUM(I140:J140)</f>
        <v>8103.3445252499987</v>
      </c>
      <c r="I140" s="47">
        <v>5595.0342264699993</v>
      </c>
      <c r="J140" s="47">
        <f t="shared" ref="J140" si="663">SUM(K140:M140)</f>
        <v>2508.3102987799998</v>
      </c>
      <c r="K140" s="47">
        <v>2035.84059536</v>
      </c>
      <c r="L140" s="47">
        <v>437.92549191000001</v>
      </c>
      <c r="M140" s="47">
        <v>34.544211510000004</v>
      </c>
      <c r="N140" s="47">
        <f t="shared" ref="N140" si="664">SUM(O140:P140)</f>
        <v>6985.6929817</v>
      </c>
      <c r="O140" s="47">
        <v>6390.5655387699999</v>
      </c>
      <c r="P140" s="47">
        <f t="shared" ref="P140" si="665">SUM(Q140:S140)</f>
        <v>595.12744293000003</v>
      </c>
      <c r="Q140" s="47">
        <v>423.55995809000001</v>
      </c>
      <c r="R140" s="47">
        <v>119.99168383</v>
      </c>
      <c r="S140" s="47">
        <v>51.575801009999999</v>
      </c>
      <c r="T140" s="47"/>
      <c r="U140" s="47"/>
      <c r="V140" s="47"/>
      <c r="W140" s="47"/>
      <c r="X140" s="47"/>
    </row>
    <row r="141" spans="1:24" hidden="1" outlineLevel="1" collapsed="1">
      <c r="A141" s="15">
        <v>44501</v>
      </c>
      <c r="B141" s="47">
        <v>14957.177651230002</v>
      </c>
      <c r="C141" s="47">
        <f t="shared" ref="C141" si="666">I141+O141</f>
        <v>11909.039391689999</v>
      </c>
      <c r="D141" s="47">
        <f t="shared" ref="D141" si="667">J141+P141</f>
        <v>3048.13825954</v>
      </c>
      <c r="E141" s="47">
        <f t="shared" ref="E141" si="668">K141+Q141</f>
        <v>2448.2524964700001</v>
      </c>
      <c r="F141" s="47">
        <f t="shared" ref="F141" si="669">L141+R141</f>
        <v>512.39270615999999</v>
      </c>
      <c r="G141" s="47">
        <f t="shared" ref="G141" si="670">M141+S141</f>
        <v>87.493056910000007</v>
      </c>
      <c r="H141" s="47">
        <f t="shared" ref="H141" si="671">SUM(I141:J141)</f>
        <v>8120.7929193300006</v>
      </c>
      <c r="I141" s="47">
        <v>5511.9243243800001</v>
      </c>
      <c r="J141" s="47">
        <f t="shared" ref="J141" si="672">SUM(K141:M141)</f>
        <v>2608.86859495</v>
      </c>
      <c r="K141" s="47">
        <v>2181.3253679300001</v>
      </c>
      <c r="L141" s="47">
        <v>393.63436940999998</v>
      </c>
      <c r="M141" s="47">
        <v>33.908857610000005</v>
      </c>
      <c r="N141" s="47">
        <f t="shared" ref="N141" si="673">SUM(O141:P141)</f>
        <v>6836.3847318999997</v>
      </c>
      <c r="O141" s="47">
        <v>6397.1150673100001</v>
      </c>
      <c r="P141" s="47">
        <f t="shared" ref="P141" si="674">SUM(Q141:S141)</f>
        <v>439.26966459000005</v>
      </c>
      <c r="Q141" s="47">
        <v>266.92712854000001</v>
      </c>
      <c r="R141" s="47">
        <v>118.75833675</v>
      </c>
      <c r="S141" s="47">
        <v>53.584199300000002</v>
      </c>
      <c r="T141" s="47"/>
      <c r="U141" s="47"/>
      <c r="V141" s="47"/>
      <c r="W141" s="47"/>
      <c r="X141" s="47"/>
    </row>
    <row r="142" spans="1:24" hidden="1" outlineLevel="1" collapsed="1">
      <c r="A142" s="15">
        <v>44531</v>
      </c>
      <c r="B142" s="47">
        <v>16220.185924959998</v>
      </c>
      <c r="C142" s="47">
        <f t="shared" ref="C142" si="675">I142+O142</f>
        <v>11257.854854419998</v>
      </c>
      <c r="D142" s="47">
        <f t="shared" ref="D142" si="676">J142+P142</f>
        <v>4962.3310705399999</v>
      </c>
      <c r="E142" s="47">
        <f t="shared" ref="E142" si="677">K142+Q142</f>
        <v>4361.2466871100005</v>
      </c>
      <c r="F142" s="47">
        <f t="shared" ref="F142" si="678">L142+R142</f>
        <v>509.17014069999993</v>
      </c>
      <c r="G142" s="47">
        <f t="shared" ref="G142" si="679">M142+S142</f>
        <v>91.914242729999998</v>
      </c>
      <c r="H142" s="47">
        <f t="shared" ref="H142" si="680">SUM(I142:J142)</f>
        <v>9496.8834166899996</v>
      </c>
      <c r="I142" s="47">
        <v>6461.9319989599999</v>
      </c>
      <c r="J142" s="47">
        <f t="shared" ref="J142" si="681">SUM(K142:M142)</f>
        <v>3034.9514177300002</v>
      </c>
      <c r="K142" s="47">
        <v>2607.6330469600002</v>
      </c>
      <c r="L142" s="47">
        <v>389.40393245999996</v>
      </c>
      <c r="M142" s="47">
        <v>37.914438310000001</v>
      </c>
      <c r="N142" s="47">
        <f t="shared" ref="N142" si="682">SUM(O142:P142)</f>
        <v>6723.3025082699996</v>
      </c>
      <c r="O142" s="47">
        <v>4795.9228554599995</v>
      </c>
      <c r="P142" s="47">
        <f t="shared" ref="P142" si="683">SUM(Q142:S142)</f>
        <v>1927.3796528099999</v>
      </c>
      <c r="Q142" s="47">
        <v>1753.61364015</v>
      </c>
      <c r="R142" s="47">
        <v>119.76620824</v>
      </c>
      <c r="S142" s="47">
        <v>53.999804419999997</v>
      </c>
      <c r="T142" s="47"/>
      <c r="U142" s="47"/>
      <c r="V142" s="47"/>
      <c r="W142" s="47"/>
      <c r="X142" s="47"/>
    </row>
    <row r="143" spans="1:24" hidden="1" outlineLevel="1" collapsed="1">
      <c r="A143" s="15">
        <v>44562</v>
      </c>
      <c r="B143" s="47">
        <v>15712.34853614</v>
      </c>
      <c r="C143" s="47">
        <f t="shared" ref="C143" si="684">I143+O143</f>
        <v>11099.100493049998</v>
      </c>
      <c r="D143" s="47">
        <f t="shared" ref="D143" si="685">J143+P143</f>
        <v>4613.2480430899996</v>
      </c>
      <c r="E143" s="47">
        <f t="shared" ref="E143" si="686">K143+Q143</f>
        <v>4004.5791949800005</v>
      </c>
      <c r="F143" s="47">
        <f t="shared" ref="F143" si="687">L143+R143</f>
        <v>502.62888284000002</v>
      </c>
      <c r="G143" s="47">
        <f t="shared" ref="G143" si="688">M143+S143</f>
        <v>106.03996527000001</v>
      </c>
      <c r="H143" s="47">
        <f t="shared" ref="H143" si="689">SUM(I143:J143)</f>
        <v>9145.2570340900002</v>
      </c>
      <c r="I143" s="47">
        <v>6367.4235514499996</v>
      </c>
      <c r="J143" s="47">
        <f t="shared" ref="J143" si="690">SUM(K143:M143)</f>
        <v>2777.8334826400001</v>
      </c>
      <c r="K143" s="47">
        <v>2333.4322417100002</v>
      </c>
      <c r="L143" s="47">
        <v>394.53901180000003</v>
      </c>
      <c r="M143" s="47">
        <v>49.862229130000003</v>
      </c>
      <c r="N143" s="47">
        <f t="shared" ref="N143" si="691">SUM(O143:P143)</f>
        <v>6567.0915020499997</v>
      </c>
      <c r="O143" s="47">
        <v>4731.6769415999997</v>
      </c>
      <c r="P143" s="47">
        <f t="shared" ref="P143" si="692">SUM(Q143:S143)</f>
        <v>1835.41456045</v>
      </c>
      <c r="Q143" s="47">
        <v>1671.14695327</v>
      </c>
      <c r="R143" s="47">
        <v>108.08987104000001</v>
      </c>
      <c r="S143" s="47">
        <v>56.17773614</v>
      </c>
      <c r="T143" s="47"/>
      <c r="U143" s="47"/>
      <c r="V143" s="47"/>
      <c r="W143" s="47"/>
      <c r="X143" s="47"/>
    </row>
    <row r="144" spans="1:24" hidden="1" outlineLevel="1" collapsed="1">
      <c r="A144" s="15">
        <v>44593</v>
      </c>
      <c r="B144" s="47">
        <v>15942.68391795</v>
      </c>
      <c r="C144" s="47">
        <f t="shared" ref="C144" si="693">I144+O144</f>
        <v>11658.019598989998</v>
      </c>
      <c r="D144" s="47">
        <f t="shared" ref="D144" si="694">J144+P144</f>
        <v>4284.6643189599999</v>
      </c>
      <c r="E144" s="47">
        <f t="shared" ref="E144" si="695">K144+Q144</f>
        <v>3574.2724257399996</v>
      </c>
      <c r="F144" s="47">
        <f t="shared" ref="F144" si="696">L144+R144</f>
        <v>598.33067506000009</v>
      </c>
      <c r="G144" s="47">
        <f t="shared" ref="G144" si="697">M144+S144</f>
        <v>112.06121816000001</v>
      </c>
      <c r="H144" s="47">
        <f t="shared" ref="H144" si="698">SUM(I144:J144)</f>
        <v>10150.059263899999</v>
      </c>
      <c r="I144" s="47">
        <v>7477.68617455</v>
      </c>
      <c r="J144" s="47">
        <f t="shared" ref="J144" si="699">SUM(K144:M144)</f>
        <v>2672.3730893499996</v>
      </c>
      <c r="K144" s="47">
        <v>2130.4294477499998</v>
      </c>
      <c r="L144" s="47">
        <v>486.77978090000005</v>
      </c>
      <c r="M144" s="47">
        <v>55.163860700000001</v>
      </c>
      <c r="N144" s="47">
        <f t="shared" ref="N144" si="700">SUM(O144:P144)</f>
        <v>5792.6246540499997</v>
      </c>
      <c r="O144" s="47">
        <v>4180.3334244399994</v>
      </c>
      <c r="P144" s="47">
        <f t="shared" ref="P144" si="701">SUM(Q144:S144)</f>
        <v>1612.2912296100001</v>
      </c>
      <c r="Q144" s="47">
        <v>1443.84297799</v>
      </c>
      <c r="R144" s="47">
        <v>111.55089416</v>
      </c>
      <c r="S144" s="47">
        <v>56.897357460000002</v>
      </c>
      <c r="T144" s="47"/>
      <c r="U144" s="47"/>
      <c r="V144" s="47"/>
      <c r="W144" s="47"/>
      <c r="X144" s="47"/>
    </row>
    <row r="145" spans="1:24" hidden="1" outlineLevel="1" collapsed="1">
      <c r="A145" s="15">
        <v>44621</v>
      </c>
      <c r="B145" s="47">
        <v>14685.5692113</v>
      </c>
      <c r="C145" s="47">
        <f t="shared" ref="C145" si="702">I145+O145</f>
        <v>10863.885350609999</v>
      </c>
      <c r="D145" s="47">
        <f t="shared" ref="D145" si="703">J145+P145</f>
        <v>3821.6838606900005</v>
      </c>
      <c r="E145" s="47">
        <f t="shared" ref="E145" si="704">K145+Q145</f>
        <v>3212.8169356400003</v>
      </c>
      <c r="F145" s="47">
        <f t="shared" ref="F145" si="705">L145+R145</f>
        <v>507.70798421000001</v>
      </c>
      <c r="G145" s="47">
        <f t="shared" ref="G145" si="706">M145+S145</f>
        <v>101.15894084000001</v>
      </c>
      <c r="H145" s="47">
        <f t="shared" ref="H145" si="707">SUM(I145:J145)</f>
        <v>9531.8139712899992</v>
      </c>
      <c r="I145" s="47">
        <v>7218.5780910899994</v>
      </c>
      <c r="J145" s="47">
        <f t="shared" ref="J145" si="708">SUM(K145:M145)</f>
        <v>2313.2358802000003</v>
      </c>
      <c r="K145" s="47">
        <v>1843.19539624</v>
      </c>
      <c r="L145" s="47">
        <v>425.0158505</v>
      </c>
      <c r="M145" s="47">
        <v>45.024633460000004</v>
      </c>
      <c r="N145" s="47">
        <f t="shared" ref="N145" si="709">SUM(O145:P145)</f>
        <v>5153.7552400100003</v>
      </c>
      <c r="O145" s="47">
        <v>3645.3072595200001</v>
      </c>
      <c r="P145" s="47">
        <f t="shared" ref="P145" si="710">SUM(Q145:S145)</f>
        <v>1508.4479804900002</v>
      </c>
      <c r="Q145" s="47">
        <v>1369.6215394000001</v>
      </c>
      <c r="R145" s="47">
        <v>82.692133709999993</v>
      </c>
      <c r="S145" s="47">
        <v>56.134307380000003</v>
      </c>
      <c r="T145" s="47"/>
      <c r="U145" s="47"/>
      <c r="V145" s="47"/>
      <c r="W145" s="47"/>
      <c r="X145" s="47"/>
    </row>
    <row r="146" spans="1:24" hidden="1" outlineLevel="1" collapsed="1">
      <c r="A146" s="15">
        <v>44652</v>
      </c>
      <c r="B146" s="47">
        <v>13532.944639680001</v>
      </c>
      <c r="C146" s="47">
        <f t="shared" ref="C146" si="711">I146+O146</f>
        <v>11067.439818180001</v>
      </c>
      <c r="D146" s="47">
        <f t="shared" ref="D146" si="712">J146+P146</f>
        <v>2465.5048215000002</v>
      </c>
      <c r="E146" s="47">
        <f t="shared" ref="E146" si="713">K146+Q146</f>
        <v>1791.0760502000001</v>
      </c>
      <c r="F146" s="47">
        <f t="shared" ref="F146" si="714">L146+R146</f>
        <v>588.02605094</v>
      </c>
      <c r="G146" s="47">
        <f t="shared" ref="G146" si="715">M146+S146</f>
        <v>86.402720360000004</v>
      </c>
      <c r="H146" s="47">
        <f t="shared" ref="H146" si="716">SUM(I146:J146)</f>
        <v>9433.022322230001</v>
      </c>
      <c r="I146" s="47">
        <v>7139.5203376400004</v>
      </c>
      <c r="J146" s="47">
        <f t="shared" ref="J146" si="717">SUM(K146:M146)</f>
        <v>2293.5019845900001</v>
      </c>
      <c r="K146" s="47">
        <v>1750.6810311700001</v>
      </c>
      <c r="L146" s="47">
        <v>510.07099126000003</v>
      </c>
      <c r="M146" s="47">
        <v>32.749962160000003</v>
      </c>
      <c r="N146" s="47">
        <f t="shared" ref="N146" si="718">SUM(O146:P146)</f>
        <v>4099.9223174500003</v>
      </c>
      <c r="O146" s="47">
        <v>3927.9194805400002</v>
      </c>
      <c r="P146" s="47">
        <f t="shared" ref="P146" si="719">SUM(Q146:S146)</f>
        <v>172.00283691000001</v>
      </c>
      <c r="Q146" s="47">
        <v>40.39501903</v>
      </c>
      <c r="R146" s="47">
        <v>77.955059680000005</v>
      </c>
      <c r="S146" s="47">
        <v>53.652758200000001</v>
      </c>
      <c r="T146" s="47"/>
      <c r="U146" s="47"/>
      <c r="V146" s="47"/>
      <c r="W146" s="47"/>
      <c r="X146" s="47"/>
    </row>
    <row r="147" spans="1:24" hidden="1" outlineLevel="1" collapsed="1">
      <c r="A147" s="15">
        <v>44682</v>
      </c>
      <c r="B147" s="47">
        <v>13677.00824012</v>
      </c>
      <c r="C147" s="47">
        <f t="shared" ref="C147" si="720">I147+O147</f>
        <v>11306.486943510001</v>
      </c>
      <c r="D147" s="47">
        <f t="shared" ref="D147" si="721">J147+P147</f>
        <v>2370.5212966100003</v>
      </c>
      <c r="E147" s="47">
        <f t="shared" ref="E147" si="722">K147+Q147</f>
        <v>1811.92143519</v>
      </c>
      <c r="F147" s="47">
        <f t="shared" ref="F147" si="723">L147+R147</f>
        <v>489.19175372000007</v>
      </c>
      <c r="G147" s="47">
        <f t="shared" ref="G147" si="724">M147+S147</f>
        <v>69.408107700000002</v>
      </c>
      <c r="H147" s="47">
        <f t="shared" ref="H147" si="725">SUM(I147:J147)</f>
        <v>9970.8089351199997</v>
      </c>
      <c r="I147" s="47">
        <v>7767.97042831</v>
      </c>
      <c r="J147" s="47">
        <f t="shared" ref="J147" si="726">SUM(K147:M147)</f>
        <v>2202.8385068100001</v>
      </c>
      <c r="K147" s="47">
        <v>1764.6644451100001</v>
      </c>
      <c r="L147" s="47">
        <v>420.05326352000003</v>
      </c>
      <c r="M147" s="47">
        <v>18.120798180000001</v>
      </c>
      <c r="N147" s="47">
        <f t="shared" ref="N147" si="727">SUM(O147:P147)</f>
        <v>3706.1993050000005</v>
      </c>
      <c r="O147" s="47">
        <v>3538.5165152000004</v>
      </c>
      <c r="P147" s="47">
        <f t="shared" ref="P147" si="728">SUM(Q147:S147)</f>
        <v>167.68278980000002</v>
      </c>
      <c r="Q147" s="47">
        <v>47.256990080000001</v>
      </c>
      <c r="R147" s="47">
        <v>69.138490200000007</v>
      </c>
      <c r="S147" s="47">
        <v>51.287309520000001</v>
      </c>
      <c r="T147" s="47"/>
      <c r="U147" s="47"/>
      <c r="V147" s="47"/>
      <c r="W147" s="47"/>
      <c r="X147" s="47"/>
    </row>
    <row r="148" spans="1:24" hidden="1" outlineLevel="1" collapsed="1">
      <c r="A148" s="15">
        <v>44713</v>
      </c>
      <c r="B148" s="47">
        <v>13733.109932340001</v>
      </c>
      <c r="C148" s="47">
        <f t="shared" ref="C148" si="729">I148+O148</f>
        <v>11657.98645645</v>
      </c>
      <c r="D148" s="47">
        <f t="shared" ref="D148" si="730">J148+P148</f>
        <v>2075.12347589</v>
      </c>
      <c r="E148" s="47">
        <f t="shared" ref="E148" si="731">K148+Q148</f>
        <v>1558.7463747300001</v>
      </c>
      <c r="F148" s="47">
        <f t="shared" ref="F148" si="732">L148+R148</f>
        <v>450.21091924000001</v>
      </c>
      <c r="G148" s="47">
        <f t="shared" ref="G148" si="733">M148+S148</f>
        <v>66.16618192</v>
      </c>
      <c r="H148" s="47">
        <f t="shared" ref="H148" si="734">SUM(I148:J148)</f>
        <v>9036.1092645999997</v>
      </c>
      <c r="I148" s="47">
        <v>7157.0925647499998</v>
      </c>
      <c r="J148" s="47">
        <f t="shared" ref="J148" si="735">SUM(K148:M148)</f>
        <v>1879.0166998499999</v>
      </c>
      <c r="K148" s="47">
        <v>1480.64007014</v>
      </c>
      <c r="L148" s="47">
        <v>382.62830702000002</v>
      </c>
      <c r="M148" s="47">
        <v>15.74832269</v>
      </c>
      <c r="N148" s="47">
        <f t="shared" ref="N148" si="736">SUM(O148:P148)</f>
        <v>4697.0006677400006</v>
      </c>
      <c r="O148" s="47">
        <v>4500.8938917000005</v>
      </c>
      <c r="P148" s="47">
        <f t="shared" ref="P148" si="737">SUM(Q148:S148)</f>
        <v>196.10677604</v>
      </c>
      <c r="Q148" s="47">
        <v>78.106304589999993</v>
      </c>
      <c r="R148" s="47">
        <v>67.582612220000001</v>
      </c>
      <c r="S148" s="47">
        <v>50.417859229999998</v>
      </c>
      <c r="T148" s="47"/>
      <c r="U148" s="47"/>
      <c r="V148" s="47"/>
      <c r="W148" s="47"/>
      <c r="X148" s="47"/>
    </row>
    <row r="149" spans="1:24" hidden="1" outlineLevel="1" collapsed="1">
      <c r="A149" s="15">
        <v>44743</v>
      </c>
      <c r="B149" s="47">
        <v>13665.972508259998</v>
      </c>
      <c r="C149" s="47">
        <f t="shared" ref="C149" si="738">I149+O149</f>
        <v>11138.21385351</v>
      </c>
      <c r="D149" s="47">
        <f t="shared" ref="D149" si="739">J149+P149</f>
        <v>2527.7586547500005</v>
      </c>
      <c r="E149" s="47">
        <f t="shared" ref="E149" si="740">K149+Q149</f>
        <v>2032.0252866500002</v>
      </c>
      <c r="F149" s="47">
        <f t="shared" ref="F149" si="741">L149+R149</f>
        <v>426.55831588000001</v>
      </c>
      <c r="G149" s="47">
        <f t="shared" ref="G149" si="742">M149+S149</f>
        <v>69.175052219999998</v>
      </c>
      <c r="H149" s="47">
        <f t="shared" ref="H149" si="743">SUM(I149:J149)</f>
        <v>8719.0665642100012</v>
      </c>
      <c r="I149" s="47">
        <v>6429.9316673600006</v>
      </c>
      <c r="J149" s="47">
        <f t="shared" ref="J149" si="744">SUM(K149:M149)</f>
        <v>2289.1348968500006</v>
      </c>
      <c r="K149" s="47">
        <v>1936.8097026700002</v>
      </c>
      <c r="L149" s="47">
        <v>344.4058023</v>
      </c>
      <c r="M149" s="47">
        <v>7.9193918800000001</v>
      </c>
      <c r="N149" s="47">
        <f t="shared" ref="N149" si="745">SUM(O149:P149)</f>
        <v>4946.9059440499996</v>
      </c>
      <c r="O149" s="47">
        <v>4708.2821861499997</v>
      </c>
      <c r="P149" s="47">
        <f t="shared" ref="P149" si="746">SUM(Q149:S149)</f>
        <v>238.62375790000002</v>
      </c>
      <c r="Q149" s="47">
        <v>95.215583980000005</v>
      </c>
      <c r="R149" s="47">
        <v>82.152513580000004</v>
      </c>
      <c r="S149" s="47">
        <v>61.255660339999999</v>
      </c>
      <c r="T149" s="47"/>
      <c r="U149" s="47"/>
      <c r="V149" s="47"/>
      <c r="W149" s="47"/>
      <c r="X149" s="47"/>
    </row>
    <row r="150" spans="1:24" hidden="1" outlineLevel="1" collapsed="1">
      <c r="A150" s="15">
        <v>44774</v>
      </c>
      <c r="B150" s="47">
        <v>12948.449608179999</v>
      </c>
      <c r="C150" s="47">
        <f t="shared" ref="C150" si="747">I150+O150</f>
        <v>10510.115832129999</v>
      </c>
      <c r="D150" s="47">
        <f t="shared" ref="D150" si="748">J150+P150</f>
        <v>2438.3337760499999</v>
      </c>
      <c r="E150" s="47">
        <f t="shared" ref="E150" si="749">K150+Q150</f>
        <v>2047.3446567000001</v>
      </c>
      <c r="F150" s="47">
        <f t="shared" ref="F150" si="750">L150+R150</f>
        <v>326.73079039000004</v>
      </c>
      <c r="G150" s="47">
        <f t="shared" ref="G150" si="751">M150+S150</f>
        <v>64.25832896</v>
      </c>
      <c r="H150" s="47">
        <f t="shared" ref="H150" si="752">SUM(I150:J150)</f>
        <v>7918.9504955800003</v>
      </c>
      <c r="I150" s="47">
        <v>5857.8261034799998</v>
      </c>
      <c r="J150" s="47">
        <f t="shared" ref="J150" si="753">SUM(K150:M150)</f>
        <v>2061.1243921</v>
      </c>
      <c r="K150" s="47">
        <v>1807.2852489500001</v>
      </c>
      <c r="L150" s="47">
        <v>245.28001521000002</v>
      </c>
      <c r="M150" s="47">
        <v>8.5591279399999998</v>
      </c>
      <c r="N150" s="47">
        <f t="shared" ref="N150" si="754">SUM(O150:P150)</f>
        <v>5029.4991126000004</v>
      </c>
      <c r="O150" s="47">
        <v>4652.2897286500001</v>
      </c>
      <c r="P150" s="47">
        <f t="shared" ref="P150" si="755">SUM(Q150:S150)</f>
        <v>377.20938394999996</v>
      </c>
      <c r="Q150" s="47">
        <v>240.05940774999999</v>
      </c>
      <c r="R150" s="47">
        <v>81.450775179999994</v>
      </c>
      <c r="S150" s="47">
        <v>55.699201019999997</v>
      </c>
      <c r="T150" s="47"/>
      <c r="U150" s="47"/>
      <c r="V150" s="47"/>
      <c r="W150" s="47"/>
      <c r="X150" s="47"/>
    </row>
    <row r="151" spans="1:24" hidden="1" outlineLevel="1" collapsed="1">
      <c r="A151" s="15">
        <v>44805</v>
      </c>
      <c r="B151" s="47">
        <v>13960.17204705</v>
      </c>
      <c r="C151" s="47">
        <f t="shared" ref="C151" si="756">I151+O151</f>
        <v>11248.82923119</v>
      </c>
      <c r="D151" s="47">
        <f t="shared" ref="D151" si="757">J151+P151</f>
        <v>2711.34281586</v>
      </c>
      <c r="E151" s="47">
        <f t="shared" ref="E151" si="758">K151+Q151</f>
        <v>2364.6296346300001</v>
      </c>
      <c r="F151" s="47">
        <f t="shared" ref="F151" si="759">L151+R151</f>
        <v>283.51953531999999</v>
      </c>
      <c r="G151" s="47">
        <f t="shared" ref="G151" si="760">M151+S151</f>
        <v>63.193645910000001</v>
      </c>
      <c r="H151" s="47">
        <f t="shared" ref="H151" si="761">SUM(I151:J151)</f>
        <v>7964.3335502600003</v>
      </c>
      <c r="I151" s="47">
        <v>5766.6309248100006</v>
      </c>
      <c r="J151" s="47">
        <f t="shared" ref="J151" si="762">SUM(K151:M151)</f>
        <v>2197.7026254500001</v>
      </c>
      <c r="K151" s="47">
        <v>1984.71696124</v>
      </c>
      <c r="L151" s="47">
        <v>204.33257354999998</v>
      </c>
      <c r="M151" s="47">
        <v>8.6530906600000002</v>
      </c>
      <c r="N151" s="47">
        <f t="shared" ref="N151" si="763">SUM(O151:P151)</f>
        <v>5995.8384967900001</v>
      </c>
      <c r="O151" s="47">
        <v>5482.1983063799998</v>
      </c>
      <c r="P151" s="47">
        <f t="shared" ref="P151" si="764">SUM(Q151:S151)</f>
        <v>513.64019040999995</v>
      </c>
      <c r="Q151" s="47">
        <v>379.91267339000001</v>
      </c>
      <c r="R151" s="47">
        <v>79.186961769999996</v>
      </c>
      <c r="S151" s="47">
        <v>54.540555249999997</v>
      </c>
      <c r="T151" s="47"/>
      <c r="U151" s="47"/>
      <c r="V151" s="47"/>
      <c r="W151" s="47"/>
      <c r="X151" s="47"/>
    </row>
    <row r="152" spans="1:24" hidden="1" outlineLevel="1" collapsed="1">
      <c r="A152" s="15">
        <v>44835</v>
      </c>
      <c r="B152" s="47">
        <v>13809.185322739999</v>
      </c>
      <c r="C152" s="47">
        <f t="shared" ref="C152" si="765">I152+O152</f>
        <v>11252.8088493</v>
      </c>
      <c r="D152" s="47">
        <f t="shared" ref="D152" si="766">J152+P152</f>
        <v>2556.3764734400002</v>
      </c>
      <c r="E152" s="47">
        <f t="shared" ref="E152" si="767">K152+Q152</f>
        <v>2284.59466828</v>
      </c>
      <c r="F152" s="47">
        <f t="shared" ref="F152" si="768">L152+R152</f>
        <v>196.11090818</v>
      </c>
      <c r="G152" s="47">
        <f t="shared" ref="G152" si="769">M152+S152</f>
        <v>75.670896979999995</v>
      </c>
      <c r="H152" s="47">
        <f t="shared" ref="H152" si="770">SUM(I152:J152)</f>
        <v>7790.6385491600004</v>
      </c>
      <c r="I152" s="47">
        <v>5680.1611988200002</v>
      </c>
      <c r="J152" s="47">
        <f t="shared" ref="J152" si="771">SUM(K152:M152)</f>
        <v>2110.4773503400002</v>
      </c>
      <c r="K152" s="47">
        <v>1901.2733111499999</v>
      </c>
      <c r="L152" s="47">
        <v>179.10745814000001</v>
      </c>
      <c r="M152" s="47">
        <v>30.096581050000001</v>
      </c>
      <c r="N152" s="47">
        <f t="shared" ref="N152" si="772">SUM(O152:P152)</f>
        <v>6018.5467735799994</v>
      </c>
      <c r="O152" s="47">
        <v>5572.6476504799994</v>
      </c>
      <c r="P152" s="47">
        <f t="shared" ref="P152" si="773">SUM(Q152:S152)</f>
        <v>445.89912310000005</v>
      </c>
      <c r="Q152" s="47">
        <v>383.32135713000002</v>
      </c>
      <c r="R152" s="47">
        <v>17.003450040000001</v>
      </c>
      <c r="S152" s="47">
        <v>45.574315929999997</v>
      </c>
      <c r="T152" s="47"/>
      <c r="U152" s="47"/>
      <c r="V152" s="47"/>
      <c r="W152" s="47"/>
      <c r="X152" s="47"/>
    </row>
    <row r="153" spans="1:24" hidden="1" outlineLevel="1" collapsed="1">
      <c r="A153" s="15">
        <v>44866</v>
      </c>
      <c r="B153" s="47">
        <v>12404.130144979998</v>
      </c>
      <c r="C153" s="47">
        <f t="shared" ref="C153" si="774">I153+O153</f>
        <v>9779.7371632199993</v>
      </c>
      <c r="D153" s="47">
        <f t="shared" ref="D153" si="775">J153+P153</f>
        <v>2624.3929817599997</v>
      </c>
      <c r="E153" s="47">
        <f t="shared" ref="E153" si="776">K153+Q153</f>
        <v>2374.3625851899997</v>
      </c>
      <c r="F153" s="47">
        <f t="shared" ref="F153" si="777">L153+R153</f>
        <v>176.41328295</v>
      </c>
      <c r="G153" s="47">
        <f t="shared" ref="G153" si="778">M153+S153</f>
        <v>73.617113619999998</v>
      </c>
      <c r="H153" s="47">
        <f t="shared" ref="H153" si="779">SUM(I153:J153)</f>
        <v>7240.1626311699993</v>
      </c>
      <c r="I153" s="47">
        <v>5131.4376935399996</v>
      </c>
      <c r="J153" s="47">
        <f t="shared" ref="J153" si="780">SUM(K153:M153)</f>
        <v>2108.7249376299997</v>
      </c>
      <c r="K153" s="47">
        <v>1937.8283338399999</v>
      </c>
      <c r="L153" s="47">
        <v>144.04998198999999</v>
      </c>
      <c r="M153" s="47">
        <v>26.846621799999998</v>
      </c>
      <c r="N153" s="47">
        <f t="shared" ref="N153" si="781">SUM(O153:P153)</f>
        <v>5163.9675138099992</v>
      </c>
      <c r="O153" s="47">
        <v>4648.2994696799997</v>
      </c>
      <c r="P153" s="47">
        <f t="shared" ref="P153" si="782">SUM(Q153:S153)</f>
        <v>515.66804413</v>
      </c>
      <c r="Q153" s="47">
        <v>436.53425134999998</v>
      </c>
      <c r="R153" s="47">
        <v>32.363300959999997</v>
      </c>
      <c r="S153" s="47">
        <v>46.770491820000004</v>
      </c>
      <c r="T153" s="47"/>
      <c r="U153" s="47"/>
      <c r="V153" s="47"/>
      <c r="W153" s="47"/>
      <c r="X153" s="47"/>
    </row>
    <row r="154" spans="1:24" hidden="1" outlineLevel="1" collapsed="1">
      <c r="A154" s="15">
        <v>44896</v>
      </c>
      <c r="B154" s="47">
        <v>13300.33832587</v>
      </c>
      <c r="C154" s="47">
        <f t="shared" ref="C154" si="783">I154+O154</f>
        <v>11094.310987500001</v>
      </c>
      <c r="D154" s="47">
        <f t="shared" ref="D154" si="784">J154+P154</f>
        <v>2206.0273383700001</v>
      </c>
      <c r="E154" s="47">
        <f t="shared" ref="E154" si="785">K154+Q154</f>
        <v>1908.97164901</v>
      </c>
      <c r="F154" s="47">
        <f t="shared" ref="F154" si="786">L154+R154</f>
        <v>230.89308330000003</v>
      </c>
      <c r="G154" s="47">
        <f t="shared" ref="G154" si="787">M154+S154</f>
        <v>66.162606060000002</v>
      </c>
      <c r="H154" s="47">
        <f t="shared" ref="H154" si="788">SUM(I154:J154)</f>
        <v>8551.8001767599999</v>
      </c>
      <c r="I154" s="47">
        <v>6756.8095020299997</v>
      </c>
      <c r="J154" s="47">
        <f t="shared" ref="J154" si="789">SUM(K154:M154)</f>
        <v>1794.9906747300001</v>
      </c>
      <c r="K154" s="47">
        <v>1572.6910111300001</v>
      </c>
      <c r="L154" s="47">
        <v>202.19422375000002</v>
      </c>
      <c r="M154" s="47">
        <v>20.10543985</v>
      </c>
      <c r="N154" s="47">
        <f t="shared" ref="N154" si="790">SUM(O154:P154)</f>
        <v>4748.5381491100006</v>
      </c>
      <c r="O154" s="47">
        <v>4337.5014854700003</v>
      </c>
      <c r="P154" s="47">
        <f t="shared" ref="P154" si="791">SUM(Q154:S154)</f>
        <v>411.03666363999997</v>
      </c>
      <c r="Q154" s="47">
        <v>336.28063787999997</v>
      </c>
      <c r="R154" s="47">
        <v>28.698859550000002</v>
      </c>
      <c r="S154" s="47">
        <v>46.057166209999998</v>
      </c>
      <c r="T154" s="47"/>
      <c r="U154" s="47"/>
      <c r="V154" s="47"/>
      <c r="W154" s="47"/>
      <c r="X154" s="47"/>
    </row>
    <row r="155" spans="1:24" hidden="1" outlineLevel="1" collapsed="1">
      <c r="A155" s="15">
        <v>44927</v>
      </c>
      <c r="B155" s="47">
        <v>12827.59682766</v>
      </c>
      <c r="C155" s="47">
        <f t="shared" ref="C155" si="792">I155+O155</f>
        <v>10149.194776460001</v>
      </c>
      <c r="D155" s="47">
        <f t="shared" ref="D155" si="793">J155+P155</f>
        <v>2678.4020511999997</v>
      </c>
      <c r="E155" s="47">
        <f t="shared" ref="E155" si="794">K155+Q155</f>
        <v>2416.5205644899997</v>
      </c>
      <c r="F155" s="47">
        <f t="shared" ref="F155" si="795">L155+R155</f>
        <v>197.61828764000001</v>
      </c>
      <c r="G155" s="47">
        <f t="shared" ref="G155" si="796">M155+S155</f>
        <v>64.263199069999999</v>
      </c>
      <c r="H155" s="47">
        <f t="shared" ref="H155" si="797">SUM(I155:J155)</f>
        <v>7947.3191863299999</v>
      </c>
      <c r="I155" s="47">
        <v>5699.0564144</v>
      </c>
      <c r="J155" s="47">
        <f t="shared" ref="J155" si="798">SUM(K155:M155)</f>
        <v>2248.2627719299999</v>
      </c>
      <c r="K155" s="47">
        <v>2035.1029550799999</v>
      </c>
      <c r="L155" s="47">
        <v>195.64552026999999</v>
      </c>
      <c r="M155" s="47">
        <v>17.51429658</v>
      </c>
      <c r="N155" s="47">
        <f t="shared" ref="N155" si="799">SUM(O155:P155)</f>
        <v>4880.2776413299998</v>
      </c>
      <c r="O155" s="47">
        <v>4450.13836206</v>
      </c>
      <c r="P155" s="47">
        <f t="shared" ref="P155" si="800">SUM(Q155:S155)</f>
        <v>430.13927926999997</v>
      </c>
      <c r="Q155" s="47">
        <v>381.41760941000001</v>
      </c>
      <c r="R155" s="47">
        <v>1.9727673699999999</v>
      </c>
      <c r="S155" s="47">
        <v>46.748902489999999</v>
      </c>
      <c r="T155" s="47"/>
      <c r="U155" s="47"/>
      <c r="V155" s="47"/>
      <c r="W155" s="47"/>
      <c r="X155" s="47"/>
    </row>
    <row r="156" spans="1:24" hidden="1" outlineLevel="1" collapsed="1">
      <c r="A156" s="15">
        <v>44958</v>
      </c>
      <c r="B156" s="47">
        <v>13096.874152790002</v>
      </c>
      <c r="C156" s="47">
        <f t="shared" ref="C156" si="801">I156+O156</f>
        <v>9774.6726653000005</v>
      </c>
      <c r="D156" s="47">
        <f t="shared" ref="D156" si="802">J156+P156</f>
        <v>3322.2014874900005</v>
      </c>
      <c r="E156" s="47">
        <f t="shared" ref="E156" si="803">K156+Q156</f>
        <v>3053.0510888500003</v>
      </c>
      <c r="F156" s="47">
        <f t="shared" ref="F156" si="804">L156+R156</f>
        <v>182.38038574999999</v>
      </c>
      <c r="G156" s="47">
        <f t="shared" ref="G156" si="805">M156+S156</f>
        <v>86.770012890000004</v>
      </c>
      <c r="H156" s="47">
        <f t="shared" ref="H156" si="806">SUM(I156:J156)</f>
        <v>8783.7052035199995</v>
      </c>
      <c r="I156" s="47">
        <v>6250.5756129399997</v>
      </c>
      <c r="J156" s="47">
        <f t="shared" ref="J156" si="807">SUM(K156:M156)</f>
        <v>2533.1295905800002</v>
      </c>
      <c r="K156" s="47">
        <v>2312.9744613100002</v>
      </c>
      <c r="L156" s="47">
        <v>177.99037908</v>
      </c>
      <c r="M156" s="47">
        <v>42.164750189999999</v>
      </c>
      <c r="N156" s="47">
        <f t="shared" ref="N156" si="808">SUM(O156:P156)</f>
        <v>4313.1689492699998</v>
      </c>
      <c r="O156" s="47">
        <v>3524.0970523599999</v>
      </c>
      <c r="P156" s="47">
        <f t="shared" ref="P156" si="809">SUM(Q156:S156)</f>
        <v>789.07189691000008</v>
      </c>
      <c r="Q156" s="47">
        <v>740.07662754</v>
      </c>
      <c r="R156" s="47">
        <v>4.39000667</v>
      </c>
      <c r="S156" s="47">
        <v>44.605262699999997</v>
      </c>
      <c r="T156" s="47"/>
      <c r="U156" s="47"/>
      <c r="V156" s="47"/>
      <c r="W156" s="47"/>
      <c r="X156" s="47"/>
    </row>
    <row r="157" spans="1:24" hidden="1" outlineLevel="1" collapsed="1">
      <c r="A157" s="15">
        <v>44986</v>
      </c>
      <c r="B157" s="47">
        <v>13814.809821260002</v>
      </c>
      <c r="C157" s="47">
        <f t="shared" ref="C157" si="810">I157+O157</f>
        <v>9805.7499606799993</v>
      </c>
      <c r="D157" s="47">
        <f t="shared" ref="D157" si="811">J157+P157</f>
        <v>4009.0598605800001</v>
      </c>
      <c r="E157" s="47">
        <f t="shared" ref="E157" si="812">K157+Q157</f>
        <v>3744.1071478700001</v>
      </c>
      <c r="F157" s="47">
        <f t="shared" ref="F157" si="813">L157+R157</f>
        <v>198.42562192</v>
      </c>
      <c r="G157" s="47">
        <f t="shared" ref="G157" si="814">M157+S157</f>
        <v>66.527090790000003</v>
      </c>
      <c r="H157" s="47">
        <f t="shared" ref="H157" si="815">SUM(I157:J157)</f>
        <v>9122.2326717100004</v>
      </c>
      <c r="I157" s="47">
        <v>5990.9040856299998</v>
      </c>
      <c r="J157" s="47">
        <f t="shared" ref="J157" si="816">SUM(K157:M157)</f>
        <v>3131.3285860800002</v>
      </c>
      <c r="K157" s="47">
        <v>2957.0761070200001</v>
      </c>
      <c r="L157" s="47">
        <v>153.17098081</v>
      </c>
      <c r="M157" s="47">
        <v>21.081498249999999</v>
      </c>
      <c r="N157" s="47">
        <f t="shared" ref="N157" si="817">SUM(O157:P157)</f>
        <v>4692.5771495499994</v>
      </c>
      <c r="O157" s="47">
        <v>3814.8458750499999</v>
      </c>
      <c r="P157" s="47">
        <f t="shared" ref="P157" si="818">SUM(Q157:S157)</f>
        <v>877.73127449999993</v>
      </c>
      <c r="Q157" s="47">
        <v>787.03104084999995</v>
      </c>
      <c r="R157" s="47">
        <v>45.254641110000001</v>
      </c>
      <c r="S157" s="47">
        <v>45.44559254</v>
      </c>
      <c r="T157" s="47"/>
      <c r="U157" s="47"/>
      <c r="V157" s="47"/>
      <c r="W157" s="47"/>
      <c r="X157" s="47"/>
    </row>
    <row r="158" spans="1:24" hidden="1" outlineLevel="1" collapsed="1">
      <c r="A158" s="15">
        <v>45017</v>
      </c>
      <c r="B158" s="47">
        <v>14311.159031470001</v>
      </c>
      <c r="C158" s="47">
        <f t="shared" ref="C158" si="819">I158+O158</f>
        <v>10029.96041218</v>
      </c>
      <c r="D158" s="47">
        <f t="shared" ref="D158" si="820">J158+P158</f>
        <v>4281.1986192899994</v>
      </c>
      <c r="E158" s="47">
        <f t="shared" ref="E158" si="821">K158+Q158</f>
        <v>4052.0009056499998</v>
      </c>
      <c r="F158" s="47">
        <f t="shared" ref="F158" si="822">L158+R158</f>
        <v>164.91520714000001</v>
      </c>
      <c r="G158" s="47">
        <f t="shared" ref="G158" si="823">M158+S158</f>
        <v>64.282506499999997</v>
      </c>
      <c r="H158" s="47">
        <f t="shared" ref="H158" si="824">SUM(I158:J158)</f>
        <v>9734.6142136300004</v>
      </c>
      <c r="I158" s="47">
        <v>6463.0500068299998</v>
      </c>
      <c r="J158" s="47">
        <f t="shared" ref="J158" si="825">SUM(K158:M158)</f>
        <v>3271.5642067999997</v>
      </c>
      <c r="K158" s="47">
        <v>3140.6708578399998</v>
      </c>
      <c r="L158" s="47">
        <v>112.46059277000001</v>
      </c>
      <c r="M158" s="47">
        <v>18.432756189999999</v>
      </c>
      <c r="N158" s="47">
        <f t="shared" ref="N158" si="826">SUM(O158:P158)</f>
        <v>4576.5448178400002</v>
      </c>
      <c r="O158" s="47">
        <v>3566.91040535</v>
      </c>
      <c r="P158" s="47">
        <f t="shared" ref="P158" si="827">SUM(Q158:S158)</f>
        <v>1009.6344124899999</v>
      </c>
      <c r="Q158" s="47">
        <v>911.33004781</v>
      </c>
      <c r="R158" s="47">
        <v>52.454614370000002</v>
      </c>
      <c r="S158" s="47">
        <v>45.849750309999997</v>
      </c>
      <c r="T158" s="47"/>
      <c r="U158" s="47"/>
      <c r="V158" s="47"/>
      <c r="W158" s="47"/>
      <c r="X158" s="47"/>
    </row>
    <row r="159" spans="1:24" hidden="1" outlineLevel="1" collapsed="1">
      <c r="A159" s="15">
        <v>45047</v>
      </c>
      <c r="B159" s="47">
        <v>14820.014194300002</v>
      </c>
      <c r="C159" s="47">
        <f t="shared" ref="C159" si="828">I159+O159</f>
        <v>10218.03838828</v>
      </c>
      <c r="D159" s="47">
        <f t="shared" ref="D159" si="829">J159+P159</f>
        <v>4601.9758060200002</v>
      </c>
      <c r="E159" s="47">
        <f t="shared" ref="E159" si="830">K159+Q159</f>
        <v>4373.8558346600003</v>
      </c>
      <c r="F159" s="47">
        <f t="shared" ref="F159" si="831">L159+R159</f>
        <v>167.22059548000001</v>
      </c>
      <c r="G159" s="47">
        <f t="shared" ref="G159" si="832">M159+S159</f>
        <v>60.899375880000001</v>
      </c>
      <c r="H159" s="47">
        <f t="shared" ref="H159" si="833">SUM(I159:J159)</f>
        <v>9815.2826820699993</v>
      </c>
      <c r="I159" s="47">
        <v>6122.68307542</v>
      </c>
      <c r="J159" s="47">
        <f t="shared" ref="J159" si="834">SUM(K159:M159)</f>
        <v>3692.5996066499997</v>
      </c>
      <c r="K159" s="47">
        <v>3559.3201160200001</v>
      </c>
      <c r="L159" s="47">
        <v>117.46681143000001</v>
      </c>
      <c r="M159" s="47">
        <v>15.8126792</v>
      </c>
      <c r="N159" s="47">
        <f t="shared" ref="N159" si="835">SUM(O159:P159)</f>
        <v>5004.7315122300006</v>
      </c>
      <c r="O159" s="47">
        <v>4095.3553128600001</v>
      </c>
      <c r="P159" s="47">
        <f t="shared" ref="P159" si="836">SUM(Q159:S159)</f>
        <v>909.37619937000011</v>
      </c>
      <c r="Q159" s="47">
        <v>814.53571864000003</v>
      </c>
      <c r="R159" s="47">
        <v>49.75378405</v>
      </c>
      <c r="S159" s="47">
        <v>45.086696680000003</v>
      </c>
      <c r="T159" s="47"/>
      <c r="U159" s="47"/>
      <c r="V159" s="47"/>
      <c r="W159" s="47"/>
      <c r="X159" s="47"/>
    </row>
    <row r="160" spans="1:24" hidden="1" outlineLevel="1" collapsed="1">
      <c r="A160" s="15">
        <v>45078</v>
      </c>
      <c r="B160" s="47">
        <v>14895.397636310001</v>
      </c>
      <c r="C160" s="47">
        <f t="shared" ref="C160" si="837">I160+O160</f>
        <v>9075.8246324200009</v>
      </c>
      <c r="D160" s="47">
        <f t="shared" ref="D160" si="838">J160+P160</f>
        <v>5819.5730038900001</v>
      </c>
      <c r="E160" s="47">
        <f t="shared" ref="E160" si="839">K160+Q160</f>
        <v>5581.6708104400004</v>
      </c>
      <c r="F160" s="47">
        <f t="shared" ref="F160" si="840">L160+R160</f>
        <v>167.26144676000001</v>
      </c>
      <c r="G160" s="47">
        <f t="shared" ref="G160" si="841">M160+S160</f>
        <v>70.64074669</v>
      </c>
      <c r="H160" s="47">
        <f t="shared" ref="H160" si="842">SUM(I160:J160)</f>
        <v>9935.1034534900009</v>
      </c>
      <c r="I160" s="47">
        <v>5201.8486475300006</v>
      </c>
      <c r="J160" s="47">
        <f t="shared" ref="J160" si="843">SUM(K160:M160)</f>
        <v>4733.2548059600003</v>
      </c>
      <c r="K160" s="47">
        <v>4591.5949396200003</v>
      </c>
      <c r="L160" s="47">
        <v>116.62138652</v>
      </c>
      <c r="M160" s="47">
        <v>25.038479819999999</v>
      </c>
      <c r="N160" s="47">
        <f t="shared" ref="N160" si="844">SUM(O160:P160)</f>
        <v>4960.2941828200001</v>
      </c>
      <c r="O160" s="47">
        <v>3873.9759848900003</v>
      </c>
      <c r="P160" s="47">
        <f t="shared" ref="P160" si="845">SUM(Q160:S160)</f>
        <v>1086.31819793</v>
      </c>
      <c r="Q160" s="47">
        <v>990.07587081999998</v>
      </c>
      <c r="R160" s="47">
        <v>50.640060239999997</v>
      </c>
      <c r="S160" s="47">
        <v>45.602266870000001</v>
      </c>
      <c r="T160" s="47"/>
      <c r="U160" s="47"/>
      <c r="V160" s="47"/>
      <c r="W160" s="47"/>
      <c r="X160" s="47"/>
    </row>
    <row r="161" spans="1:24" hidden="1" outlineLevel="1" collapsed="1">
      <c r="A161" s="15">
        <v>45108</v>
      </c>
      <c r="B161" s="47">
        <v>14742.27854888</v>
      </c>
      <c r="C161" s="47">
        <f t="shared" ref="C161" si="846">I161+O161</f>
        <v>9039.98803864</v>
      </c>
      <c r="D161" s="47">
        <f t="shared" ref="D161" si="847">J161+P161</f>
        <v>5702.2905102399991</v>
      </c>
      <c r="E161" s="47">
        <f t="shared" ref="E161" si="848">K161+Q161</f>
        <v>5471.5331945599992</v>
      </c>
      <c r="F161" s="47">
        <f t="shared" ref="F161" si="849">L161+R161</f>
        <v>158.54563099000001</v>
      </c>
      <c r="G161" s="47">
        <f t="shared" ref="G161" si="850">M161+S161</f>
        <v>72.211684689999998</v>
      </c>
      <c r="H161" s="47">
        <f t="shared" ref="H161" si="851">SUM(I161:J161)</f>
        <v>9717.0907726199985</v>
      </c>
      <c r="I161" s="47">
        <v>5098.9270009800002</v>
      </c>
      <c r="J161" s="47">
        <f t="shared" ref="J161" si="852">SUM(K161:M161)</f>
        <v>4618.1637716399991</v>
      </c>
      <c r="K161" s="47">
        <v>4483.9768021399996</v>
      </c>
      <c r="L161" s="47">
        <v>107.76291710999999</v>
      </c>
      <c r="M161" s="47">
        <v>26.42405239</v>
      </c>
      <c r="N161" s="47">
        <f t="shared" ref="N161" si="853">SUM(O161:P161)</f>
        <v>5025.1877762599997</v>
      </c>
      <c r="O161" s="47">
        <v>3941.0610376600002</v>
      </c>
      <c r="P161" s="47">
        <f t="shared" ref="P161" si="854">SUM(Q161:S161)</f>
        <v>1084.1267386</v>
      </c>
      <c r="Q161" s="47">
        <v>987.55639241999995</v>
      </c>
      <c r="R161" s="47">
        <v>50.782713880000003</v>
      </c>
      <c r="S161" s="47">
        <v>45.787632299999999</v>
      </c>
      <c r="T161" s="47"/>
      <c r="U161" s="47"/>
      <c r="V161" s="47"/>
      <c r="W161" s="47"/>
      <c r="X161" s="47"/>
    </row>
    <row r="162" spans="1:24" hidden="1" outlineLevel="1" collapsed="1">
      <c r="A162" s="15">
        <v>45139</v>
      </c>
      <c r="B162" s="47">
        <v>15239.39002766</v>
      </c>
      <c r="C162" s="47">
        <f t="shared" ref="C162" si="855">I162+O162</f>
        <v>8545.359650639999</v>
      </c>
      <c r="D162" s="47">
        <f t="shared" ref="D162" si="856">J162+P162</f>
        <v>6694.0303770199998</v>
      </c>
      <c r="E162" s="47">
        <f t="shared" ref="E162" si="857">K162+Q162</f>
        <v>6494.8037537999999</v>
      </c>
      <c r="F162" s="47">
        <f t="shared" ref="F162" si="858">L162+R162</f>
        <v>126.68852214</v>
      </c>
      <c r="G162" s="47">
        <f t="shared" ref="G162" si="859">M162+S162</f>
        <v>72.538101080000004</v>
      </c>
      <c r="H162" s="47">
        <f t="shared" ref="H162" si="860">SUM(I162:J162)</f>
        <v>10266.677010200001</v>
      </c>
      <c r="I162" s="47">
        <v>4999.4189183500002</v>
      </c>
      <c r="J162" s="47">
        <f t="shared" ref="J162" si="861">SUM(K162:M162)</f>
        <v>5267.2580918499998</v>
      </c>
      <c r="K162" s="47">
        <v>5163.5533342600002</v>
      </c>
      <c r="L162" s="47">
        <v>76.619676749999996</v>
      </c>
      <c r="M162" s="47">
        <v>27.08508084</v>
      </c>
      <c r="N162" s="47">
        <f t="shared" ref="N162" si="862">SUM(O162:P162)</f>
        <v>4972.7130174599997</v>
      </c>
      <c r="O162" s="47">
        <v>3545.9407322899997</v>
      </c>
      <c r="P162" s="47">
        <f t="shared" ref="P162" si="863">SUM(Q162:S162)</f>
        <v>1426.77228517</v>
      </c>
      <c r="Q162" s="47">
        <v>1331.2504195399999</v>
      </c>
      <c r="R162" s="47">
        <v>50.06884539</v>
      </c>
      <c r="S162" s="47">
        <v>45.453020240000001</v>
      </c>
      <c r="T162" s="47"/>
      <c r="U162" s="47"/>
      <c r="V162" s="47"/>
      <c r="W162" s="47"/>
      <c r="X162" s="47"/>
    </row>
    <row r="163" spans="1:24" hidden="1" outlineLevel="1" collapsed="1">
      <c r="A163" s="15">
        <v>45170</v>
      </c>
      <c r="B163" s="47">
        <v>15041.762576750001</v>
      </c>
      <c r="C163" s="47">
        <f t="shared" ref="C163" si="864">I163+O163</f>
        <v>8757.28828058</v>
      </c>
      <c r="D163" s="47">
        <f t="shared" ref="D163" si="865">J163+P163</f>
        <v>6284.4742961699994</v>
      </c>
      <c r="E163" s="47">
        <f t="shared" ref="E163" si="866">K163+Q163</f>
        <v>6079.74237945</v>
      </c>
      <c r="F163" s="47">
        <f t="shared" ref="F163" si="867">L163+R163</f>
        <v>131.21997761</v>
      </c>
      <c r="G163" s="47">
        <f t="shared" ref="G163" si="868">M163+S163</f>
        <v>73.51193911</v>
      </c>
      <c r="H163" s="47">
        <f t="shared" ref="H163" si="869">SUM(I163:J163)</f>
        <v>10570.65121468</v>
      </c>
      <c r="I163" s="47">
        <v>5598.6656136199999</v>
      </c>
      <c r="J163" s="47">
        <f t="shared" ref="J163" si="870">SUM(K163:M163)</f>
        <v>4971.9856010599997</v>
      </c>
      <c r="K163" s="47">
        <v>4860.3698402</v>
      </c>
      <c r="L163" s="47">
        <v>82.671416030000003</v>
      </c>
      <c r="M163" s="47">
        <v>28.944344829999999</v>
      </c>
      <c r="N163" s="47">
        <f t="shared" ref="N163" si="871">SUM(O163:P163)</f>
        <v>4471.1113620699998</v>
      </c>
      <c r="O163" s="47">
        <v>3158.6226669600001</v>
      </c>
      <c r="P163" s="47">
        <f t="shared" ref="P163" si="872">SUM(Q163:S163)</f>
        <v>1312.4886951100002</v>
      </c>
      <c r="Q163" s="47">
        <v>1219.37253925</v>
      </c>
      <c r="R163" s="47">
        <v>48.548561579999998</v>
      </c>
      <c r="S163" s="47">
        <v>44.567594280000002</v>
      </c>
      <c r="T163" s="47"/>
      <c r="U163" s="47"/>
      <c r="V163" s="47"/>
      <c r="W163" s="47"/>
      <c r="X163" s="47"/>
    </row>
    <row r="164" spans="1:24" hidden="1" outlineLevel="1" collapsed="1">
      <c r="A164" s="15">
        <v>45200</v>
      </c>
      <c r="B164" s="47">
        <v>14823.604861909997</v>
      </c>
      <c r="C164" s="47">
        <f t="shared" ref="C164" si="873">I164+O164</f>
        <v>9142.2487658800001</v>
      </c>
      <c r="D164" s="47">
        <f t="shared" ref="D164" si="874">J164+P164</f>
        <v>5681.3560960300001</v>
      </c>
      <c r="E164" s="47">
        <f t="shared" ref="E164" si="875">K164+Q164</f>
        <v>5502.2986331600005</v>
      </c>
      <c r="F164" s="47">
        <f t="shared" ref="F164" si="876">L164+R164</f>
        <v>104.05424382</v>
      </c>
      <c r="G164" s="47">
        <f t="shared" ref="G164" si="877">M164+S164</f>
        <v>75.003219049999998</v>
      </c>
      <c r="H164" s="47">
        <f t="shared" ref="H164" si="878">SUM(I164:J164)</f>
        <v>10128.46167529</v>
      </c>
      <c r="I164" s="47">
        <v>5568.1992603600002</v>
      </c>
      <c r="J164" s="47">
        <f t="shared" ref="J164" si="879">SUM(K164:M164)</f>
        <v>4560.26241493</v>
      </c>
      <c r="K164" s="47">
        <v>4428.5391172899999</v>
      </c>
      <c r="L164" s="47">
        <v>101.19872472</v>
      </c>
      <c r="M164" s="47">
        <v>30.524572920000001</v>
      </c>
      <c r="N164" s="47">
        <f t="shared" ref="N164" si="880">SUM(O164:P164)</f>
        <v>4695.1431866200001</v>
      </c>
      <c r="O164" s="47">
        <v>3574.0495055199999</v>
      </c>
      <c r="P164" s="47">
        <f t="shared" ref="P164" si="881">SUM(Q164:S164)</f>
        <v>1121.0936811000001</v>
      </c>
      <c r="Q164" s="47">
        <v>1073.7595158700001</v>
      </c>
      <c r="R164" s="47">
        <v>2.8555191</v>
      </c>
      <c r="S164" s="47">
        <v>44.478646130000001</v>
      </c>
      <c r="T164" s="47"/>
      <c r="U164" s="47"/>
      <c r="V164" s="47"/>
      <c r="W164" s="47"/>
      <c r="X164" s="47"/>
    </row>
    <row r="165" spans="1:24" collapsed="1">
      <c r="A165" s="15">
        <v>45231</v>
      </c>
      <c r="B165" s="47">
        <v>15565.5392768</v>
      </c>
      <c r="C165" s="47">
        <f t="shared" ref="C165" si="882">I165+O165</f>
        <v>9893.6389749299997</v>
      </c>
      <c r="D165" s="47">
        <f t="shared" ref="D165" si="883">J165+P165</f>
        <v>5671.9003018700005</v>
      </c>
      <c r="E165" s="47">
        <f t="shared" ref="E165" si="884">K165+Q165</f>
        <v>5498.6604618000001</v>
      </c>
      <c r="F165" s="47">
        <f t="shared" ref="F165" si="885">L165+R165</f>
        <v>94.750912490000005</v>
      </c>
      <c r="G165" s="47">
        <f t="shared" ref="G165" si="886">M165+S165</f>
        <v>78.488927579999995</v>
      </c>
      <c r="H165" s="47">
        <f t="shared" ref="H165" si="887">SUM(I165:J165)</f>
        <v>10376.01736971</v>
      </c>
      <c r="I165" s="47">
        <v>6006.0573316599994</v>
      </c>
      <c r="J165" s="47">
        <f t="shared" ref="J165" si="888">SUM(K165:M165)</f>
        <v>4369.9600380500005</v>
      </c>
      <c r="K165" s="47">
        <v>4244.5404887300001</v>
      </c>
      <c r="L165" s="47">
        <v>92.412340900000004</v>
      </c>
      <c r="M165" s="47">
        <v>33.007208419999998</v>
      </c>
      <c r="N165" s="47">
        <f t="shared" ref="N165" si="889">SUM(O165:P165)</f>
        <v>5189.5219070900002</v>
      </c>
      <c r="O165" s="47">
        <v>3887.5816432700003</v>
      </c>
      <c r="P165" s="47">
        <f t="shared" ref="P165" si="890">SUM(Q165:S165)</f>
        <v>1301.9402638199999</v>
      </c>
      <c r="Q165" s="47">
        <v>1254.11997307</v>
      </c>
      <c r="R165" s="47">
        <v>2.3385715899999999</v>
      </c>
      <c r="S165" s="47">
        <v>45.481719159999997</v>
      </c>
      <c r="T165" s="47"/>
      <c r="U165" s="47"/>
      <c r="V165" s="47"/>
      <c r="W165" s="47"/>
      <c r="X165" s="47"/>
    </row>
    <row r="166" spans="1:24">
      <c r="A166" s="15">
        <v>45261</v>
      </c>
      <c r="B166" s="47">
        <v>19744.742612739999</v>
      </c>
      <c r="C166" s="47">
        <f t="shared" ref="C166" si="891">I166+O166</f>
        <v>14944.771619179999</v>
      </c>
      <c r="D166" s="47">
        <f t="shared" ref="D166" si="892">J166+P166</f>
        <v>4799.9709935600004</v>
      </c>
      <c r="E166" s="47">
        <f t="shared" ref="E166" si="893">K166+Q166</f>
        <v>4606.7144128399996</v>
      </c>
      <c r="F166" s="47">
        <f t="shared" ref="F166" si="894">L166+R166</f>
        <v>115.84186403</v>
      </c>
      <c r="G166" s="47">
        <f t="shared" ref="G166" si="895">M166+S166</f>
        <v>77.414716690000006</v>
      </c>
      <c r="H166" s="47">
        <f t="shared" ref="H166" si="896">SUM(I166:J166)</f>
        <v>13001.916465549999</v>
      </c>
      <c r="I166" s="47">
        <v>9044.5381593999991</v>
      </c>
      <c r="J166" s="47">
        <f t="shared" ref="J166" si="897">SUM(K166:M166)</f>
        <v>3957.3783061499998</v>
      </c>
      <c r="K166" s="47">
        <v>3811.3883385899999</v>
      </c>
      <c r="L166" s="47">
        <v>113.37849047</v>
      </c>
      <c r="M166" s="47">
        <v>32.611477090000001</v>
      </c>
      <c r="N166" s="47">
        <f t="shared" ref="N166" si="898">SUM(O166:P166)</f>
        <v>6742.8261471900005</v>
      </c>
      <c r="O166" s="47">
        <v>5900.23345978</v>
      </c>
      <c r="P166" s="47">
        <f t="shared" ref="P166" si="899">SUM(Q166:S166)</f>
        <v>842.59268741000005</v>
      </c>
      <c r="Q166" s="47">
        <v>795.32607425000003</v>
      </c>
      <c r="R166" s="47">
        <v>2.46337356</v>
      </c>
      <c r="S166" s="47">
        <v>44.803239599999998</v>
      </c>
      <c r="T166" s="47"/>
      <c r="U166" s="47"/>
      <c r="V166" s="47"/>
      <c r="W166" s="47"/>
      <c r="X166" s="47"/>
    </row>
    <row r="167" spans="1:24">
      <c r="A167" s="15">
        <v>45292</v>
      </c>
      <c r="B167" s="47">
        <v>19111.015764489999</v>
      </c>
      <c r="C167" s="47">
        <f t="shared" ref="C167" si="900">I167+O167</f>
        <v>14258.18789755</v>
      </c>
      <c r="D167" s="47">
        <f t="shared" ref="D167" si="901">J167+P167</f>
        <v>4852.8278669399997</v>
      </c>
      <c r="E167" s="47">
        <f t="shared" ref="E167" si="902">K167+Q167</f>
        <v>4694.4662830799998</v>
      </c>
      <c r="F167" s="47">
        <f t="shared" ref="F167" si="903">L167+R167</f>
        <v>94.852722319999998</v>
      </c>
      <c r="G167" s="47">
        <f t="shared" ref="G167" si="904">M167+S167</f>
        <v>63.508861539999998</v>
      </c>
      <c r="H167" s="47">
        <f t="shared" ref="H167" si="905">SUM(I167:J167)</f>
        <v>12625.440896059999</v>
      </c>
      <c r="I167" s="47">
        <v>8730.71414138</v>
      </c>
      <c r="J167" s="47">
        <f t="shared" ref="J167" si="906">SUM(K167:M167)</f>
        <v>3894.7267546799994</v>
      </c>
      <c r="K167" s="47">
        <v>3772.8450910299998</v>
      </c>
      <c r="L167" s="47">
        <v>87.709045110000005</v>
      </c>
      <c r="M167" s="47">
        <v>34.172618540000002</v>
      </c>
      <c r="N167" s="47">
        <f t="shared" ref="N167" si="907">SUM(O167:P167)</f>
        <v>6485.5748684300006</v>
      </c>
      <c r="O167" s="47">
        <v>5527.4737561700003</v>
      </c>
      <c r="P167" s="47">
        <f t="shared" ref="P167" si="908">SUM(Q167:S167)</f>
        <v>958.10111225999992</v>
      </c>
      <c r="Q167" s="47">
        <v>921.62119204999999</v>
      </c>
      <c r="R167" s="47">
        <v>7.1436772099999999</v>
      </c>
      <c r="S167" s="47">
        <v>29.336243</v>
      </c>
      <c r="T167" s="47"/>
      <c r="U167" s="47"/>
      <c r="V167" s="47"/>
      <c r="W167" s="47"/>
      <c r="X167" s="47"/>
    </row>
    <row r="168" spans="1:24">
      <c r="A168" s="15">
        <v>45323</v>
      </c>
      <c r="B168" s="47">
        <v>19391.968882899997</v>
      </c>
      <c r="C168" s="47">
        <f t="shared" ref="C168" si="909">I168+O168</f>
        <v>14527.937872269998</v>
      </c>
      <c r="D168" s="47">
        <f t="shared" ref="D168" si="910">J168+P168</f>
        <v>4864.0310106300003</v>
      </c>
      <c r="E168" s="47">
        <f t="shared" ref="E168" si="911">K168+Q168</f>
        <v>4732.8237208400005</v>
      </c>
      <c r="F168" s="47">
        <f t="shared" ref="F168" si="912">L168+R168</f>
        <v>82.961962370000009</v>
      </c>
      <c r="G168" s="47">
        <f t="shared" ref="G168" si="913">M168+S168</f>
        <v>48.245327419999995</v>
      </c>
      <c r="H168" s="47">
        <f t="shared" ref="H168" si="914">SUM(I168:J168)</f>
        <v>13462.020625369998</v>
      </c>
      <c r="I168" s="47">
        <v>9599.1806394299983</v>
      </c>
      <c r="J168" s="47">
        <f t="shared" ref="J168" si="915">SUM(K168:M168)</f>
        <v>3862.8399859400001</v>
      </c>
      <c r="K168" s="47">
        <v>3751.0483015100003</v>
      </c>
      <c r="L168" s="47">
        <v>78.186958110000006</v>
      </c>
      <c r="M168" s="47">
        <v>33.604726319999997</v>
      </c>
      <c r="N168" s="47">
        <f t="shared" ref="N168" si="916">SUM(O168:P168)</f>
        <v>5929.9482575299999</v>
      </c>
      <c r="O168" s="47">
        <v>4928.7572328400001</v>
      </c>
      <c r="P168" s="47">
        <f t="shared" ref="P168" si="917">SUM(Q168:S168)</f>
        <v>1001.1910246899999</v>
      </c>
      <c r="Q168" s="47">
        <v>981.77541932999998</v>
      </c>
      <c r="R168" s="47">
        <v>4.7750042600000002</v>
      </c>
      <c r="S168" s="47">
        <v>14.6406011</v>
      </c>
      <c r="T168" s="47"/>
      <c r="U168" s="47"/>
      <c r="V168" s="47"/>
      <c r="W168" s="47"/>
      <c r="X168" s="47"/>
    </row>
    <row r="169" spans="1:24">
      <c r="A169" s="15">
        <v>45352</v>
      </c>
      <c r="B169" s="47">
        <v>18452.56818247</v>
      </c>
      <c r="C169" s="47">
        <f t="shared" ref="C169" si="918">I169+O169</f>
        <v>13617.92849688</v>
      </c>
      <c r="D169" s="47">
        <f t="shared" ref="D169" si="919">J169+P169</f>
        <v>4834.6396855900002</v>
      </c>
      <c r="E169" s="47">
        <f t="shared" ref="E169" si="920">K169+Q169</f>
        <v>4688.4674030799997</v>
      </c>
      <c r="F169" s="47">
        <f t="shared" ref="F169" si="921">L169+R169</f>
        <v>95.059429879999996</v>
      </c>
      <c r="G169" s="47">
        <f t="shared" ref="G169" si="922">M169+S169</f>
        <v>51.112852629999999</v>
      </c>
      <c r="H169" s="47">
        <f t="shared" ref="H169" si="923">SUM(I169:J169)</f>
        <v>12404.189971629999</v>
      </c>
      <c r="I169" s="47">
        <v>8597.1825019799999</v>
      </c>
      <c r="J169" s="47">
        <f t="shared" ref="J169" si="924">SUM(K169:M169)</f>
        <v>3807.0074696500001</v>
      </c>
      <c r="K169" s="47">
        <v>3680.7691613000002</v>
      </c>
      <c r="L169" s="47">
        <v>90.157696189999996</v>
      </c>
      <c r="M169" s="47">
        <v>36.080612160000001</v>
      </c>
      <c r="N169" s="47">
        <f t="shared" ref="N169" si="925">SUM(O169:P169)</f>
        <v>6048.3782108400001</v>
      </c>
      <c r="O169" s="47">
        <v>5020.7459949000004</v>
      </c>
      <c r="P169" s="47">
        <f t="shared" ref="P169" si="926">SUM(Q169:S169)</f>
        <v>1027.6322159399999</v>
      </c>
      <c r="Q169" s="47">
        <v>1007.69824178</v>
      </c>
      <c r="R169" s="47">
        <v>4.9017336900000004</v>
      </c>
      <c r="S169" s="47">
        <v>15.03224047</v>
      </c>
      <c r="T169" s="47"/>
      <c r="U169" s="47"/>
      <c r="V169" s="47"/>
      <c r="W169" s="47"/>
      <c r="X169" s="47"/>
    </row>
    <row r="170" spans="1:24">
      <c r="A170" s="15">
        <v>45383</v>
      </c>
      <c r="B170" s="47">
        <v>17355.411401519999</v>
      </c>
      <c r="C170" s="47">
        <f t="shared" ref="C170" si="927">I170+O170</f>
        <v>12567.045603570001</v>
      </c>
      <c r="D170" s="47">
        <f t="shared" ref="D170" si="928">J170+P170</f>
        <v>4788.3657979500003</v>
      </c>
      <c r="E170" s="47">
        <f t="shared" ref="E170" si="929">K170+Q170</f>
        <v>4635.4219279399995</v>
      </c>
      <c r="F170" s="47">
        <f t="shared" ref="F170" si="930">L170+R170</f>
        <v>101.96361311000001</v>
      </c>
      <c r="G170" s="47">
        <f t="shared" ref="G170" si="931">M170+S170</f>
        <v>50.980256900000008</v>
      </c>
      <c r="H170" s="47">
        <f t="shared" ref="H170" si="932">SUM(I170:J170)</f>
        <v>11010.874150600001</v>
      </c>
      <c r="I170" s="47">
        <v>7262.4375727500001</v>
      </c>
      <c r="J170" s="47">
        <f t="shared" ref="J170" si="933">SUM(K170:M170)</f>
        <v>3748.43657785</v>
      </c>
      <c r="K170" s="47">
        <v>3615.6536328399998</v>
      </c>
      <c r="L170" s="47">
        <v>97.005923910000007</v>
      </c>
      <c r="M170" s="47">
        <v>35.777021100000006</v>
      </c>
      <c r="N170" s="47">
        <f t="shared" ref="N170" si="934">SUM(O170:P170)</f>
        <v>6344.5372509199997</v>
      </c>
      <c r="O170" s="47">
        <v>5304.6080308199998</v>
      </c>
      <c r="P170" s="47">
        <f t="shared" ref="P170" si="935">SUM(Q170:S170)</f>
        <v>1039.9292200999998</v>
      </c>
      <c r="Q170" s="47">
        <v>1019.7682951</v>
      </c>
      <c r="R170" s="47">
        <v>4.9576891999999999</v>
      </c>
      <c r="S170" s="47">
        <v>15.2032358</v>
      </c>
      <c r="T170" s="47"/>
      <c r="U170" s="47"/>
      <c r="V170" s="47"/>
      <c r="W170" s="47"/>
      <c r="X170" s="47"/>
    </row>
    <row r="171" spans="1:24">
      <c r="A171" s="15">
        <v>45413</v>
      </c>
      <c r="B171" s="47">
        <v>17952.591967379998</v>
      </c>
      <c r="C171" s="47">
        <f t="shared" ref="C171" si="936">I171+O171</f>
        <v>13186.11409306</v>
      </c>
      <c r="D171" s="47">
        <f t="shared" ref="D171" si="937">J171+P171</f>
        <v>4766.4778743200004</v>
      </c>
      <c r="E171" s="47">
        <f t="shared" ref="E171" si="938">K171+Q171</f>
        <v>4608.2166209099996</v>
      </c>
      <c r="F171" s="47">
        <f t="shared" ref="F171" si="939">L171+R171</f>
        <v>118.84806097000001</v>
      </c>
      <c r="G171" s="47">
        <f t="shared" ref="G171" si="940">M171+S171</f>
        <v>39.413192440000003</v>
      </c>
      <c r="H171" s="47">
        <f t="shared" ref="H171" si="941">SUM(I171:J171)</f>
        <v>11968.629838180001</v>
      </c>
      <c r="I171" s="47">
        <v>8249.3724327399996</v>
      </c>
      <c r="J171" s="47">
        <f t="shared" ref="J171" si="942">SUM(K171:M171)</f>
        <v>3719.2574054400002</v>
      </c>
      <c r="K171" s="47">
        <v>3567.3883682800001</v>
      </c>
      <c r="L171" s="47">
        <v>113.78643461</v>
      </c>
      <c r="M171" s="47">
        <v>38.082602550000004</v>
      </c>
      <c r="N171" s="47">
        <f t="shared" ref="N171" si="943">SUM(O171:P171)</f>
        <v>5983.9621292000002</v>
      </c>
      <c r="O171" s="47">
        <v>4936.7416603199999</v>
      </c>
      <c r="P171" s="47">
        <f t="shared" ref="P171" si="944">SUM(Q171:S171)</f>
        <v>1047.22046888</v>
      </c>
      <c r="Q171" s="47">
        <v>1040.82825263</v>
      </c>
      <c r="R171" s="47">
        <v>5.06162636</v>
      </c>
      <c r="S171" s="47">
        <v>1.3305898899999999</v>
      </c>
      <c r="T171" s="47"/>
      <c r="U171" s="47"/>
      <c r="V171" s="47"/>
      <c r="W171" s="47"/>
      <c r="X171" s="47"/>
    </row>
    <row r="172" spans="1:24">
      <c r="A172" s="15">
        <v>45444</v>
      </c>
      <c r="B172" s="47">
        <v>17229.309459470001</v>
      </c>
      <c r="C172" s="47">
        <f t="shared" ref="C172" si="945">I172+O172</f>
        <v>12710.033186739998</v>
      </c>
      <c r="D172" s="47">
        <f t="shared" ref="D172" si="946">J172+P172</f>
        <v>4519.2762727299996</v>
      </c>
      <c r="E172" s="47">
        <f t="shared" ref="E172" si="947">K172+Q172</f>
        <v>4354.33818299</v>
      </c>
      <c r="F172" s="47">
        <f t="shared" ref="F172" si="948">L172+R172</f>
        <v>124.25298312</v>
      </c>
      <c r="G172" s="47">
        <f t="shared" ref="G172" si="949">M172+S172</f>
        <v>40.685106619999999</v>
      </c>
      <c r="H172" s="47">
        <f t="shared" ref="H172" si="950">SUM(I172:J172)</f>
        <v>11757.050177409999</v>
      </c>
      <c r="I172" s="47">
        <v>8229.0856586499995</v>
      </c>
      <c r="J172" s="47">
        <f t="shared" ref="J172" si="951">SUM(K172:M172)</f>
        <v>3527.9645187599999</v>
      </c>
      <c r="K172" s="47">
        <v>3369.4246292799999</v>
      </c>
      <c r="L172" s="47">
        <v>119.18665292</v>
      </c>
      <c r="M172" s="47">
        <v>39.353236559999999</v>
      </c>
      <c r="N172" s="47">
        <f t="shared" ref="N172" si="952">SUM(O172:P172)</f>
        <v>5472.2592820599994</v>
      </c>
      <c r="O172" s="47">
        <v>4480.9475280899997</v>
      </c>
      <c r="P172" s="47">
        <f t="shared" ref="P172" si="953">SUM(Q172:S172)</f>
        <v>991.31175397000004</v>
      </c>
      <c r="Q172" s="47">
        <v>984.91355370999997</v>
      </c>
      <c r="R172" s="47">
        <v>5.0663302000000003</v>
      </c>
      <c r="S172" s="47">
        <v>1.33187006</v>
      </c>
      <c r="T172" s="47"/>
      <c r="U172" s="47"/>
      <c r="V172" s="47"/>
      <c r="W172" s="47"/>
      <c r="X172" s="47"/>
    </row>
    <row r="173" spans="1:24">
      <c r="A173" s="15">
        <v>45474</v>
      </c>
      <c r="B173" s="47">
        <v>17775.10483643</v>
      </c>
      <c r="C173" s="47">
        <f t="shared" ref="C173" si="954">I173+O173</f>
        <v>13399.372205840002</v>
      </c>
      <c r="D173" s="47">
        <f t="shared" ref="D173" si="955">J173+P173</f>
        <v>4375.7326305900006</v>
      </c>
      <c r="E173" s="47">
        <f t="shared" ref="E173" si="956">K173+Q173</f>
        <v>4157.8776310399999</v>
      </c>
      <c r="F173" s="47">
        <f t="shared" ref="F173" si="957">L173+R173</f>
        <v>190.37071148999999</v>
      </c>
      <c r="G173" s="47">
        <f t="shared" ref="G173" si="958">M173+S173</f>
        <v>27.484288060000001</v>
      </c>
      <c r="H173" s="47">
        <f t="shared" ref="H173" si="959">SUM(I173:J173)</f>
        <v>11358.92060515</v>
      </c>
      <c r="I173" s="47">
        <v>8013.6409233000004</v>
      </c>
      <c r="J173" s="47">
        <f t="shared" ref="J173" si="960">SUM(K173:M173)</f>
        <v>3345.2796818500001</v>
      </c>
      <c r="K173" s="47">
        <v>3138.0037366299998</v>
      </c>
      <c r="L173" s="47">
        <v>181.13973922</v>
      </c>
      <c r="M173" s="47">
        <v>26.136206000000001</v>
      </c>
      <c r="N173" s="47">
        <f t="shared" ref="N173" si="961">SUM(O173:P173)</f>
        <v>6416.1842312799999</v>
      </c>
      <c r="O173" s="47">
        <v>5385.7312825400004</v>
      </c>
      <c r="P173" s="47">
        <f t="shared" ref="P173" si="962">SUM(Q173:S173)</f>
        <v>1030.45294874</v>
      </c>
      <c r="Q173" s="47">
        <v>1019.87389441</v>
      </c>
      <c r="R173" s="47">
        <v>9.2309722700000005</v>
      </c>
      <c r="S173" s="47">
        <v>1.3480820600000001</v>
      </c>
      <c r="T173" s="47"/>
      <c r="U173" s="47"/>
      <c r="V173" s="47"/>
      <c r="W173" s="47"/>
      <c r="X173" s="47"/>
    </row>
    <row r="174" spans="1:24">
      <c r="A174" s="15">
        <v>45505</v>
      </c>
      <c r="B174" s="47">
        <v>18169.027832240001</v>
      </c>
      <c r="C174" s="47">
        <f t="shared" ref="C174" si="963">I174+O174</f>
        <v>13915.796326480002</v>
      </c>
      <c r="D174" s="47">
        <f t="shared" ref="D174" si="964">J174+P174</f>
        <v>4253.2315057599999</v>
      </c>
      <c r="E174" s="47">
        <f t="shared" ref="E174" si="965">K174+Q174</f>
        <v>4034.85826309</v>
      </c>
      <c r="F174" s="47">
        <f t="shared" ref="F174" si="966">L174+R174</f>
        <v>188.97445145999998</v>
      </c>
      <c r="G174" s="47">
        <f t="shared" ref="G174" si="967">M174+S174</f>
        <v>29.398791209999999</v>
      </c>
      <c r="H174" s="47">
        <f t="shared" ref="H174" si="968">SUM(I174:J174)</f>
        <v>12448.47873947</v>
      </c>
      <c r="I174" s="47">
        <v>9291.8445563500009</v>
      </c>
      <c r="J174" s="47">
        <f t="shared" ref="J174" si="969">SUM(K174:M174)</f>
        <v>3156.6341831199998</v>
      </c>
      <c r="K174" s="47">
        <v>2948.8915607999998</v>
      </c>
      <c r="L174" s="47">
        <v>179.69726034999999</v>
      </c>
      <c r="M174" s="47">
        <v>28.045361969999998</v>
      </c>
      <c r="N174" s="47">
        <f t="shared" ref="N174" si="970">SUM(O174:P174)</f>
        <v>5720.5490927700002</v>
      </c>
      <c r="O174" s="47">
        <v>4623.9517701300001</v>
      </c>
      <c r="P174" s="47">
        <f t="shared" ref="P174" si="971">SUM(Q174:S174)</f>
        <v>1096.5973226400001</v>
      </c>
      <c r="Q174" s="47">
        <v>1085.9667022900001</v>
      </c>
      <c r="R174" s="47">
        <v>9.2771911100000004</v>
      </c>
      <c r="S174" s="47">
        <v>1.3534292400000001</v>
      </c>
      <c r="T174" s="47"/>
      <c r="U174" s="47"/>
      <c r="V174" s="47"/>
      <c r="W174" s="47"/>
      <c r="X174" s="47"/>
    </row>
    <row r="175" spans="1:24">
      <c r="A175" s="15">
        <v>45536</v>
      </c>
      <c r="B175" s="47">
        <v>18035.700383089999</v>
      </c>
      <c r="C175" s="47">
        <f t="shared" ref="C175" si="972">I175+O175</f>
        <v>13787.322747439999</v>
      </c>
      <c r="D175" s="47">
        <f t="shared" ref="D175" si="973">J175+P175</f>
        <v>4248.3776356500002</v>
      </c>
      <c r="E175" s="47">
        <f t="shared" ref="E175" si="974">K175+Q175</f>
        <v>4007.8756976000004</v>
      </c>
      <c r="F175" s="47">
        <f t="shared" ref="F175" si="975">L175+R175</f>
        <v>210.91912211000002</v>
      </c>
      <c r="G175" s="47">
        <f t="shared" ref="G175" si="976">M175+S175</f>
        <v>29.58281594</v>
      </c>
      <c r="H175" s="47">
        <f t="shared" ref="H175" si="977">SUM(I175:J175)</f>
        <v>12255.21764187</v>
      </c>
      <c r="I175" s="47">
        <v>9075.1689178199995</v>
      </c>
      <c r="J175" s="47">
        <f t="shared" ref="J175" si="978">SUM(K175:M175)</f>
        <v>3180.0487240500001</v>
      </c>
      <c r="K175" s="47">
        <v>2950.1714099300002</v>
      </c>
      <c r="L175" s="47">
        <v>201.64720426000002</v>
      </c>
      <c r="M175" s="47">
        <v>28.230109859999999</v>
      </c>
      <c r="N175" s="47">
        <f t="shared" ref="N175" si="979">SUM(O175:P175)</f>
        <v>5780.4827412199993</v>
      </c>
      <c r="O175" s="47">
        <v>4712.1538296199997</v>
      </c>
      <c r="P175" s="47">
        <f t="shared" ref="P175" si="980">SUM(Q175:S175)</f>
        <v>1068.3289115999999</v>
      </c>
      <c r="Q175" s="47">
        <v>1057.70428767</v>
      </c>
      <c r="R175" s="47">
        <v>9.2719178499999995</v>
      </c>
      <c r="S175" s="47">
        <v>1.3527060799999999</v>
      </c>
      <c r="T175" s="47"/>
      <c r="U175" s="47"/>
      <c r="V175" s="47"/>
      <c r="W175" s="47"/>
      <c r="X175" s="47"/>
    </row>
    <row r="176" spans="1:24">
      <c r="A176" s="15">
        <v>45566</v>
      </c>
      <c r="B176" s="47">
        <v>19718.662147519997</v>
      </c>
      <c r="C176" s="47">
        <f t="shared" ref="C176" si="981">I176+O176</f>
        <v>15548.378848169999</v>
      </c>
      <c r="D176" s="47">
        <f t="shared" ref="D176" si="982">J176+P176</f>
        <v>4170.2832993500006</v>
      </c>
      <c r="E176" s="47">
        <f t="shared" ref="E176" si="983">K176+Q176</f>
        <v>3888.37158542</v>
      </c>
      <c r="F176" s="47">
        <f t="shared" ref="F176" si="984">L176+R176</f>
        <v>252.28461376000001</v>
      </c>
      <c r="G176" s="47">
        <f t="shared" ref="G176" si="985">M176+S176</f>
        <v>29.627100169999999</v>
      </c>
      <c r="H176" s="47">
        <f t="shared" ref="H176" si="986">SUM(I176:J176)</f>
        <v>13561.886648239999</v>
      </c>
      <c r="I176" s="47">
        <v>10305.825915969999</v>
      </c>
      <c r="J176" s="47">
        <f t="shared" ref="J176" si="987">SUM(K176:M176)</f>
        <v>3256.0607322700002</v>
      </c>
      <c r="K176" s="47">
        <v>2984.8025495699999</v>
      </c>
      <c r="L176" s="47">
        <v>242.98754597000001</v>
      </c>
      <c r="M176" s="47">
        <v>28.27063673</v>
      </c>
      <c r="N176" s="47">
        <f t="shared" ref="N176" si="988">SUM(O176:P176)</f>
        <v>6156.7754992799992</v>
      </c>
      <c r="O176" s="47">
        <v>5242.5529321999993</v>
      </c>
      <c r="P176" s="47">
        <f t="shared" ref="P176" si="989">SUM(Q176:S176)</f>
        <v>914.22256707999998</v>
      </c>
      <c r="Q176" s="47">
        <v>903.56903584999998</v>
      </c>
      <c r="R176" s="47">
        <v>9.2970677899999998</v>
      </c>
      <c r="S176" s="47">
        <v>1.35646344</v>
      </c>
      <c r="T176" s="47"/>
      <c r="U176" s="47"/>
      <c r="V176" s="47"/>
      <c r="W176" s="47"/>
      <c r="X176" s="47"/>
    </row>
    <row r="177" spans="1:24">
      <c r="A177" s="15">
        <v>45597</v>
      </c>
      <c r="B177" s="47">
        <v>20377.4706142</v>
      </c>
      <c r="C177" s="47">
        <f t="shared" ref="C177" si="990">I177+O177</f>
        <v>16267.83960273</v>
      </c>
      <c r="D177" s="47">
        <f t="shared" ref="D177" si="991">J177+P177</f>
        <v>4109.63101147</v>
      </c>
      <c r="E177" s="47">
        <f t="shared" ref="E177" si="992">K177+Q177</f>
        <v>3815.6269235199998</v>
      </c>
      <c r="F177" s="47">
        <f t="shared" ref="F177" si="993">L177+R177</f>
        <v>263.51831098999997</v>
      </c>
      <c r="G177" s="47">
        <f t="shared" ref="G177" si="994">M177+S177</f>
        <v>30.485776959999999</v>
      </c>
      <c r="H177" s="47">
        <f t="shared" ref="H177" si="995">SUM(I177:J177)</f>
        <v>14208.176801</v>
      </c>
      <c r="I177" s="47">
        <v>10992.176277549999</v>
      </c>
      <c r="J177" s="47">
        <f t="shared" ref="J177" si="996">SUM(K177:M177)</f>
        <v>3216.0005234499999</v>
      </c>
      <c r="K177" s="47">
        <v>2927.5327150799999</v>
      </c>
      <c r="L177" s="47">
        <v>259.34895474999996</v>
      </c>
      <c r="M177" s="47">
        <v>29.118853619999999</v>
      </c>
      <c r="N177" s="47">
        <f t="shared" ref="N177" si="997">SUM(O177:P177)</f>
        <v>6169.2938131999999</v>
      </c>
      <c r="O177" s="47">
        <v>5275.6633251800004</v>
      </c>
      <c r="P177" s="47">
        <f t="shared" ref="P177" si="998">SUM(Q177:S177)</f>
        <v>893.63048801999992</v>
      </c>
      <c r="Q177" s="47">
        <v>888.09420843999999</v>
      </c>
      <c r="R177" s="47">
        <v>4.1693562399999999</v>
      </c>
      <c r="S177" s="47">
        <v>1.36692334</v>
      </c>
      <c r="T177" s="47"/>
      <c r="U177" s="47"/>
      <c r="V177" s="47"/>
      <c r="W177" s="47"/>
      <c r="X177" s="4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7" t="s">
        <v>131</v>
      </c>
      <c r="B1" s="17"/>
    </row>
    <row r="2" spans="1:25" ht="5.25" customHeight="1"/>
    <row r="3" spans="1:25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5" t="s">
        <v>130</v>
      </c>
      <c r="B4" s="227"/>
      <c r="C4" s="227"/>
      <c r="D4" s="227"/>
      <c r="E4" s="227"/>
      <c r="F4" s="227"/>
    </row>
    <row r="5" spans="1:25" ht="12.75" customHeight="1">
      <c r="A5" s="42" t="s">
        <v>231</v>
      </c>
      <c r="B5" s="42"/>
      <c r="C5" s="42"/>
      <c r="D5" s="40"/>
      <c r="E5" s="40"/>
      <c r="F5" s="40"/>
    </row>
    <row r="6" spans="1:25" s="25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25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5" ht="12.75" hidden="1" customHeight="1" outlineLevel="1">
      <c r="A11" s="15">
        <v>40544</v>
      </c>
      <c r="B11" s="47">
        <v>9031.3090097000004</v>
      </c>
      <c r="C11" s="47">
        <f>I11+O11</f>
        <v>1718.7491057500001</v>
      </c>
      <c r="D11" s="47">
        <f>J11+P11</f>
        <v>7312.5599039500003</v>
      </c>
      <c r="E11" s="47">
        <f>K11+Q11</f>
        <v>3523.05962903</v>
      </c>
      <c r="F11" s="47">
        <f>L11+R11</f>
        <v>3072.5543210300002</v>
      </c>
      <c r="G11" s="47">
        <f>M11+S11</f>
        <v>716.94595389000006</v>
      </c>
      <c r="H11" s="47">
        <f>SUM(I11:J11)</f>
        <v>5156.2663048499999</v>
      </c>
      <c r="I11" s="47">
        <v>1292.0436095800001</v>
      </c>
      <c r="J11" s="47">
        <f>SUM(K11:M11)</f>
        <v>3864.2226952700003</v>
      </c>
      <c r="K11" s="47">
        <v>1694.89270403</v>
      </c>
      <c r="L11" s="47">
        <v>1763.00073782</v>
      </c>
      <c r="M11" s="47">
        <v>406.32925341999999</v>
      </c>
      <c r="N11" s="47">
        <f>SUM(O11:P11)</f>
        <v>3875.0427048500001</v>
      </c>
      <c r="O11" s="47">
        <v>426.70549617</v>
      </c>
      <c r="P11" s="47">
        <f>SUM(Q11:S11)</f>
        <v>3448.33720868</v>
      </c>
      <c r="Q11" s="47">
        <v>1828.166925</v>
      </c>
      <c r="R11" s="47">
        <v>1309.5535832099999</v>
      </c>
      <c r="S11" s="47">
        <v>310.61670047000001</v>
      </c>
    </row>
    <row r="12" spans="1:25" ht="12.75" hidden="1" customHeight="1" outlineLevel="1">
      <c r="A12" s="15">
        <v>40575</v>
      </c>
      <c r="B12" s="47">
        <v>9193.749943599998</v>
      </c>
      <c r="C12" s="47">
        <f t="shared" ref="C12:C67" si="0">I12+O12</f>
        <v>1813.06653665</v>
      </c>
      <c r="D12" s="47">
        <f t="shared" ref="D12:D67" si="1">J12+P12</f>
        <v>7380.6834069500001</v>
      </c>
      <c r="E12" s="47">
        <f t="shared" ref="E12:E67" si="2">K12+Q12</f>
        <v>3449.8966284399999</v>
      </c>
      <c r="F12" s="47">
        <f t="shared" ref="F12:F67" si="3">L12+R12</f>
        <v>3188.0795068899997</v>
      </c>
      <c r="G12" s="47">
        <f t="shared" ref="G12:G67" si="4">M12+S12</f>
        <v>742.70727162000003</v>
      </c>
      <c r="H12" s="47">
        <f t="shared" ref="H12:H67" si="5">SUM(I12:J12)</f>
        <v>5278.18827315</v>
      </c>
      <c r="I12" s="47">
        <v>1370.58255177</v>
      </c>
      <c r="J12" s="47">
        <f t="shared" ref="J12:J67" si="6">SUM(K12:M12)</f>
        <v>3907.60572138</v>
      </c>
      <c r="K12" s="47">
        <v>1651.3908788799999</v>
      </c>
      <c r="L12" s="47">
        <v>1835.3788427899999</v>
      </c>
      <c r="M12" s="47">
        <v>420.83599971000001</v>
      </c>
      <c r="N12" s="47">
        <f t="shared" ref="N12:N67" si="7">SUM(O12:P12)</f>
        <v>3915.5616704499998</v>
      </c>
      <c r="O12" s="47">
        <v>442.48398487999998</v>
      </c>
      <c r="P12" s="47">
        <f t="shared" ref="P12:P67" si="8">SUM(Q12:S12)</f>
        <v>3473.0776855700001</v>
      </c>
      <c r="Q12" s="47">
        <v>1798.5057495599999</v>
      </c>
      <c r="R12" s="47">
        <v>1352.7006641</v>
      </c>
      <c r="S12" s="47">
        <v>321.87127191000002</v>
      </c>
      <c r="T12" s="47"/>
      <c r="U12" s="47"/>
      <c r="V12" s="47"/>
      <c r="W12" s="47"/>
      <c r="X12" s="47"/>
      <c r="Y12" s="47"/>
    </row>
    <row r="13" spans="1:25" ht="12.75" hidden="1" customHeight="1" outlineLevel="1">
      <c r="A13" s="15">
        <v>40603</v>
      </c>
      <c r="B13" s="47">
        <v>9313.8263482099992</v>
      </c>
      <c r="C13" s="47">
        <f t="shared" si="0"/>
        <v>1850.62049299</v>
      </c>
      <c r="D13" s="47">
        <f t="shared" si="1"/>
        <v>7463.2058552199996</v>
      </c>
      <c r="E13" s="47">
        <f t="shared" si="2"/>
        <v>3366.6651008899998</v>
      </c>
      <c r="F13" s="47">
        <f t="shared" si="3"/>
        <v>3332.89607351</v>
      </c>
      <c r="G13" s="47">
        <f t="shared" si="4"/>
        <v>763.64468082000008</v>
      </c>
      <c r="H13" s="47">
        <f t="shared" si="5"/>
        <v>5349.0088974</v>
      </c>
      <c r="I13" s="47">
        <v>1384.60113082</v>
      </c>
      <c r="J13" s="47">
        <f t="shared" si="6"/>
        <v>3964.40776658</v>
      </c>
      <c r="K13" s="47">
        <v>1615.8644046700001</v>
      </c>
      <c r="L13" s="47">
        <v>1914.3098817499999</v>
      </c>
      <c r="M13" s="47">
        <v>434.23348016</v>
      </c>
      <c r="N13" s="47">
        <f t="shared" si="7"/>
        <v>3964.8174508100001</v>
      </c>
      <c r="O13" s="47">
        <v>466.01936217000002</v>
      </c>
      <c r="P13" s="47">
        <f t="shared" si="8"/>
        <v>3498.7980886400001</v>
      </c>
      <c r="Q13" s="47">
        <v>1750.80069622</v>
      </c>
      <c r="R13" s="47">
        <v>1418.58619176</v>
      </c>
      <c r="S13" s="47">
        <v>329.41120066000002</v>
      </c>
      <c r="T13" s="47"/>
      <c r="U13" s="47"/>
      <c r="V13" s="47"/>
      <c r="W13" s="47"/>
      <c r="X13" s="47"/>
      <c r="Y13" s="47"/>
    </row>
    <row r="14" spans="1:25" ht="12.75" hidden="1" customHeight="1" outlineLevel="1">
      <c r="A14" s="15">
        <v>40634</v>
      </c>
      <c r="B14" s="47">
        <v>9358.8421795100003</v>
      </c>
      <c r="C14" s="47">
        <f t="shared" si="0"/>
        <v>1892.1012795500001</v>
      </c>
      <c r="D14" s="47">
        <f t="shared" si="1"/>
        <v>7466.7408999599993</v>
      </c>
      <c r="E14" s="47">
        <f t="shared" si="2"/>
        <v>3272.9495643300002</v>
      </c>
      <c r="F14" s="47">
        <f t="shared" si="3"/>
        <v>3422.7584423099997</v>
      </c>
      <c r="G14" s="47">
        <f t="shared" si="4"/>
        <v>771.03289332000008</v>
      </c>
      <c r="H14" s="47">
        <f t="shared" si="5"/>
        <v>5369.3355338199999</v>
      </c>
      <c r="I14" s="47">
        <v>1430.40130563</v>
      </c>
      <c r="J14" s="47">
        <f t="shared" si="6"/>
        <v>3938.9342281899999</v>
      </c>
      <c r="K14" s="47">
        <v>1542.1505818600001</v>
      </c>
      <c r="L14" s="47">
        <v>1949.99795965</v>
      </c>
      <c r="M14" s="47">
        <v>446.78568668000003</v>
      </c>
      <c r="N14" s="47">
        <f t="shared" si="7"/>
        <v>3989.5066456899999</v>
      </c>
      <c r="O14" s="47">
        <v>461.69997391999999</v>
      </c>
      <c r="P14" s="47">
        <f t="shared" si="8"/>
        <v>3527.8066717699999</v>
      </c>
      <c r="Q14" s="47">
        <v>1730.7989824700001</v>
      </c>
      <c r="R14" s="47">
        <v>1472.76048266</v>
      </c>
      <c r="S14" s="47">
        <v>324.24720664</v>
      </c>
      <c r="T14" s="47"/>
      <c r="U14" s="47"/>
      <c r="V14" s="47"/>
      <c r="W14" s="47"/>
      <c r="X14" s="47"/>
      <c r="Y14" s="47"/>
    </row>
    <row r="15" spans="1:25" ht="12.75" hidden="1" customHeight="1" outlineLevel="1">
      <c r="A15" s="15">
        <v>40664</v>
      </c>
      <c r="B15" s="47">
        <v>9414.5373665799998</v>
      </c>
      <c r="C15" s="47">
        <f t="shared" si="0"/>
        <v>1895.2398463500001</v>
      </c>
      <c r="D15" s="47">
        <f t="shared" si="1"/>
        <v>7519.2975202300004</v>
      </c>
      <c r="E15" s="47">
        <f t="shared" si="2"/>
        <v>3221.27098746</v>
      </c>
      <c r="F15" s="47">
        <f t="shared" si="3"/>
        <v>3527.3418079900002</v>
      </c>
      <c r="G15" s="47">
        <f t="shared" si="4"/>
        <v>770.68472478000001</v>
      </c>
      <c r="H15" s="47">
        <f t="shared" si="5"/>
        <v>5412.5075235200002</v>
      </c>
      <c r="I15" s="47">
        <v>1417.7839072100001</v>
      </c>
      <c r="J15" s="47">
        <f t="shared" si="6"/>
        <v>3994.7236163100001</v>
      </c>
      <c r="K15" s="47">
        <v>1524.09563516</v>
      </c>
      <c r="L15" s="47">
        <v>2017.81624089</v>
      </c>
      <c r="M15" s="47">
        <v>452.81174026000002</v>
      </c>
      <c r="N15" s="47">
        <f t="shared" si="7"/>
        <v>4002.0298430600001</v>
      </c>
      <c r="O15" s="47">
        <v>477.45593914</v>
      </c>
      <c r="P15" s="47">
        <f t="shared" si="8"/>
        <v>3524.5739039200002</v>
      </c>
      <c r="Q15" s="47">
        <v>1697.1753523</v>
      </c>
      <c r="R15" s="47">
        <v>1509.5255671</v>
      </c>
      <c r="S15" s="47">
        <v>317.87298451999999</v>
      </c>
      <c r="T15" s="47"/>
      <c r="U15" s="47"/>
      <c r="V15" s="47"/>
      <c r="W15" s="47"/>
      <c r="X15" s="47"/>
      <c r="Y15" s="47"/>
    </row>
    <row r="16" spans="1:25" ht="12.75" hidden="1" customHeight="1" outlineLevel="1">
      <c r="A16" s="15">
        <v>40695</v>
      </c>
      <c r="B16" s="47">
        <v>9576.7324771799995</v>
      </c>
      <c r="C16" s="47">
        <f t="shared" si="0"/>
        <v>1995.3633497000001</v>
      </c>
      <c r="D16" s="47">
        <f t="shared" si="1"/>
        <v>7581.3691274800003</v>
      </c>
      <c r="E16" s="47">
        <f t="shared" si="2"/>
        <v>3151.722745</v>
      </c>
      <c r="F16" s="47">
        <f t="shared" si="3"/>
        <v>3623.61606901</v>
      </c>
      <c r="G16" s="47">
        <f t="shared" si="4"/>
        <v>806.03031347000001</v>
      </c>
      <c r="H16" s="47">
        <f t="shared" si="5"/>
        <v>5526.2087604799999</v>
      </c>
      <c r="I16" s="47">
        <v>1516.87303638</v>
      </c>
      <c r="J16" s="47">
        <f t="shared" si="6"/>
        <v>4009.3357241000003</v>
      </c>
      <c r="K16" s="47">
        <v>1480.5179593099999</v>
      </c>
      <c r="L16" s="47">
        <v>2062.9133871200002</v>
      </c>
      <c r="M16" s="47">
        <v>465.90437766999997</v>
      </c>
      <c r="N16" s="47">
        <f t="shared" si="7"/>
        <v>4050.5237167</v>
      </c>
      <c r="O16" s="47">
        <v>478.49031331999998</v>
      </c>
      <c r="P16" s="47">
        <f t="shared" si="8"/>
        <v>3572.03340338</v>
      </c>
      <c r="Q16" s="47">
        <v>1671.2047856900001</v>
      </c>
      <c r="R16" s="47">
        <v>1560.7026818899999</v>
      </c>
      <c r="S16" s="47">
        <v>340.12593579999998</v>
      </c>
      <c r="T16" s="47"/>
      <c r="U16" s="47"/>
      <c r="V16" s="47"/>
      <c r="W16" s="47"/>
      <c r="X16" s="47"/>
      <c r="Y16" s="47"/>
    </row>
    <row r="17" spans="1:25" ht="12.75" hidden="1" customHeight="1" outlineLevel="1">
      <c r="A17" s="15">
        <v>40725</v>
      </c>
      <c r="B17" s="47">
        <v>9635.4557737299983</v>
      </c>
      <c r="C17" s="47">
        <f t="shared" si="0"/>
        <v>1932.5767764899999</v>
      </c>
      <c r="D17" s="47">
        <f t="shared" si="1"/>
        <v>7702.87899724</v>
      </c>
      <c r="E17" s="47">
        <f t="shared" si="2"/>
        <v>3123.2135153400004</v>
      </c>
      <c r="F17" s="47">
        <f t="shared" si="3"/>
        <v>3741.1630996399999</v>
      </c>
      <c r="G17" s="47">
        <f t="shared" si="4"/>
        <v>838.50238225999999</v>
      </c>
      <c r="H17" s="47">
        <f t="shared" si="5"/>
        <v>5578.9567840199998</v>
      </c>
      <c r="I17" s="47">
        <v>1530.0632228699999</v>
      </c>
      <c r="J17" s="47">
        <f t="shared" si="6"/>
        <v>4048.8935611500001</v>
      </c>
      <c r="K17" s="47">
        <v>1447.6836772900001</v>
      </c>
      <c r="L17" s="47">
        <v>2134.4191743299998</v>
      </c>
      <c r="M17" s="47">
        <v>466.79070953000002</v>
      </c>
      <c r="N17" s="47">
        <f t="shared" si="7"/>
        <v>4056.4989897099999</v>
      </c>
      <c r="O17" s="47">
        <v>402.51355361999998</v>
      </c>
      <c r="P17" s="47">
        <f t="shared" si="8"/>
        <v>3653.9854360899999</v>
      </c>
      <c r="Q17" s="47">
        <v>1675.5298380500001</v>
      </c>
      <c r="R17" s="47">
        <v>1606.7439253099999</v>
      </c>
      <c r="S17" s="47">
        <v>371.71167272999998</v>
      </c>
      <c r="T17" s="47"/>
      <c r="U17" s="47"/>
      <c r="V17" s="47"/>
      <c r="W17" s="47"/>
      <c r="X17" s="47"/>
      <c r="Y17" s="47"/>
    </row>
    <row r="18" spans="1:25" ht="12.75" hidden="1" customHeight="1" outlineLevel="1">
      <c r="A18" s="15">
        <v>40756</v>
      </c>
      <c r="B18" s="47">
        <v>9325.1281749999998</v>
      </c>
      <c r="C18" s="47">
        <f t="shared" si="0"/>
        <v>1987.3930869000001</v>
      </c>
      <c r="D18" s="47">
        <f t="shared" si="1"/>
        <v>7337.7350881000002</v>
      </c>
      <c r="E18" s="47">
        <f t="shared" si="2"/>
        <v>2957.3252849600003</v>
      </c>
      <c r="F18" s="47">
        <f t="shared" si="3"/>
        <v>3588.8856458199998</v>
      </c>
      <c r="G18" s="47">
        <f t="shared" si="4"/>
        <v>791.52415731999997</v>
      </c>
      <c r="H18" s="47">
        <f t="shared" si="5"/>
        <v>5398.4930717799998</v>
      </c>
      <c r="I18" s="47">
        <v>1504.11804912</v>
      </c>
      <c r="J18" s="47">
        <f t="shared" si="6"/>
        <v>3894.37502266</v>
      </c>
      <c r="K18" s="47">
        <v>1338.04477064</v>
      </c>
      <c r="L18" s="47">
        <v>2099.1547280499999</v>
      </c>
      <c r="M18" s="47">
        <v>457.17552396999997</v>
      </c>
      <c r="N18" s="47">
        <f t="shared" si="7"/>
        <v>3926.63510322</v>
      </c>
      <c r="O18" s="47">
        <v>483.27503777999999</v>
      </c>
      <c r="P18" s="47">
        <f t="shared" si="8"/>
        <v>3443.3600654400002</v>
      </c>
      <c r="Q18" s="47">
        <v>1619.2805143200001</v>
      </c>
      <c r="R18" s="47">
        <v>1489.7309177699999</v>
      </c>
      <c r="S18" s="47">
        <v>334.34863335</v>
      </c>
      <c r="T18" s="47"/>
      <c r="U18" s="47"/>
      <c r="V18" s="47"/>
      <c r="W18" s="47"/>
      <c r="X18" s="47"/>
      <c r="Y18" s="47"/>
    </row>
    <row r="19" spans="1:25" ht="12.75" hidden="1" customHeight="1" outlineLevel="1">
      <c r="A19" s="15">
        <v>40787</v>
      </c>
      <c r="B19" s="47">
        <v>9236.71888167</v>
      </c>
      <c r="C19" s="47">
        <f t="shared" si="0"/>
        <v>1923.1133204099999</v>
      </c>
      <c r="D19" s="47">
        <f t="shared" si="1"/>
        <v>7313.6055612600003</v>
      </c>
      <c r="E19" s="47">
        <f t="shared" si="2"/>
        <v>2938.7810755199998</v>
      </c>
      <c r="F19" s="47">
        <f t="shared" si="3"/>
        <v>3583.2867720000004</v>
      </c>
      <c r="G19" s="47">
        <f t="shared" si="4"/>
        <v>791.53771374000007</v>
      </c>
      <c r="H19" s="47">
        <f t="shared" si="5"/>
        <v>5307.0945540100001</v>
      </c>
      <c r="I19" s="47">
        <v>1425.5562472199999</v>
      </c>
      <c r="J19" s="47">
        <f t="shared" si="6"/>
        <v>3881.5383067900002</v>
      </c>
      <c r="K19" s="47">
        <v>1308.60661458</v>
      </c>
      <c r="L19" s="47">
        <v>2108.2694238300001</v>
      </c>
      <c r="M19" s="47">
        <v>464.66226838</v>
      </c>
      <c r="N19" s="47">
        <f t="shared" si="7"/>
        <v>3929.6243276599998</v>
      </c>
      <c r="O19" s="47">
        <v>497.55707318999998</v>
      </c>
      <c r="P19" s="47">
        <f t="shared" si="8"/>
        <v>3432.0672544700001</v>
      </c>
      <c r="Q19" s="47">
        <v>1630.17446094</v>
      </c>
      <c r="R19" s="47">
        <v>1475.0173481700001</v>
      </c>
      <c r="S19" s="47">
        <v>326.87544536000001</v>
      </c>
      <c r="T19" s="47"/>
      <c r="U19" s="47"/>
      <c r="V19" s="47"/>
      <c r="W19" s="47"/>
      <c r="X19" s="47"/>
      <c r="Y19" s="47"/>
    </row>
    <row r="20" spans="1:25" ht="12.75" hidden="1" customHeight="1" outlineLevel="1">
      <c r="A20" s="15">
        <v>40817</v>
      </c>
      <c r="B20" s="47">
        <v>9319.9968374500004</v>
      </c>
      <c r="C20" s="47">
        <f t="shared" si="0"/>
        <v>1906.6327076699999</v>
      </c>
      <c r="D20" s="47">
        <f t="shared" si="1"/>
        <v>7413.3641297800004</v>
      </c>
      <c r="E20" s="47">
        <f t="shared" si="2"/>
        <v>2953.2072980600001</v>
      </c>
      <c r="F20" s="47">
        <f t="shared" si="3"/>
        <v>3650.7026943000001</v>
      </c>
      <c r="G20" s="47">
        <f t="shared" si="4"/>
        <v>809.45413742000005</v>
      </c>
      <c r="H20" s="47">
        <f t="shared" si="5"/>
        <v>5309.0400289099998</v>
      </c>
      <c r="I20" s="47">
        <v>1425.29891273</v>
      </c>
      <c r="J20" s="47">
        <f t="shared" si="6"/>
        <v>3883.7411161800001</v>
      </c>
      <c r="K20" s="47">
        <v>1291.4428453</v>
      </c>
      <c r="L20" s="47">
        <v>2122.27746084</v>
      </c>
      <c r="M20" s="47">
        <v>470.02081004000001</v>
      </c>
      <c r="N20" s="47">
        <f t="shared" si="7"/>
        <v>4010.9568085400001</v>
      </c>
      <c r="O20" s="47">
        <v>481.33379494000002</v>
      </c>
      <c r="P20" s="47">
        <f t="shared" si="8"/>
        <v>3529.6230135999999</v>
      </c>
      <c r="Q20" s="47">
        <v>1661.76445276</v>
      </c>
      <c r="R20" s="47">
        <v>1528.4252334600001</v>
      </c>
      <c r="S20" s="47">
        <v>339.43332737999998</v>
      </c>
      <c r="T20" s="47"/>
      <c r="U20" s="47"/>
      <c r="V20" s="47"/>
      <c r="W20" s="47"/>
      <c r="X20" s="47"/>
      <c r="Y20" s="47"/>
    </row>
    <row r="21" spans="1:25" ht="12.75" hidden="1" customHeight="1" outlineLevel="1">
      <c r="A21" s="15">
        <v>40848</v>
      </c>
      <c r="B21" s="47">
        <v>9342.7307039799998</v>
      </c>
      <c r="C21" s="47">
        <f t="shared" si="0"/>
        <v>1861.0573392599999</v>
      </c>
      <c r="D21" s="47">
        <f t="shared" si="1"/>
        <v>7481.6733647199999</v>
      </c>
      <c r="E21" s="47">
        <f t="shared" si="2"/>
        <v>3038.3593636599999</v>
      </c>
      <c r="F21" s="47">
        <f t="shared" si="3"/>
        <v>3559.9914762899998</v>
      </c>
      <c r="G21" s="47">
        <f t="shared" si="4"/>
        <v>883.32252476999997</v>
      </c>
      <c r="H21" s="47">
        <f t="shared" si="5"/>
        <v>5347.2972805400004</v>
      </c>
      <c r="I21" s="47">
        <v>1396.8314593099999</v>
      </c>
      <c r="J21" s="47">
        <f t="shared" si="6"/>
        <v>3950.4658212300001</v>
      </c>
      <c r="K21" s="47">
        <v>1358.76090017</v>
      </c>
      <c r="L21" s="47">
        <v>2072.5052039100001</v>
      </c>
      <c r="M21" s="47">
        <v>519.19971714999997</v>
      </c>
      <c r="N21" s="47">
        <f t="shared" si="7"/>
        <v>3995.4334234400003</v>
      </c>
      <c r="O21" s="47">
        <v>464.22587994999998</v>
      </c>
      <c r="P21" s="47">
        <f t="shared" si="8"/>
        <v>3531.2075434900003</v>
      </c>
      <c r="Q21" s="47">
        <v>1679.5984634900001</v>
      </c>
      <c r="R21" s="47">
        <v>1487.4862723799999</v>
      </c>
      <c r="S21" s="47">
        <v>364.12280762</v>
      </c>
      <c r="T21" s="47"/>
      <c r="U21" s="47"/>
      <c r="V21" s="47"/>
      <c r="W21" s="47"/>
      <c r="X21" s="47"/>
      <c r="Y21" s="47"/>
    </row>
    <row r="22" spans="1:25" ht="12.75" hidden="1" customHeight="1" outlineLevel="1">
      <c r="A22" s="15">
        <v>40878</v>
      </c>
      <c r="B22" s="47">
        <v>9511.9507844700001</v>
      </c>
      <c r="C22" s="47">
        <f t="shared" si="0"/>
        <v>1769.30238444</v>
      </c>
      <c r="D22" s="47">
        <f t="shared" si="1"/>
        <v>7742.6484000299997</v>
      </c>
      <c r="E22" s="47">
        <f t="shared" si="2"/>
        <v>3407.3194310700001</v>
      </c>
      <c r="F22" s="47">
        <f t="shared" si="3"/>
        <v>3516.9235763300003</v>
      </c>
      <c r="G22" s="47">
        <f t="shared" si="4"/>
        <v>818.40539263000005</v>
      </c>
      <c r="H22" s="47">
        <f t="shared" si="5"/>
        <v>5487.37465419</v>
      </c>
      <c r="I22" s="47">
        <v>1330.3034944799999</v>
      </c>
      <c r="J22" s="47">
        <f t="shared" si="6"/>
        <v>4157.0711597099998</v>
      </c>
      <c r="K22" s="47">
        <v>1631.9069353499999</v>
      </c>
      <c r="L22" s="47">
        <v>2048.29843458</v>
      </c>
      <c r="M22" s="47">
        <v>476.86578978</v>
      </c>
      <c r="N22" s="47">
        <f t="shared" si="7"/>
        <v>4024.5761302799997</v>
      </c>
      <c r="O22" s="47">
        <v>438.99888995999999</v>
      </c>
      <c r="P22" s="47">
        <f t="shared" si="8"/>
        <v>3585.5772403199999</v>
      </c>
      <c r="Q22" s="47">
        <v>1775.4124957199999</v>
      </c>
      <c r="R22" s="47">
        <v>1468.62514175</v>
      </c>
      <c r="S22" s="47">
        <v>341.53960284999999</v>
      </c>
      <c r="T22" s="47"/>
      <c r="U22" s="47"/>
      <c r="V22" s="47"/>
      <c r="W22" s="47"/>
      <c r="X22" s="47"/>
      <c r="Y22" s="47"/>
    </row>
    <row r="23" spans="1:25" ht="12.75" hidden="1" customHeight="1" outlineLevel="1">
      <c r="A23" s="15">
        <v>40909</v>
      </c>
      <c r="B23" s="47">
        <v>9823.8433657200003</v>
      </c>
      <c r="C23" s="47">
        <f t="shared" si="0"/>
        <v>1855.4007474099999</v>
      </c>
      <c r="D23" s="47">
        <f t="shared" si="1"/>
        <v>7968.4426183099995</v>
      </c>
      <c r="E23" s="47">
        <f t="shared" si="2"/>
        <v>3573.36793304</v>
      </c>
      <c r="F23" s="47">
        <f t="shared" si="3"/>
        <v>3569.3809070200004</v>
      </c>
      <c r="G23" s="47">
        <f t="shared" si="4"/>
        <v>825.69377824999992</v>
      </c>
      <c r="H23" s="47">
        <f t="shared" si="5"/>
        <v>5703.4452905500002</v>
      </c>
      <c r="I23" s="47">
        <v>1407.9577316</v>
      </c>
      <c r="J23" s="47">
        <f t="shared" si="6"/>
        <v>4295.4875589499998</v>
      </c>
      <c r="K23" s="47">
        <v>1769.0524292800001</v>
      </c>
      <c r="L23" s="47">
        <v>2045.5093532400001</v>
      </c>
      <c r="M23" s="47">
        <v>480.92577642999998</v>
      </c>
      <c r="N23" s="47">
        <f t="shared" si="7"/>
        <v>4120.3980751700001</v>
      </c>
      <c r="O23" s="47">
        <v>447.44301581000002</v>
      </c>
      <c r="P23" s="47">
        <f t="shared" si="8"/>
        <v>3672.9550593599997</v>
      </c>
      <c r="Q23" s="47">
        <v>1804.31550376</v>
      </c>
      <c r="R23" s="47">
        <v>1523.8715537800001</v>
      </c>
      <c r="S23" s="47">
        <v>344.76800181999999</v>
      </c>
      <c r="T23" s="47"/>
      <c r="U23" s="47"/>
      <c r="V23" s="47"/>
      <c r="W23" s="47"/>
      <c r="X23" s="47"/>
      <c r="Y23" s="47"/>
    </row>
    <row r="24" spans="1:25" ht="12.75" hidden="1" customHeight="1" outlineLevel="1">
      <c r="A24" s="15">
        <v>40940</v>
      </c>
      <c r="B24" s="47">
        <v>10092.995868990001</v>
      </c>
      <c r="C24" s="47">
        <f t="shared" si="0"/>
        <v>1920.7126219899999</v>
      </c>
      <c r="D24" s="47">
        <f t="shared" si="1"/>
        <v>8172.2832469999994</v>
      </c>
      <c r="E24" s="47">
        <f t="shared" si="2"/>
        <v>3668.2126576000001</v>
      </c>
      <c r="F24" s="47">
        <f t="shared" si="3"/>
        <v>3653.2749074100002</v>
      </c>
      <c r="G24" s="47">
        <f t="shared" si="4"/>
        <v>850.79568199000005</v>
      </c>
      <c r="H24" s="47">
        <f t="shared" si="5"/>
        <v>5886.8635760899997</v>
      </c>
      <c r="I24" s="47">
        <v>1471.3006725299999</v>
      </c>
      <c r="J24" s="47">
        <f t="shared" si="6"/>
        <v>4415.5629035599995</v>
      </c>
      <c r="K24" s="47">
        <v>1870.85164921</v>
      </c>
      <c r="L24" s="47">
        <v>2055.7489610100001</v>
      </c>
      <c r="M24" s="47">
        <v>488.96229333999997</v>
      </c>
      <c r="N24" s="47">
        <f t="shared" si="7"/>
        <v>4206.1322929000007</v>
      </c>
      <c r="O24" s="47">
        <v>449.41194946000002</v>
      </c>
      <c r="P24" s="47">
        <f t="shared" si="8"/>
        <v>3756.7203434400003</v>
      </c>
      <c r="Q24" s="47">
        <v>1797.3610083900001</v>
      </c>
      <c r="R24" s="47">
        <v>1597.5259464000001</v>
      </c>
      <c r="S24" s="47">
        <v>361.83338865000002</v>
      </c>
      <c r="T24" s="47"/>
      <c r="U24" s="47"/>
      <c r="V24" s="47"/>
      <c r="W24" s="47"/>
      <c r="X24" s="47"/>
      <c r="Y24" s="47"/>
    </row>
    <row r="25" spans="1:25" ht="12.75" hidden="1" customHeight="1" outlineLevel="1">
      <c r="A25" s="15">
        <v>40969</v>
      </c>
      <c r="B25" s="47">
        <v>10203.210590250001</v>
      </c>
      <c r="C25" s="47">
        <f t="shared" si="0"/>
        <v>1932.2312604799999</v>
      </c>
      <c r="D25" s="47">
        <f t="shared" si="1"/>
        <v>8270.9793297699998</v>
      </c>
      <c r="E25" s="47">
        <f t="shared" si="2"/>
        <v>3712.7667391200002</v>
      </c>
      <c r="F25" s="47">
        <f t="shared" si="3"/>
        <v>3717.6742204600005</v>
      </c>
      <c r="G25" s="47">
        <f t="shared" si="4"/>
        <v>840.53837019000002</v>
      </c>
      <c r="H25" s="47">
        <f t="shared" si="5"/>
        <v>6008.2290651699996</v>
      </c>
      <c r="I25" s="47">
        <v>1484.2773070200001</v>
      </c>
      <c r="J25" s="47">
        <f t="shared" si="6"/>
        <v>4523.9517581499995</v>
      </c>
      <c r="K25" s="47">
        <v>1926.46155024</v>
      </c>
      <c r="L25" s="47">
        <v>2103.8869645700001</v>
      </c>
      <c r="M25" s="47">
        <v>493.60324334000001</v>
      </c>
      <c r="N25" s="47">
        <f t="shared" si="7"/>
        <v>4194.9815250800002</v>
      </c>
      <c r="O25" s="47">
        <v>447.95395345999998</v>
      </c>
      <c r="P25" s="47">
        <f t="shared" si="8"/>
        <v>3747.0275716199999</v>
      </c>
      <c r="Q25" s="47">
        <v>1786.3051888800001</v>
      </c>
      <c r="R25" s="47">
        <v>1613.7872558900001</v>
      </c>
      <c r="S25" s="47">
        <v>346.93512685000002</v>
      </c>
      <c r="T25" s="47"/>
      <c r="U25" s="47"/>
      <c r="V25" s="47"/>
      <c r="W25" s="47"/>
      <c r="X25" s="47"/>
      <c r="Y25" s="47"/>
    </row>
    <row r="26" spans="1:25" ht="12.75" hidden="1" customHeight="1" outlineLevel="1">
      <c r="A26" s="15">
        <v>41000</v>
      </c>
      <c r="B26" s="47">
        <v>10827.062794789999</v>
      </c>
      <c r="C26" s="47">
        <f t="shared" si="0"/>
        <v>2009.33560068</v>
      </c>
      <c r="D26" s="47">
        <f t="shared" si="1"/>
        <v>8817.7271941100007</v>
      </c>
      <c r="E26" s="47">
        <f t="shared" si="2"/>
        <v>4043.7215618</v>
      </c>
      <c r="F26" s="47">
        <f t="shared" si="3"/>
        <v>3938.2724969399997</v>
      </c>
      <c r="G26" s="47">
        <f t="shared" si="4"/>
        <v>835.7331353699999</v>
      </c>
      <c r="H26" s="47">
        <f t="shared" si="5"/>
        <v>6372.8710883200001</v>
      </c>
      <c r="I26" s="47">
        <v>1568.8904759699999</v>
      </c>
      <c r="J26" s="47">
        <f t="shared" si="6"/>
        <v>4803.9806123500002</v>
      </c>
      <c r="K26" s="47">
        <v>2125.47866531</v>
      </c>
      <c r="L26" s="47">
        <v>2187.0299329899999</v>
      </c>
      <c r="M26" s="47">
        <v>491.47201404999998</v>
      </c>
      <c r="N26" s="47">
        <f t="shared" si="7"/>
        <v>4454.1917064699992</v>
      </c>
      <c r="O26" s="47">
        <v>440.44512471000002</v>
      </c>
      <c r="P26" s="47">
        <f t="shared" si="8"/>
        <v>4013.7465817599996</v>
      </c>
      <c r="Q26" s="47">
        <v>1918.24289649</v>
      </c>
      <c r="R26" s="47">
        <v>1751.24256395</v>
      </c>
      <c r="S26" s="47">
        <v>344.26112131999997</v>
      </c>
      <c r="T26" s="47"/>
      <c r="U26" s="47"/>
      <c r="V26" s="47"/>
      <c r="W26" s="47"/>
      <c r="X26" s="47"/>
      <c r="Y26" s="47"/>
    </row>
    <row r="27" spans="1:25" ht="12.75" hidden="1" customHeight="1" outlineLevel="1">
      <c r="A27" s="15">
        <v>41030</v>
      </c>
      <c r="B27" s="47">
        <v>10854.209946219999</v>
      </c>
      <c r="C27" s="47">
        <f t="shared" si="0"/>
        <v>1991.58850695</v>
      </c>
      <c r="D27" s="47">
        <f t="shared" si="1"/>
        <v>8862.6214392699985</v>
      </c>
      <c r="E27" s="47">
        <f t="shared" si="2"/>
        <v>4091.67165854</v>
      </c>
      <c r="F27" s="47">
        <f t="shared" si="3"/>
        <v>3940.5360200700002</v>
      </c>
      <c r="G27" s="47">
        <f t="shared" si="4"/>
        <v>830.41376065999998</v>
      </c>
      <c r="H27" s="47">
        <f t="shared" si="5"/>
        <v>6439.3919724099997</v>
      </c>
      <c r="I27" s="47">
        <v>1562.51687924</v>
      </c>
      <c r="J27" s="47">
        <f t="shared" si="6"/>
        <v>4876.8750931699997</v>
      </c>
      <c r="K27" s="47">
        <v>2176.5159315999999</v>
      </c>
      <c r="L27" s="47">
        <v>2210.7595332300002</v>
      </c>
      <c r="M27" s="47">
        <v>489.59962833999998</v>
      </c>
      <c r="N27" s="47">
        <f t="shared" si="7"/>
        <v>4414.8179738099998</v>
      </c>
      <c r="O27" s="47">
        <v>429.07162770999997</v>
      </c>
      <c r="P27" s="47">
        <f t="shared" si="8"/>
        <v>3985.7463460999998</v>
      </c>
      <c r="Q27" s="47">
        <v>1915.15572694</v>
      </c>
      <c r="R27" s="47">
        <v>1729.77648684</v>
      </c>
      <c r="S27" s="47">
        <v>340.81413232</v>
      </c>
      <c r="T27" s="47"/>
      <c r="U27" s="47"/>
      <c r="V27" s="47"/>
      <c r="W27" s="47"/>
      <c r="X27" s="47"/>
      <c r="Y27" s="47"/>
    </row>
    <row r="28" spans="1:25" ht="12.75" hidden="1" customHeight="1" outlineLevel="1">
      <c r="A28" s="15">
        <v>41061</v>
      </c>
      <c r="B28" s="47">
        <v>11042.737019869999</v>
      </c>
      <c r="C28" s="47">
        <f t="shared" si="0"/>
        <v>2097.00228655</v>
      </c>
      <c r="D28" s="47">
        <f t="shared" si="1"/>
        <v>8945.7347333199996</v>
      </c>
      <c r="E28" s="47">
        <f t="shared" si="2"/>
        <v>4130.1362124900006</v>
      </c>
      <c r="F28" s="47">
        <f t="shared" si="3"/>
        <v>3979.2683855099999</v>
      </c>
      <c r="G28" s="47">
        <f t="shared" si="4"/>
        <v>836.33013531999995</v>
      </c>
      <c r="H28" s="47">
        <f t="shared" si="5"/>
        <v>6546.3088671999994</v>
      </c>
      <c r="I28" s="47">
        <v>1666.5154238800001</v>
      </c>
      <c r="J28" s="47">
        <f t="shared" si="6"/>
        <v>4879.7934433199998</v>
      </c>
      <c r="K28" s="47">
        <v>2178.4122509200001</v>
      </c>
      <c r="L28" s="47">
        <v>2209.39464636</v>
      </c>
      <c r="M28" s="47">
        <v>491.98654604000001</v>
      </c>
      <c r="N28" s="47">
        <f t="shared" si="7"/>
        <v>4496.4281526699997</v>
      </c>
      <c r="O28" s="47">
        <v>430.48686266999999</v>
      </c>
      <c r="P28" s="47">
        <f t="shared" si="8"/>
        <v>4065.9412899999998</v>
      </c>
      <c r="Q28" s="47">
        <v>1951.72396157</v>
      </c>
      <c r="R28" s="47">
        <v>1769.8737391499999</v>
      </c>
      <c r="S28" s="47">
        <v>344.34358928</v>
      </c>
      <c r="T28" s="47"/>
      <c r="U28" s="47"/>
      <c r="V28" s="47"/>
      <c r="W28" s="47"/>
      <c r="X28" s="47"/>
      <c r="Y28" s="47"/>
    </row>
    <row r="29" spans="1:25" ht="12.75" hidden="1" customHeight="1" outlineLevel="1">
      <c r="A29" s="15">
        <v>41091</v>
      </c>
      <c r="B29" s="47">
        <v>11204.379017380001</v>
      </c>
      <c r="C29" s="47">
        <f t="shared" si="0"/>
        <v>2101.46715713</v>
      </c>
      <c r="D29" s="47">
        <f t="shared" si="1"/>
        <v>9102.9118602499984</v>
      </c>
      <c r="E29" s="47">
        <f t="shared" si="2"/>
        <v>4150.96237045</v>
      </c>
      <c r="F29" s="47">
        <f t="shared" si="3"/>
        <v>4086.9489065099997</v>
      </c>
      <c r="G29" s="47">
        <f t="shared" si="4"/>
        <v>865.00058329000001</v>
      </c>
      <c r="H29" s="47">
        <f t="shared" si="5"/>
        <v>6534.9181187599997</v>
      </c>
      <c r="I29" s="47">
        <v>1640.9535694599999</v>
      </c>
      <c r="J29" s="47">
        <f t="shared" si="6"/>
        <v>4893.9645492999998</v>
      </c>
      <c r="K29" s="47">
        <v>2208.00669079</v>
      </c>
      <c r="L29" s="47">
        <v>2197.7119502599999</v>
      </c>
      <c r="M29" s="47">
        <v>488.24590825000001</v>
      </c>
      <c r="N29" s="47">
        <f t="shared" si="7"/>
        <v>4669.4608986199992</v>
      </c>
      <c r="O29" s="47">
        <v>460.51358766999999</v>
      </c>
      <c r="P29" s="47">
        <f t="shared" si="8"/>
        <v>4208.9473109499995</v>
      </c>
      <c r="Q29" s="47">
        <v>1942.95567966</v>
      </c>
      <c r="R29" s="47">
        <v>1889.23695625</v>
      </c>
      <c r="S29" s="47">
        <v>376.75467504</v>
      </c>
      <c r="T29" s="47"/>
      <c r="U29" s="47"/>
      <c r="V29" s="47"/>
      <c r="W29" s="47"/>
      <c r="X29" s="47"/>
      <c r="Y29" s="47"/>
    </row>
    <row r="30" spans="1:25" ht="12.75" hidden="1" customHeight="1" outlineLevel="1">
      <c r="A30" s="15">
        <v>41122</v>
      </c>
      <c r="B30" s="47">
        <v>11411.421595309999</v>
      </c>
      <c r="C30" s="47">
        <f t="shared" si="0"/>
        <v>2078.78016514</v>
      </c>
      <c r="D30" s="47">
        <f t="shared" si="1"/>
        <v>9332.6414301700006</v>
      </c>
      <c r="E30" s="47">
        <f t="shared" si="2"/>
        <v>4238.6689788799995</v>
      </c>
      <c r="F30" s="47">
        <f t="shared" si="3"/>
        <v>4194.0563018399998</v>
      </c>
      <c r="G30" s="47">
        <f t="shared" si="4"/>
        <v>899.91614944999992</v>
      </c>
      <c r="H30" s="47">
        <f t="shared" si="5"/>
        <v>6552.6700130999998</v>
      </c>
      <c r="I30" s="47">
        <v>1616.39265879</v>
      </c>
      <c r="J30" s="47">
        <f t="shared" si="6"/>
        <v>4936.2773543100002</v>
      </c>
      <c r="K30" s="47">
        <v>2266.1285186099999</v>
      </c>
      <c r="L30" s="47">
        <v>2179.9978592100001</v>
      </c>
      <c r="M30" s="47">
        <v>490.15097649000001</v>
      </c>
      <c r="N30" s="47">
        <f t="shared" si="7"/>
        <v>4858.7515822100004</v>
      </c>
      <c r="O30" s="47">
        <v>462.38750635000002</v>
      </c>
      <c r="P30" s="47">
        <f t="shared" si="8"/>
        <v>4396.3640758600004</v>
      </c>
      <c r="Q30" s="47">
        <v>1972.54046027</v>
      </c>
      <c r="R30" s="47">
        <v>2014.0584426299999</v>
      </c>
      <c r="S30" s="47">
        <v>409.76517295999997</v>
      </c>
      <c r="T30" s="47"/>
      <c r="U30" s="47"/>
      <c r="V30" s="47"/>
      <c r="W30" s="47"/>
      <c r="X30" s="47"/>
      <c r="Y30" s="47"/>
    </row>
    <row r="31" spans="1:25" ht="12.75" hidden="1" customHeight="1" outlineLevel="1">
      <c r="A31" s="15">
        <v>41153</v>
      </c>
      <c r="B31" s="47">
        <v>11567.260706720001</v>
      </c>
      <c r="C31" s="47">
        <f t="shared" si="0"/>
        <v>2095.3409630900001</v>
      </c>
      <c r="D31" s="47">
        <f t="shared" si="1"/>
        <v>9471.9197436300019</v>
      </c>
      <c r="E31" s="47">
        <f t="shared" si="2"/>
        <v>4203.2094724600001</v>
      </c>
      <c r="F31" s="47">
        <f t="shared" si="3"/>
        <v>4312.9333504400001</v>
      </c>
      <c r="G31" s="47">
        <f t="shared" si="4"/>
        <v>955.77692073000003</v>
      </c>
      <c r="H31" s="47">
        <f t="shared" si="5"/>
        <v>6515.965460630001</v>
      </c>
      <c r="I31" s="47">
        <v>1596.79976274</v>
      </c>
      <c r="J31" s="47">
        <f t="shared" si="6"/>
        <v>4919.165697890001</v>
      </c>
      <c r="K31" s="47">
        <v>2269.9802775200001</v>
      </c>
      <c r="L31" s="47">
        <v>2161.64648528</v>
      </c>
      <c r="M31" s="47">
        <v>487.53893509</v>
      </c>
      <c r="N31" s="47">
        <f t="shared" si="7"/>
        <v>5051.2952460899996</v>
      </c>
      <c r="O31" s="47">
        <v>498.54120035</v>
      </c>
      <c r="P31" s="47">
        <f t="shared" si="8"/>
        <v>4552.75404574</v>
      </c>
      <c r="Q31" s="47">
        <v>1933.2291949400001</v>
      </c>
      <c r="R31" s="47">
        <v>2151.2868651600002</v>
      </c>
      <c r="S31" s="47">
        <v>468.23798563999998</v>
      </c>
      <c r="T31" s="47"/>
      <c r="U31" s="47"/>
      <c r="V31" s="47"/>
      <c r="W31" s="47"/>
      <c r="X31" s="47"/>
      <c r="Y31" s="47"/>
    </row>
    <row r="32" spans="1:25" ht="12.75" hidden="1" customHeight="1" outlineLevel="1">
      <c r="A32" s="15">
        <v>41183</v>
      </c>
      <c r="B32" s="47">
        <v>11703.00156828</v>
      </c>
      <c r="C32" s="47">
        <f t="shared" si="0"/>
        <v>2060.93504338</v>
      </c>
      <c r="D32" s="47">
        <f t="shared" si="1"/>
        <v>9642.0665248999994</v>
      </c>
      <c r="E32" s="47">
        <f t="shared" si="2"/>
        <v>4222.66973323</v>
      </c>
      <c r="F32" s="47">
        <f t="shared" si="3"/>
        <v>4426.2824221400006</v>
      </c>
      <c r="G32" s="47">
        <f t="shared" si="4"/>
        <v>993.11436952999998</v>
      </c>
      <c r="H32" s="47">
        <f t="shared" si="5"/>
        <v>6449.1946680500005</v>
      </c>
      <c r="I32" s="47">
        <v>1558.16746861</v>
      </c>
      <c r="J32" s="47">
        <f t="shared" si="6"/>
        <v>4891.02719944</v>
      </c>
      <c r="K32" s="47">
        <v>2263.2502770599999</v>
      </c>
      <c r="L32" s="47">
        <v>2139.68152676</v>
      </c>
      <c r="M32" s="47">
        <v>488.09539561999998</v>
      </c>
      <c r="N32" s="47">
        <f t="shared" si="7"/>
        <v>5253.8069002299999</v>
      </c>
      <c r="O32" s="47">
        <v>502.76757477000001</v>
      </c>
      <c r="P32" s="47">
        <f t="shared" si="8"/>
        <v>4751.0393254599994</v>
      </c>
      <c r="Q32" s="47">
        <v>1959.4194561700001</v>
      </c>
      <c r="R32" s="47">
        <v>2286.6008953800001</v>
      </c>
      <c r="S32" s="47">
        <v>505.01897391</v>
      </c>
      <c r="T32" s="47"/>
      <c r="U32" s="47"/>
      <c r="V32" s="47"/>
      <c r="W32" s="47"/>
      <c r="X32" s="47"/>
      <c r="Y32" s="47"/>
    </row>
    <row r="33" spans="1:25" ht="12.75" hidden="1" customHeight="1" outlineLevel="1">
      <c r="A33" s="15">
        <v>41214</v>
      </c>
      <c r="B33" s="47">
        <v>12020.410109500001</v>
      </c>
      <c r="C33" s="47">
        <f t="shared" si="0"/>
        <v>2091.22555461</v>
      </c>
      <c r="D33" s="47">
        <f t="shared" si="1"/>
        <v>9929.1845548900001</v>
      </c>
      <c r="E33" s="47">
        <f t="shared" si="2"/>
        <v>4362.9746792099995</v>
      </c>
      <c r="F33" s="47">
        <f t="shared" si="3"/>
        <v>4568.9068551500004</v>
      </c>
      <c r="G33" s="47">
        <f t="shared" si="4"/>
        <v>997.30302053000003</v>
      </c>
      <c r="H33" s="47">
        <f t="shared" si="5"/>
        <v>6604.3843065700003</v>
      </c>
      <c r="I33" s="47">
        <v>1588.7005618000001</v>
      </c>
      <c r="J33" s="47">
        <f t="shared" si="6"/>
        <v>5015.68374477</v>
      </c>
      <c r="K33" s="47">
        <v>2388.5018055599999</v>
      </c>
      <c r="L33" s="47">
        <v>2135.7155871599998</v>
      </c>
      <c r="M33" s="47">
        <v>491.46635205000001</v>
      </c>
      <c r="N33" s="47">
        <f t="shared" si="7"/>
        <v>5416.0258029300003</v>
      </c>
      <c r="O33" s="47">
        <v>502.52499281000001</v>
      </c>
      <c r="P33" s="47">
        <f t="shared" si="8"/>
        <v>4913.5008101200001</v>
      </c>
      <c r="Q33" s="47">
        <v>1974.4728736500001</v>
      </c>
      <c r="R33" s="47">
        <v>2433.1912679900001</v>
      </c>
      <c r="S33" s="47">
        <v>505.83666848000001</v>
      </c>
      <c r="T33" s="47"/>
      <c r="U33" s="47"/>
      <c r="V33" s="47"/>
      <c r="W33" s="47"/>
      <c r="X33" s="47"/>
      <c r="Y33" s="47"/>
    </row>
    <row r="34" spans="1:25" ht="12.75" hidden="1" customHeight="1" outlineLevel="1">
      <c r="A34" s="15">
        <v>41244</v>
      </c>
      <c r="B34" s="47">
        <v>12325.90192658</v>
      </c>
      <c r="C34" s="47">
        <f t="shared" si="0"/>
        <v>2068.25774404</v>
      </c>
      <c r="D34" s="47">
        <f t="shared" si="1"/>
        <v>10257.64418254</v>
      </c>
      <c r="E34" s="47">
        <f t="shared" si="2"/>
        <v>4512.4251992600002</v>
      </c>
      <c r="F34" s="47">
        <f t="shared" si="3"/>
        <v>4720.1799501200003</v>
      </c>
      <c r="G34" s="47">
        <f t="shared" si="4"/>
        <v>1025.0390331599999</v>
      </c>
      <c r="H34" s="47">
        <f t="shared" si="5"/>
        <v>6807.0549546599996</v>
      </c>
      <c r="I34" s="47">
        <v>1583.14910859</v>
      </c>
      <c r="J34" s="47">
        <f t="shared" si="6"/>
        <v>5223.9058460699998</v>
      </c>
      <c r="K34" s="47">
        <v>2568.8800147000002</v>
      </c>
      <c r="L34" s="47">
        <v>2158.5738582399999</v>
      </c>
      <c r="M34" s="47">
        <v>496.45197313</v>
      </c>
      <c r="N34" s="47">
        <f t="shared" si="7"/>
        <v>5518.8469719200002</v>
      </c>
      <c r="O34" s="47">
        <v>485.10863545000001</v>
      </c>
      <c r="P34" s="47">
        <f t="shared" si="8"/>
        <v>5033.7383364699999</v>
      </c>
      <c r="Q34" s="47">
        <v>1943.5451845600001</v>
      </c>
      <c r="R34" s="47">
        <v>2561.6060918799999</v>
      </c>
      <c r="S34" s="47">
        <v>528.58706002999998</v>
      </c>
      <c r="T34" s="47"/>
      <c r="U34" s="47"/>
      <c r="V34" s="47"/>
      <c r="W34" s="47"/>
      <c r="X34" s="47"/>
      <c r="Y34" s="47"/>
    </row>
    <row r="35" spans="1:25" ht="12.75" hidden="1" customHeight="1" outlineLevel="1">
      <c r="A35" s="15">
        <v>41275</v>
      </c>
      <c r="B35" s="47">
        <v>12646.831680499999</v>
      </c>
      <c r="C35" s="47">
        <f t="shared" si="0"/>
        <v>2081.94995913</v>
      </c>
      <c r="D35" s="47">
        <f t="shared" si="1"/>
        <v>10564.88172137</v>
      </c>
      <c r="E35" s="47">
        <f t="shared" si="2"/>
        <v>4675.92036465</v>
      </c>
      <c r="F35" s="47">
        <f t="shared" si="3"/>
        <v>4849.3714731300006</v>
      </c>
      <c r="G35" s="47">
        <f t="shared" si="4"/>
        <v>1039.58988359</v>
      </c>
      <c r="H35" s="47">
        <f t="shared" si="5"/>
        <v>7065.6230728800001</v>
      </c>
      <c r="I35" s="47">
        <v>1598.4996941100001</v>
      </c>
      <c r="J35" s="47">
        <f t="shared" si="6"/>
        <v>5467.1233787700003</v>
      </c>
      <c r="K35" s="47">
        <v>2721.57928322</v>
      </c>
      <c r="L35" s="47">
        <v>2240.03941467</v>
      </c>
      <c r="M35" s="47">
        <v>505.50468088000002</v>
      </c>
      <c r="N35" s="47">
        <f t="shared" si="7"/>
        <v>5581.2086076200003</v>
      </c>
      <c r="O35" s="47">
        <v>483.45026502000002</v>
      </c>
      <c r="P35" s="47">
        <f t="shared" si="8"/>
        <v>5097.7583426000001</v>
      </c>
      <c r="Q35" s="47">
        <v>1954.34108143</v>
      </c>
      <c r="R35" s="47">
        <v>2609.3320584600001</v>
      </c>
      <c r="S35" s="47">
        <v>534.08520270999998</v>
      </c>
      <c r="T35" s="47"/>
      <c r="U35" s="47"/>
      <c r="V35" s="47"/>
      <c r="W35" s="47"/>
      <c r="X35" s="47"/>
      <c r="Y35" s="47"/>
    </row>
    <row r="36" spans="1:25" ht="12.75" hidden="1" customHeight="1" outlineLevel="1">
      <c r="A36" s="15">
        <v>41306</v>
      </c>
      <c r="B36" s="47">
        <v>12840.920108189999</v>
      </c>
      <c r="C36" s="47">
        <f t="shared" si="0"/>
        <v>2140.0043192499998</v>
      </c>
      <c r="D36" s="47">
        <f t="shared" si="1"/>
        <v>10700.915788940001</v>
      </c>
      <c r="E36" s="47">
        <f t="shared" si="2"/>
        <v>4705.0359018099998</v>
      </c>
      <c r="F36" s="47">
        <f t="shared" si="3"/>
        <v>5880.8278844199995</v>
      </c>
      <c r="G36" s="47">
        <f t="shared" si="4"/>
        <v>115.05200271</v>
      </c>
      <c r="H36" s="47">
        <f t="shared" si="5"/>
        <v>7288.5780317600011</v>
      </c>
      <c r="I36" s="47">
        <v>1682.3063852299999</v>
      </c>
      <c r="J36" s="47">
        <f t="shared" si="6"/>
        <v>5606.2716465300009</v>
      </c>
      <c r="K36" s="47">
        <v>2776.6846310800001</v>
      </c>
      <c r="L36" s="47">
        <v>2764.2511422100001</v>
      </c>
      <c r="M36" s="47">
        <v>65.335873239999998</v>
      </c>
      <c r="N36" s="47">
        <f t="shared" si="7"/>
        <v>5552.342076429999</v>
      </c>
      <c r="O36" s="47">
        <v>457.69793401999999</v>
      </c>
      <c r="P36" s="47">
        <f t="shared" si="8"/>
        <v>5094.6441424099994</v>
      </c>
      <c r="Q36" s="47">
        <v>1928.3512707299999</v>
      </c>
      <c r="R36" s="47">
        <v>3116.5767422099998</v>
      </c>
      <c r="S36" s="47">
        <v>49.716129469999998</v>
      </c>
      <c r="T36" s="47"/>
      <c r="U36" s="47"/>
      <c r="V36" s="47"/>
      <c r="W36" s="47"/>
      <c r="X36" s="47"/>
      <c r="Y36" s="47"/>
    </row>
    <row r="37" spans="1:25" ht="12.75" hidden="1" customHeight="1" outlineLevel="1">
      <c r="A37" s="15">
        <v>41334</v>
      </c>
      <c r="B37" s="47">
        <v>12983.646397959999</v>
      </c>
      <c r="C37" s="47">
        <f t="shared" si="0"/>
        <v>2178.4848583500002</v>
      </c>
      <c r="D37" s="47">
        <f t="shared" si="1"/>
        <v>10805.161539609999</v>
      </c>
      <c r="E37" s="47">
        <f t="shared" si="2"/>
        <v>4659.7449975899999</v>
      </c>
      <c r="F37" s="47">
        <f t="shared" si="3"/>
        <v>6016.8405205899999</v>
      </c>
      <c r="G37" s="47">
        <f t="shared" si="4"/>
        <v>128.57602143</v>
      </c>
      <c r="H37" s="47">
        <f t="shared" si="5"/>
        <v>7513.8562033300004</v>
      </c>
      <c r="I37" s="47">
        <v>1722.1473829500001</v>
      </c>
      <c r="J37" s="47">
        <f t="shared" si="6"/>
        <v>5791.7088203800004</v>
      </c>
      <c r="K37" s="47">
        <v>2831.9177614099999</v>
      </c>
      <c r="L37" s="47">
        <v>2877.97126807</v>
      </c>
      <c r="M37" s="47">
        <v>81.819790900000001</v>
      </c>
      <c r="N37" s="47">
        <f t="shared" si="7"/>
        <v>5469.790194629999</v>
      </c>
      <c r="O37" s="47">
        <v>456.33747540000002</v>
      </c>
      <c r="P37" s="47">
        <f t="shared" si="8"/>
        <v>5013.4527192299993</v>
      </c>
      <c r="Q37" s="47">
        <v>1827.82723618</v>
      </c>
      <c r="R37" s="47">
        <v>3138.8692525199999</v>
      </c>
      <c r="S37" s="47">
        <v>46.756230530000003</v>
      </c>
      <c r="T37" s="47"/>
      <c r="U37" s="47"/>
      <c r="V37" s="47"/>
      <c r="W37" s="47"/>
      <c r="X37" s="47"/>
      <c r="Y37" s="47"/>
    </row>
    <row r="38" spans="1:25" ht="12.75" hidden="1" customHeight="1" outlineLevel="1">
      <c r="A38" s="15">
        <v>41365</v>
      </c>
      <c r="B38" s="47">
        <v>13203.83368935</v>
      </c>
      <c r="C38" s="47">
        <f t="shared" si="0"/>
        <v>2282.0566836100002</v>
      </c>
      <c r="D38" s="47">
        <f t="shared" si="1"/>
        <v>10921.777005740001</v>
      </c>
      <c r="E38" s="47">
        <f t="shared" si="2"/>
        <v>4571.9345190200002</v>
      </c>
      <c r="F38" s="47">
        <f t="shared" si="3"/>
        <v>6222.3938210699998</v>
      </c>
      <c r="G38" s="47">
        <f t="shared" si="4"/>
        <v>127.44866565</v>
      </c>
      <c r="H38" s="47">
        <f t="shared" si="5"/>
        <v>7767.0390581700012</v>
      </c>
      <c r="I38" s="47">
        <v>1805.65916212</v>
      </c>
      <c r="J38" s="47">
        <f t="shared" si="6"/>
        <v>5961.3798960500008</v>
      </c>
      <c r="K38" s="47">
        <v>2879.5096110600002</v>
      </c>
      <c r="L38" s="47">
        <v>2999.5946073499999</v>
      </c>
      <c r="M38" s="47">
        <v>82.275677639999998</v>
      </c>
      <c r="N38" s="47">
        <f t="shared" si="7"/>
        <v>5436.7946311799997</v>
      </c>
      <c r="O38" s="47">
        <v>476.39752148999997</v>
      </c>
      <c r="P38" s="47">
        <f t="shared" si="8"/>
        <v>4960.3971096899995</v>
      </c>
      <c r="Q38" s="47">
        <v>1692.4249079599999</v>
      </c>
      <c r="R38" s="47">
        <v>3222.7992137199999</v>
      </c>
      <c r="S38" s="47">
        <v>45.172988009999997</v>
      </c>
      <c r="T38" s="47"/>
      <c r="U38" s="47"/>
      <c r="V38" s="47"/>
      <c r="W38" s="47"/>
      <c r="X38" s="47"/>
      <c r="Y38" s="47"/>
    </row>
    <row r="39" spans="1:25" ht="12.75" hidden="1" customHeight="1" outlineLevel="1">
      <c r="A39" s="15">
        <v>41395</v>
      </c>
      <c r="B39" s="47">
        <v>13389.061986749999</v>
      </c>
      <c r="C39" s="47">
        <f t="shared" si="0"/>
        <v>2327.9019491100003</v>
      </c>
      <c r="D39" s="47">
        <f t="shared" si="1"/>
        <v>11061.160037640002</v>
      </c>
      <c r="E39" s="47">
        <f t="shared" si="2"/>
        <v>4580.8454108400001</v>
      </c>
      <c r="F39" s="47">
        <f t="shared" si="3"/>
        <v>6354.0209024199994</v>
      </c>
      <c r="G39" s="47">
        <f t="shared" si="4"/>
        <v>126.29372437999999</v>
      </c>
      <c r="H39" s="47">
        <f t="shared" si="5"/>
        <v>7978.6864389500006</v>
      </c>
      <c r="I39" s="47">
        <v>1851.2907872400001</v>
      </c>
      <c r="J39" s="47">
        <f t="shared" si="6"/>
        <v>6127.3956517100005</v>
      </c>
      <c r="K39" s="47">
        <v>2939.6726693199998</v>
      </c>
      <c r="L39" s="47">
        <v>3103.9782651199998</v>
      </c>
      <c r="M39" s="47">
        <v>83.744717269999995</v>
      </c>
      <c r="N39" s="47">
        <f t="shared" si="7"/>
        <v>5410.3755478000003</v>
      </c>
      <c r="O39" s="47">
        <v>476.61116186999999</v>
      </c>
      <c r="P39" s="47">
        <f t="shared" si="8"/>
        <v>4933.7643859300006</v>
      </c>
      <c r="Q39" s="47">
        <v>1641.17274152</v>
      </c>
      <c r="R39" s="47">
        <v>3250.0426373</v>
      </c>
      <c r="S39" s="47">
        <v>42.549007109999998</v>
      </c>
      <c r="T39" s="47"/>
      <c r="U39" s="47"/>
      <c r="V39" s="47"/>
      <c r="W39" s="47"/>
      <c r="X39" s="47"/>
      <c r="Y39" s="47"/>
    </row>
    <row r="40" spans="1:25" ht="12.75" hidden="1" customHeight="1" outlineLevel="1">
      <c r="A40" s="15">
        <v>41426</v>
      </c>
      <c r="B40" s="47">
        <v>13829.188986220001</v>
      </c>
      <c r="C40" s="47">
        <f t="shared" si="0"/>
        <v>2546.98162121</v>
      </c>
      <c r="D40" s="47">
        <f t="shared" si="1"/>
        <v>11282.207365009999</v>
      </c>
      <c r="E40" s="47">
        <f t="shared" si="2"/>
        <v>4615.1900569400004</v>
      </c>
      <c r="F40" s="47">
        <f t="shared" si="3"/>
        <v>6542.0362698899999</v>
      </c>
      <c r="G40" s="47">
        <f t="shared" si="4"/>
        <v>124.98103818</v>
      </c>
      <c r="H40" s="47">
        <f t="shared" si="5"/>
        <v>8380.0287600299998</v>
      </c>
      <c r="I40" s="47">
        <v>2062.46550028</v>
      </c>
      <c r="J40" s="47">
        <f t="shared" si="6"/>
        <v>6317.5632597499998</v>
      </c>
      <c r="K40" s="47">
        <v>3031.8618463500002</v>
      </c>
      <c r="L40" s="47">
        <v>3201.4376818699998</v>
      </c>
      <c r="M40" s="47">
        <v>84.263731530000001</v>
      </c>
      <c r="N40" s="47">
        <f t="shared" si="7"/>
        <v>5449.1602261900007</v>
      </c>
      <c r="O40" s="47">
        <v>484.51612093</v>
      </c>
      <c r="P40" s="47">
        <f t="shared" si="8"/>
        <v>4964.6441052600003</v>
      </c>
      <c r="Q40" s="47">
        <v>1583.32821059</v>
      </c>
      <c r="R40" s="47">
        <v>3340.5985880200001</v>
      </c>
      <c r="S40" s="47">
        <v>40.717306649999998</v>
      </c>
      <c r="T40" s="47"/>
      <c r="U40" s="47"/>
      <c r="V40" s="47"/>
      <c r="W40" s="47"/>
      <c r="X40" s="47"/>
      <c r="Y40" s="47"/>
    </row>
    <row r="41" spans="1:25" ht="12.75" hidden="1" customHeight="1" outlineLevel="1">
      <c r="A41" s="15">
        <v>41456</v>
      </c>
      <c r="B41" s="47">
        <v>14082.014204789997</v>
      </c>
      <c r="C41" s="47">
        <f t="shared" si="0"/>
        <v>2524.8769804100002</v>
      </c>
      <c r="D41" s="47">
        <f t="shared" si="1"/>
        <v>11557.13722438</v>
      </c>
      <c r="E41" s="47">
        <f t="shared" si="2"/>
        <v>4441.9367940000002</v>
      </c>
      <c r="F41" s="47">
        <f t="shared" si="3"/>
        <v>6988.1139935600004</v>
      </c>
      <c r="G41" s="47">
        <f t="shared" si="4"/>
        <v>127.08643681999999</v>
      </c>
      <c r="H41" s="47">
        <f t="shared" si="5"/>
        <v>8562.4551191400005</v>
      </c>
      <c r="I41" s="47">
        <v>2036.8485615100001</v>
      </c>
      <c r="J41" s="47">
        <f t="shared" si="6"/>
        <v>6525.6065576299998</v>
      </c>
      <c r="K41" s="47">
        <v>3118.0533923799999</v>
      </c>
      <c r="L41" s="47">
        <v>3320.97307</v>
      </c>
      <c r="M41" s="47">
        <v>86.580095249999999</v>
      </c>
      <c r="N41" s="47">
        <f t="shared" si="7"/>
        <v>5519.5590856500003</v>
      </c>
      <c r="O41" s="47">
        <v>488.02841890000002</v>
      </c>
      <c r="P41" s="47">
        <f t="shared" si="8"/>
        <v>5031.5306667499999</v>
      </c>
      <c r="Q41" s="47">
        <v>1323.8834016200001</v>
      </c>
      <c r="R41" s="47">
        <v>3667.1409235599999</v>
      </c>
      <c r="S41" s="47">
        <v>40.506341569999996</v>
      </c>
      <c r="T41" s="47"/>
      <c r="U41" s="47"/>
      <c r="V41" s="47"/>
      <c r="W41" s="47"/>
      <c r="X41" s="47"/>
      <c r="Y41" s="47"/>
    </row>
    <row r="42" spans="1:25" ht="12.75" hidden="1" customHeight="1" outlineLevel="1">
      <c r="A42" s="15">
        <v>41487</v>
      </c>
      <c r="B42" s="47">
        <v>14260.69919214</v>
      </c>
      <c r="C42" s="47">
        <f t="shared" si="0"/>
        <v>2519.6089538199999</v>
      </c>
      <c r="D42" s="47">
        <f t="shared" si="1"/>
        <v>11741.090238320001</v>
      </c>
      <c r="E42" s="47">
        <f t="shared" si="2"/>
        <v>4441.8974282400004</v>
      </c>
      <c r="F42" s="47">
        <f t="shared" si="3"/>
        <v>7149.8829955799993</v>
      </c>
      <c r="G42" s="47">
        <f t="shared" si="4"/>
        <v>149.30981449999999</v>
      </c>
      <c r="H42" s="47">
        <f t="shared" si="5"/>
        <v>8700.5355533500006</v>
      </c>
      <c r="I42" s="47">
        <v>2037.4918097499999</v>
      </c>
      <c r="J42" s="47">
        <f t="shared" si="6"/>
        <v>6663.0437436000002</v>
      </c>
      <c r="K42" s="47">
        <v>3134.1702473700002</v>
      </c>
      <c r="L42" s="47">
        <v>3421.0405222999998</v>
      </c>
      <c r="M42" s="47">
        <v>107.83297392999999</v>
      </c>
      <c r="N42" s="47">
        <f t="shared" si="7"/>
        <v>5560.1636387899998</v>
      </c>
      <c r="O42" s="47">
        <v>482.11714406999999</v>
      </c>
      <c r="P42" s="47">
        <f t="shared" si="8"/>
        <v>5078.0464947199998</v>
      </c>
      <c r="Q42" s="47">
        <v>1307.72718087</v>
      </c>
      <c r="R42" s="47">
        <v>3728.8424732799999</v>
      </c>
      <c r="S42" s="47">
        <v>41.47684057</v>
      </c>
      <c r="T42" s="47"/>
      <c r="U42" s="47"/>
      <c r="V42" s="47"/>
      <c r="W42" s="47"/>
      <c r="X42" s="47"/>
      <c r="Y42" s="47"/>
    </row>
    <row r="43" spans="1:25" ht="12.75" hidden="1" customHeight="1" outlineLevel="1">
      <c r="A43" s="15">
        <v>41518</v>
      </c>
      <c r="B43" s="47">
        <v>14487.77489112</v>
      </c>
      <c r="C43" s="47">
        <f t="shared" si="0"/>
        <v>2509.7665663900002</v>
      </c>
      <c r="D43" s="47">
        <f t="shared" si="1"/>
        <v>11978.008324729999</v>
      </c>
      <c r="E43" s="47">
        <f t="shared" si="2"/>
        <v>4477.8421499100004</v>
      </c>
      <c r="F43" s="47">
        <f t="shared" si="3"/>
        <v>7336.7026790899999</v>
      </c>
      <c r="G43" s="47">
        <f t="shared" si="4"/>
        <v>163.46349573000001</v>
      </c>
      <c r="H43" s="47">
        <f t="shared" si="5"/>
        <v>8856.5943116800008</v>
      </c>
      <c r="I43" s="47">
        <v>2024.8732945700001</v>
      </c>
      <c r="J43" s="47">
        <f t="shared" si="6"/>
        <v>6831.7210171100005</v>
      </c>
      <c r="K43" s="47">
        <v>3179.32258159</v>
      </c>
      <c r="L43" s="47">
        <v>3529.4456183000002</v>
      </c>
      <c r="M43" s="47">
        <v>122.95281722</v>
      </c>
      <c r="N43" s="47">
        <f t="shared" si="7"/>
        <v>5631.1805794399997</v>
      </c>
      <c r="O43" s="47">
        <v>484.89327182</v>
      </c>
      <c r="P43" s="47">
        <f t="shared" si="8"/>
        <v>5146.2873076199994</v>
      </c>
      <c r="Q43" s="47">
        <v>1298.51956832</v>
      </c>
      <c r="R43" s="47">
        <v>3807.2570607900002</v>
      </c>
      <c r="S43" s="47">
        <v>40.510678509999998</v>
      </c>
      <c r="T43" s="47"/>
      <c r="U43" s="47"/>
      <c r="V43" s="47"/>
      <c r="W43" s="47"/>
      <c r="X43" s="47"/>
      <c r="Y43" s="47"/>
    </row>
    <row r="44" spans="1:25" ht="12.75" hidden="1" customHeight="1" outlineLevel="1">
      <c r="A44" s="15">
        <v>41548</v>
      </c>
      <c r="B44" s="47">
        <v>14690.39760326</v>
      </c>
      <c r="C44" s="47">
        <f t="shared" si="0"/>
        <v>2433.4947205399999</v>
      </c>
      <c r="D44" s="47">
        <f t="shared" si="1"/>
        <v>12256.90288272</v>
      </c>
      <c r="E44" s="47">
        <f t="shared" si="2"/>
        <v>4547.9757557100002</v>
      </c>
      <c r="F44" s="47">
        <f t="shared" si="3"/>
        <v>7474.4218585300005</v>
      </c>
      <c r="G44" s="47">
        <f t="shared" si="4"/>
        <v>234.50526848000001</v>
      </c>
      <c r="H44" s="47">
        <f t="shared" si="5"/>
        <v>9042.4043645500005</v>
      </c>
      <c r="I44" s="47">
        <v>1968.6762933299999</v>
      </c>
      <c r="J44" s="47">
        <f t="shared" si="6"/>
        <v>7073.7280712199999</v>
      </c>
      <c r="K44" s="47">
        <v>3282.9600555000002</v>
      </c>
      <c r="L44" s="47">
        <v>3590.7676071599999</v>
      </c>
      <c r="M44" s="47">
        <v>200.00040856000001</v>
      </c>
      <c r="N44" s="47">
        <f t="shared" si="7"/>
        <v>5647.9932387099998</v>
      </c>
      <c r="O44" s="47">
        <v>464.81842720999998</v>
      </c>
      <c r="P44" s="47">
        <f t="shared" si="8"/>
        <v>5183.1748115</v>
      </c>
      <c r="Q44" s="47">
        <v>1265.01570021</v>
      </c>
      <c r="R44" s="47">
        <v>3883.6542513700001</v>
      </c>
      <c r="S44" s="47">
        <v>34.504859920000001</v>
      </c>
      <c r="T44" s="47"/>
      <c r="U44" s="47"/>
      <c r="V44" s="47"/>
      <c r="W44" s="47"/>
      <c r="X44" s="47"/>
      <c r="Y44" s="47"/>
    </row>
    <row r="45" spans="1:25" ht="12.75" hidden="1" customHeight="1" outlineLevel="1">
      <c r="A45" s="15">
        <v>41579</v>
      </c>
      <c r="B45" s="47">
        <v>14952.32117218</v>
      </c>
      <c r="C45" s="47">
        <f t="shared" si="0"/>
        <v>2531.8442616500001</v>
      </c>
      <c r="D45" s="47">
        <f t="shared" si="1"/>
        <v>12420.47691053</v>
      </c>
      <c r="E45" s="47">
        <f t="shared" si="2"/>
        <v>4546.7124385899997</v>
      </c>
      <c r="F45" s="47">
        <f t="shared" si="3"/>
        <v>7614.8514311599993</v>
      </c>
      <c r="G45" s="47">
        <f t="shared" si="4"/>
        <v>258.91304078000002</v>
      </c>
      <c r="H45" s="47">
        <f t="shared" si="5"/>
        <v>9284.0613406100001</v>
      </c>
      <c r="I45" s="47">
        <v>2022.6100273300001</v>
      </c>
      <c r="J45" s="47">
        <f t="shared" si="6"/>
        <v>7261.4513132799993</v>
      </c>
      <c r="K45" s="47">
        <v>3339.3162533099999</v>
      </c>
      <c r="L45" s="47">
        <v>3700.1429123799999</v>
      </c>
      <c r="M45" s="47">
        <v>221.99214759</v>
      </c>
      <c r="N45" s="47">
        <f t="shared" si="7"/>
        <v>5668.2598315699997</v>
      </c>
      <c r="O45" s="47">
        <v>509.23423431999998</v>
      </c>
      <c r="P45" s="47">
        <f t="shared" si="8"/>
        <v>5159.0255972499999</v>
      </c>
      <c r="Q45" s="47">
        <v>1207.3961852800001</v>
      </c>
      <c r="R45" s="47">
        <v>3914.7085187799998</v>
      </c>
      <c r="S45" s="47">
        <v>36.920893190000001</v>
      </c>
      <c r="T45" s="47"/>
      <c r="U45" s="47"/>
      <c r="V45" s="47"/>
      <c r="W45" s="47"/>
      <c r="X45" s="47"/>
      <c r="Y45" s="47"/>
    </row>
    <row r="46" spans="1:25" ht="12.75" hidden="1" customHeight="1" outlineLevel="1">
      <c r="A46" s="15">
        <v>41609</v>
      </c>
      <c r="B46" s="47">
        <v>15124.980494039999</v>
      </c>
      <c r="C46" s="47">
        <f t="shared" si="0"/>
        <v>2329.3226187400001</v>
      </c>
      <c r="D46" s="47">
        <f t="shared" si="1"/>
        <v>12795.657875299999</v>
      </c>
      <c r="E46" s="47">
        <f t="shared" si="2"/>
        <v>4538.0471768200005</v>
      </c>
      <c r="F46" s="47">
        <f t="shared" si="3"/>
        <v>7961.3276000599999</v>
      </c>
      <c r="G46" s="47">
        <f t="shared" si="4"/>
        <v>296.28309841999999</v>
      </c>
      <c r="H46" s="47">
        <f t="shared" si="5"/>
        <v>9457.6143958800003</v>
      </c>
      <c r="I46" s="47">
        <v>1896.2601986100001</v>
      </c>
      <c r="J46" s="47">
        <f t="shared" si="6"/>
        <v>7561.3541972699995</v>
      </c>
      <c r="K46" s="47">
        <v>3340.98241134</v>
      </c>
      <c r="L46" s="47">
        <v>3957.72599984</v>
      </c>
      <c r="M46" s="47">
        <v>262.64578609</v>
      </c>
      <c r="N46" s="47">
        <f t="shared" si="7"/>
        <v>5667.3660981599996</v>
      </c>
      <c r="O46" s="47">
        <v>433.06242013000002</v>
      </c>
      <c r="P46" s="47">
        <f t="shared" si="8"/>
        <v>5234.3036780299999</v>
      </c>
      <c r="Q46" s="47">
        <v>1197.06476548</v>
      </c>
      <c r="R46" s="47">
        <v>4003.6016002199999</v>
      </c>
      <c r="S46" s="47">
        <v>33.63731233</v>
      </c>
      <c r="T46" s="47"/>
      <c r="U46" s="47"/>
      <c r="V46" s="47"/>
      <c r="W46" s="47"/>
      <c r="X46" s="47"/>
      <c r="Y46" s="47"/>
    </row>
    <row r="47" spans="1:25" ht="12.75" hidden="1" customHeight="1" outlineLevel="1">
      <c r="A47" s="15">
        <v>41640</v>
      </c>
      <c r="B47" s="47">
        <v>15196.825100679998</v>
      </c>
      <c r="C47" s="47">
        <f t="shared" si="0"/>
        <v>2279.3605483800002</v>
      </c>
      <c r="D47" s="47">
        <f t="shared" si="1"/>
        <v>12917.4645523</v>
      </c>
      <c r="E47" s="47">
        <f t="shared" si="2"/>
        <v>4462.1089063500003</v>
      </c>
      <c r="F47" s="47">
        <f t="shared" si="3"/>
        <v>8142.4004497300002</v>
      </c>
      <c r="G47" s="47">
        <f t="shared" si="4"/>
        <v>312.95519622</v>
      </c>
      <c r="H47" s="47">
        <f t="shared" si="5"/>
        <v>9528.1410674800009</v>
      </c>
      <c r="I47" s="47">
        <v>1831.82625942</v>
      </c>
      <c r="J47" s="47">
        <f t="shared" si="6"/>
        <v>7696.3148080600004</v>
      </c>
      <c r="K47" s="47">
        <v>3276.60603631</v>
      </c>
      <c r="L47" s="47">
        <v>4138.7161424400001</v>
      </c>
      <c r="M47" s="47">
        <v>280.99262930999998</v>
      </c>
      <c r="N47" s="47">
        <f t="shared" si="7"/>
        <v>5668.6840331999992</v>
      </c>
      <c r="O47" s="47">
        <v>447.53428896000003</v>
      </c>
      <c r="P47" s="47">
        <f t="shared" si="8"/>
        <v>5221.1497442399996</v>
      </c>
      <c r="Q47" s="47">
        <v>1185.5028700400001</v>
      </c>
      <c r="R47" s="47">
        <v>4003.6843072900001</v>
      </c>
      <c r="S47" s="47">
        <v>31.96256691</v>
      </c>
      <c r="T47" s="47"/>
      <c r="U47" s="47"/>
      <c r="V47" s="47"/>
      <c r="W47" s="47"/>
      <c r="X47" s="47"/>
      <c r="Y47" s="47"/>
    </row>
    <row r="48" spans="1:25" ht="12.75" hidden="1" customHeight="1" outlineLevel="1">
      <c r="A48" s="15">
        <v>41671</v>
      </c>
      <c r="B48" s="47">
        <v>15608.014353660003</v>
      </c>
      <c r="C48" s="47">
        <f t="shared" si="0"/>
        <v>2098.2437593300001</v>
      </c>
      <c r="D48" s="47">
        <f t="shared" si="1"/>
        <v>13509.770594329999</v>
      </c>
      <c r="E48" s="47">
        <f t="shared" si="2"/>
        <v>4391.1942345099997</v>
      </c>
      <c r="F48" s="47">
        <f t="shared" si="3"/>
        <v>8751.4266511099995</v>
      </c>
      <c r="G48" s="47">
        <f t="shared" si="4"/>
        <v>367.14970870999997</v>
      </c>
      <c r="H48" s="47">
        <f t="shared" si="5"/>
        <v>8905.0063828900002</v>
      </c>
      <c r="I48" s="47">
        <v>1520.9692202900001</v>
      </c>
      <c r="J48" s="47">
        <f t="shared" si="6"/>
        <v>7384.0371625999996</v>
      </c>
      <c r="K48" s="47">
        <v>3053.26763054</v>
      </c>
      <c r="L48" s="47">
        <v>4001.4193986</v>
      </c>
      <c r="M48" s="47">
        <v>329.35013346</v>
      </c>
      <c r="N48" s="47">
        <f t="shared" si="7"/>
        <v>6703.0079707700006</v>
      </c>
      <c r="O48" s="47">
        <v>577.27453904000004</v>
      </c>
      <c r="P48" s="47">
        <f t="shared" si="8"/>
        <v>6125.7334317300001</v>
      </c>
      <c r="Q48" s="47">
        <v>1337.9266039700001</v>
      </c>
      <c r="R48" s="47">
        <v>4750.0072525100004</v>
      </c>
      <c r="S48" s="47">
        <v>37.799575249999997</v>
      </c>
      <c r="T48" s="47"/>
      <c r="U48" s="47"/>
      <c r="V48" s="47"/>
      <c r="W48" s="47"/>
      <c r="X48" s="47"/>
      <c r="Y48" s="47"/>
    </row>
    <row r="49" spans="1:25" ht="12.75" hidden="1" customHeight="1" outlineLevel="1">
      <c r="A49" s="15">
        <v>41699</v>
      </c>
      <c r="B49" s="47">
        <v>15289.35486761</v>
      </c>
      <c r="C49" s="47">
        <f t="shared" si="0"/>
        <v>2215.7945181300001</v>
      </c>
      <c r="D49" s="47">
        <f t="shared" si="1"/>
        <v>13073.56034948</v>
      </c>
      <c r="E49" s="47">
        <f t="shared" si="2"/>
        <v>4382.6645382699999</v>
      </c>
      <c r="F49" s="47">
        <f t="shared" si="3"/>
        <v>8342.3027934000002</v>
      </c>
      <c r="G49" s="47">
        <f t="shared" si="4"/>
        <v>348.59301780999999</v>
      </c>
      <c r="H49" s="47">
        <f t="shared" si="5"/>
        <v>8459.41684584</v>
      </c>
      <c r="I49" s="47">
        <v>1512.16068002</v>
      </c>
      <c r="J49" s="47">
        <f t="shared" si="6"/>
        <v>6947.2561658199993</v>
      </c>
      <c r="K49" s="47">
        <v>2878.12966628</v>
      </c>
      <c r="L49" s="47">
        <v>3758.4403771500001</v>
      </c>
      <c r="M49" s="47">
        <v>310.68612238999998</v>
      </c>
      <c r="N49" s="47">
        <f t="shared" si="7"/>
        <v>6829.9380217700009</v>
      </c>
      <c r="O49" s="47">
        <v>703.63383811000006</v>
      </c>
      <c r="P49" s="47">
        <f t="shared" si="8"/>
        <v>6126.3041836600005</v>
      </c>
      <c r="Q49" s="47">
        <v>1504.5348719900001</v>
      </c>
      <c r="R49" s="47">
        <v>4583.86241625</v>
      </c>
      <c r="S49" s="47">
        <v>37.906895419999998</v>
      </c>
      <c r="T49" s="47"/>
      <c r="U49" s="47"/>
      <c r="V49" s="47"/>
      <c r="W49" s="47"/>
      <c r="X49" s="47"/>
      <c r="Y49" s="47"/>
    </row>
    <row r="50" spans="1:25" ht="12.75" hidden="1" customHeight="1" outlineLevel="1">
      <c r="A50" s="15">
        <v>41730</v>
      </c>
      <c r="B50" s="47">
        <v>15295.344606129998</v>
      </c>
      <c r="C50" s="47">
        <f t="shared" si="0"/>
        <v>2311.3308760999998</v>
      </c>
      <c r="D50" s="47">
        <f t="shared" si="1"/>
        <v>12984.013730030001</v>
      </c>
      <c r="E50" s="47">
        <f t="shared" si="2"/>
        <v>4560.1774358499997</v>
      </c>
      <c r="F50" s="47">
        <f t="shared" si="3"/>
        <v>8068.93813606</v>
      </c>
      <c r="G50" s="47">
        <f t="shared" si="4"/>
        <v>354.89815812000001</v>
      </c>
      <c r="H50" s="47">
        <f t="shared" si="5"/>
        <v>8539.5324889500007</v>
      </c>
      <c r="I50" s="47">
        <v>1642.1527982800001</v>
      </c>
      <c r="J50" s="47">
        <f t="shared" si="6"/>
        <v>6897.3796906699999</v>
      </c>
      <c r="K50" s="47">
        <v>3012.6145576099998</v>
      </c>
      <c r="L50" s="47">
        <v>3576.3646445300001</v>
      </c>
      <c r="M50" s="47">
        <v>308.40048853000002</v>
      </c>
      <c r="N50" s="47">
        <f t="shared" si="7"/>
        <v>6755.8121171800003</v>
      </c>
      <c r="O50" s="47">
        <v>669.17807782</v>
      </c>
      <c r="P50" s="47">
        <f t="shared" si="8"/>
        <v>6086.6340393600003</v>
      </c>
      <c r="Q50" s="47">
        <v>1547.5628782399999</v>
      </c>
      <c r="R50" s="47">
        <v>4492.57349153</v>
      </c>
      <c r="S50" s="47">
        <v>46.497669590000001</v>
      </c>
      <c r="T50" s="47"/>
      <c r="U50" s="47"/>
      <c r="V50" s="47"/>
      <c r="W50" s="47"/>
      <c r="X50" s="47"/>
      <c r="Y50" s="47"/>
    </row>
    <row r="51" spans="1:25" ht="12.75" hidden="1" customHeight="1" outlineLevel="1">
      <c r="A51" s="15">
        <v>41760</v>
      </c>
      <c r="B51" s="47">
        <v>15305.098736479998</v>
      </c>
      <c r="C51" s="47">
        <f t="shared" si="0"/>
        <v>2398.5890618600001</v>
      </c>
      <c r="D51" s="47">
        <f t="shared" si="1"/>
        <v>12906.50967462</v>
      </c>
      <c r="E51" s="47">
        <f t="shared" si="2"/>
        <v>4649.8164059000001</v>
      </c>
      <c r="F51" s="47">
        <f t="shared" si="3"/>
        <v>7901.9504761999997</v>
      </c>
      <c r="G51" s="47">
        <f t="shared" si="4"/>
        <v>354.74279252000002</v>
      </c>
      <c r="H51" s="47">
        <f t="shared" si="5"/>
        <v>8598.0101410799998</v>
      </c>
      <c r="I51" s="47">
        <v>1749.10992171</v>
      </c>
      <c r="J51" s="47">
        <f t="shared" si="6"/>
        <v>6848.9002193699998</v>
      </c>
      <c r="K51" s="47">
        <v>3085.9437656099999</v>
      </c>
      <c r="L51" s="47">
        <v>3458.9208532399998</v>
      </c>
      <c r="M51" s="47">
        <v>304.03560052</v>
      </c>
      <c r="N51" s="47">
        <f t="shared" si="7"/>
        <v>6707.0885953999996</v>
      </c>
      <c r="O51" s="47">
        <v>649.47914015000003</v>
      </c>
      <c r="P51" s="47">
        <f t="shared" si="8"/>
        <v>6057.6094552499999</v>
      </c>
      <c r="Q51" s="47">
        <v>1563.8726402899999</v>
      </c>
      <c r="R51" s="47">
        <v>4443.0296229599999</v>
      </c>
      <c r="S51" s="47">
        <v>50.707191999999999</v>
      </c>
      <c r="T51" s="47"/>
      <c r="U51" s="47"/>
      <c r="V51" s="47"/>
      <c r="W51" s="47"/>
      <c r="X51" s="47"/>
      <c r="Y51" s="47"/>
    </row>
    <row r="52" spans="1:25" ht="12.75" hidden="1" customHeight="1" outlineLevel="1">
      <c r="A52" s="15">
        <v>41791</v>
      </c>
      <c r="B52" s="47">
        <v>15467.875544140003</v>
      </c>
      <c r="C52" s="47">
        <f t="shared" si="0"/>
        <v>2582.35331391</v>
      </c>
      <c r="D52" s="47">
        <f t="shared" si="1"/>
        <v>12885.522230229999</v>
      </c>
      <c r="E52" s="47">
        <f t="shared" si="2"/>
        <v>4843.3097019500001</v>
      </c>
      <c r="F52" s="47">
        <f t="shared" si="3"/>
        <v>7683.5585999800005</v>
      </c>
      <c r="G52" s="47">
        <f t="shared" si="4"/>
        <v>358.65392830000002</v>
      </c>
      <c r="H52" s="47">
        <f t="shared" si="5"/>
        <v>8933.1538532199993</v>
      </c>
      <c r="I52" s="47">
        <v>1965.7154928099999</v>
      </c>
      <c r="J52" s="47">
        <f t="shared" si="6"/>
        <v>6967.4383604099994</v>
      </c>
      <c r="K52" s="47">
        <v>3288.3716314200001</v>
      </c>
      <c r="L52" s="47">
        <v>3371.3669939599999</v>
      </c>
      <c r="M52" s="47">
        <v>307.69973503</v>
      </c>
      <c r="N52" s="47">
        <f t="shared" si="7"/>
        <v>6534.7216909200006</v>
      </c>
      <c r="O52" s="47">
        <v>616.6378211</v>
      </c>
      <c r="P52" s="47">
        <f t="shared" si="8"/>
        <v>5918.0838698200005</v>
      </c>
      <c r="Q52" s="47">
        <v>1554.93807053</v>
      </c>
      <c r="R52" s="47">
        <v>4312.1916060200001</v>
      </c>
      <c r="S52" s="47">
        <v>50.954193269999998</v>
      </c>
      <c r="T52" s="47"/>
      <c r="U52" s="47"/>
      <c r="V52" s="47"/>
      <c r="W52" s="47"/>
      <c r="X52" s="47"/>
      <c r="Y52" s="47"/>
    </row>
    <row r="53" spans="1:25" ht="12.75" hidden="1" customHeight="1" outlineLevel="1">
      <c r="A53" s="15">
        <v>41821</v>
      </c>
      <c r="B53" s="47">
        <v>15036.335205339999</v>
      </c>
      <c r="C53" s="47">
        <f t="shared" si="0"/>
        <v>2486.7181186399998</v>
      </c>
      <c r="D53" s="47">
        <f t="shared" si="1"/>
        <v>12549.6170867</v>
      </c>
      <c r="E53" s="47">
        <f t="shared" si="2"/>
        <v>4731.2814085</v>
      </c>
      <c r="F53" s="47">
        <f t="shared" si="3"/>
        <v>7463.1278046499992</v>
      </c>
      <c r="G53" s="47">
        <f t="shared" si="4"/>
        <v>355.20787355000004</v>
      </c>
      <c r="H53" s="47">
        <f t="shared" si="5"/>
        <v>8820.9747927799999</v>
      </c>
      <c r="I53" s="47">
        <v>1858.7078120399999</v>
      </c>
      <c r="J53" s="47">
        <f t="shared" si="6"/>
        <v>6962.2669807399998</v>
      </c>
      <c r="K53" s="47">
        <v>3362.6322396300002</v>
      </c>
      <c r="L53" s="47">
        <v>3294.6625682899999</v>
      </c>
      <c r="M53" s="47">
        <v>304.97217282000003</v>
      </c>
      <c r="N53" s="47">
        <f t="shared" si="7"/>
        <v>6215.3604125599995</v>
      </c>
      <c r="O53" s="47">
        <v>628.01030660000004</v>
      </c>
      <c r="P53" s="47">
        <f t="shared" si="8"/>
        <v>5587.3501059599994</v>
      </c>
      <c r="Q53" s="47">
        <v>1368.64916887</v>
      </c>
      <c r="R53" s="47">
        <v>4168.4652363599998</v>
      </c>
      <c r="S53" s="47">
        <v>50.235700729999998</v>
      </c>
      <c r="T53" s="47"/>
      <c r="U53" s="47"/>
      <c r="V53" s="47"/>
      <c r="W53" s="47"/>
      <c r="X53" s="47"/>
      <c r="Y53" s="47"/>
    </row>
    <row r="54" spans="1:25" hidden="1" outlineLevel="1">
      <c r="A54" s="15">
        <v>41852</v>
      </c>
      <c r="B54" s="47">
        <v>15490.670615450003</v>
      </c>
      <c r="C54" s="47">
        <f t="shared" si="0"/>
        <v>2623.40419393</v>
      </c>
      <c r="D54" s="47">
        <f t="shared" si="1"/>
        <v>12867.26642152</v>
      </c>
      <c r="E54" s="47">
        <f t="shared" si="2"/>
        <v>4796.5239247600002</v>
      </c>
      <c r="F54" s="47">
        <f t="shared" si="3"/>
        <v>7709.5617317300002</v>
      </c>
      <c r="G54" s="47">
        <f t="shared" si="4"/>
        <v>361.18076503000003</v>
      </c>
      <c r="H54" s="47">
        <f t="shared" si="5"/>
        <v>8666.0972890399989</v>
      </c>
      <c r="I54" s="47">
        <v>1861.0007410200001</v>
      </c>
      <c r="J54" s="47">
        <f t="shared" si="6"/>
        <v>6805.0965480199993</v>
      </c>
      <c r="K54" s="47">
        <v>3298.4236883399999</v>
      </c>
      <c r="L54" s="47">
        <v>3191.3312010099999</v>
      </c>
      <c r="M54" s="47">
        <v>315.34165867000002</v>
      </c>
      <c r="N54" s="47">
        <f t="shared" si="7"/>
        <v>6824.5733264100008</v>
      </c>
      <c r="O54" s="47">
        <v>762.40345291000006</v>
      </c>
      <c r="P54" s="47">
        <f t="shared" si="8"/>
        <v>6062.1698735000009</v>
      </c>
      <c r="Q54" s="47">
        <v>1498.1002364200001</v>
      </c>
      <c r="R54" s="47">
        <v>4518.2305307200004</v>
      </c>
      <c r="S54" s="47">
        <v>45.839106360000002</v>
      </c>
      <c r="T54" s="47"/>
      <c r="U54" s="47"/>
      <c r="V54" s="47"/>
      <c r="W54" s="47"/>
      <c r="X54" s="47"/>
      <c r="Y54" s="47"/>
    </row>
    <row r="55" spans="1:25" hidden="1" outlineLevel="1" collapsed="1">
      <c r="A55" s="15">
        <v>41883</v>
      </c>
      <c r="B55" s="47">
        <v>14675.300152420001</v>
      </c>
      <c r="C55" s="47">
        <f t="shared" si="0"/>
        <v>2559.03670646</v>
      </c>
      <c r="D55" s="47">
        <f t="shared" si="1"/>
        <v>12116.263445960001</v>
      </c>
      <c r="E55" s="47">
        <f t="shared" si="2"/>
        <v>4693.9590324000001</v>
      </c>
      <c r="F55" s="47">
        <f t="shared" si="3"/>
        <v>7080.8444792199998</v>
      </c>
      <c r="G55" s="47">
        <f t="shared" si="4"/>
        <v>341.45993434000002</v>
      </c>
      <c r="H55" s="47">
        <f t="shared" si="5"/>
        <v>8382.4385954600002</v>
      </c>
      <c r="I55" s="47">
        <v>1820.4131755799999</v>
      </c>
      <c r="J55" s="47">
        <f t="shared" si="6"/>
        <v>6562.0254198800003</v>
      </c>
      <c r="K55" s="47">
        <v>3189.2301974900001</v>
      </c>
      <c r="L55" s="47">
        <v>3073.5767802</v>
      </c>
      <c r="M55" s="47">
        <v>299.21844219000002</v>
      </c>
      <c r="N55" s="47">
        <f t="shared" si="7"/>
        <v>6292.8615569599997</v>
      </c>
      <c r="O55" s="47">
        <v>738.62353087999998</v>
      </c>
      <c r="P55" s="47">
        <f t="shared" si="8"/>
        <v>5554.2380260800001</v>
      </c>
      <c r="Q55" s="47">
        <v>1504.7288349099999</v>
      </c>
      <c r="R55" s="47">
        <v>4007.2676990199998</v>
      </c>
      <c r="S55" s="47">
        <v>42.241492149999999</v>
      </c>
      <c r="T55" s="47"/>
      <c r="U55" s="47"/>
      <c r="V55" s="47"/>
      <c r="W55" s="47"/>
      <c r="X55" s="47"/>
      <c r="Y55" s="47"/>
    </row>
    <row r="56" spans="1:25" hidden="1" outlineLevel="1" collapsed="1">
      <c r="A56" s="15">
        <v>41913</v>
      </c>
      <c r="B56" s="47">
        <v>14636.682710969999</v>
      </c>
      <c r="C56" s="47">
        <f t="shared" si="0"/>
        <v>2598.9679015400002</v>
      </c>
      <c r="D56" s="47">
        <f t="shared" si="1"/>
        <v>12037.714809429999</v>
      </c>
      <c r="E56" s="47">
        <f t="shared" si="2"/>
        <v>4931.8032911999999</v>
      </c>
      <c r="F56" s="47">
        <f t="shared" si="3"/>
        <v>6779.5612197499995</v>
      </c>
      <c r="G56" s="47">
        <f t="shared" si="4"/>
        <v>326.35029847999999</v>
      </c>
      <c r="H56" s="47">
        <f t="shared" si="5"/>
        <v>8418.1001910300001</v>
      </c>
      <c r="I56" s="47">
        <v>1852.2920782900001</v>
      </c>
      <c r="J56" s="47">
        <f t="shared" si="6"/>
        <v>6565.8081127399992</v>
      </c>
      <c r="K56" s="47">
        <v>3282.5330561199999</v>
      </c>
      <c r="L56" s="47">
        <v>2995.40885501</v>
      </c>
      <c r="M56" s="47">
        <v>287.86620161000002</v>
      </c>
      <c r="N56" s="47">
        <f t="shared" si="7"/>
        <v>6218.5825199399997</v>
      </c>
      <c r="O56" s="47">
        <v>746.67582325000001</v>
      </c>
      <c r="P56" s="47">
        <f t="shared" si="8"/>
        <v>5471.90669669</v>
      </c>
      <c r="Q56" s="47">
        <v>1649.27023508</v>
      </c>
      <c r="R56" s="47">
        <v>3784.1523647399999</v>
      </c>
      <c r="S56" s="47">
        <v>38.484096870000002</v>
      </c>
      <c r="T56" s="47"/>
      <c r="U56" s="47"/>
      <c r="V56" s="47"/>
      <c r="W56" s="47"/>
      <c r="X56" s="47"/>
      <c r="Y56" s="47"/>
    </row>
    <row r="57" spans="1:25" hidden="1" outlineLevel="1" collapsed="1">
      <c r="A57" s="15">
        <v>41944</v>
      </c>
      <c r="B57" s="47">
        <v>15681.111467090001</v>
      </c>
      <c r="C57" s="47">
        <f t="shared" si="0"/>
        <v>2940.0356577299999</v>
      </c>
      <c r="D57" s="47">
        <f t="shared" si="1"/>
        <v>12741.075809359998</v>
      </c>
      <c r="E57" s="47">
        <f t="shared" si="2"/>
        <v>5355.7629979399999</v>
      </c>
      <c r="F57" s="47">
        <f t="shared" si="3"/>
        <v>7064.0821098300003</v>
      </c>
      <c r="G57" s="47">
        <f t="shared" si="4"/>
        <v>321.23070158999997</v>
      </c>
      <c r="H57" s="47">
        <f t="shared" si="5"/>
        <v>8541.8479971899997</v>
      </c>
      <c r="I57" s="47">
        <v>2041.7669584600001</v>
      </c>
      <c r="J57" s="47">
        <f t="shared" si="6"/>
        <v>6500.0810387299998</v>
      </c>
      <c r="K57" s="47">
        <v>3303.8955344999999</v>
      </c>
      <c r="L57" s="47">
        <v>2916.6669368500002</v>
      </c>
      <c r="M57" s="47">
        <v>279.51856737999998</v>
      </c>
      <c r="N57" s="47">
        <f t="shared" si="7"/>
        <v>7139.2634698999991</v>
      </c>
      <c r="O57" s="47">
        <v>898.26869926999996</v>
      </c>
      <c r="P57" s="47">
        <f t="shared" si="8"/>
        <v>6240.994770629999</v>
      </c>
      <c r="Q57" s="47">
        <v>2051.8674634399999</v>
      </c>
      <c r="R57" s="47">
        <v>4147.4151729799996</v>
      </c>
      <c r="S57" s="47">
        <v>41.712134210000002</v>
      </c>
      <c r="T57" s="47"/>
      <c r="U57" s="47"/>
      <c r="V57" s="47"/>
      <c r="W57" s="47"/>
      <c r="X57" s="47"/>
      <c r="Y57" s="47"/>
    </row>
    <row r="58" spans="1:25" hidden="1" outlineLevel="1" collapsed="1">
      <c r="A58" s="15">
        <v>41974</v>
      </c>
      <c r="B58" s="47">
        <v>15854.85014481</v>
      </c>
      <c r="C58" s="47">
        <f t="shared" si="0"/>
        <v>2971.3879524899999</v>
      </c>
      <c r="D58" s="47">
        <f t="shared" si="1"/>
        <v>12883.462192319999</v>
      </c>
      <c r="E58" s="47">
        <f t="shared" si="2"/>
        <v>5824.1980858700008</v>
      </c>
      <c r="F58" s="47">
        <f t="shared" si="3"/>
        <v>6759.3394510599992</v>
      </c>
      <c r="G58" s="47">
        <f t="shared" si="4"/>
        <v>299.92465539</v>
      </c>
      <c r="H58" s="47">
        <f t="shared" si="5"/>
        <v>8401.5446428300002</v>
      </c>
      <c r="I58" s="47">
        <v>2015.56165713</v>
      </c>
      <c r="J58" s="47">
        <f t="shared" si="6"/>
        <v>6385.9829857000004</v>
      </c>
      <c r="K58" s="47">
        <v>3462.6619578300001</v>
      </c>
      <c r="L58" s="47">
        <v>2663.4700258399998</v>
      </c>
      <c r="M58" s="47">
        <v>259.85100203000002</v>
      </c>
      <c r="N58" s="47">
        <f t="shared" si="7"/>
        <v>7453.3055019799995</v>
      </c>
      <c r="O58" s="47">
        <v>955.82629536000002</v>
      </c>
      <c r="P58" s="47">
        <f t="shared" si="8"/>
        <v>6497.4792066199998</v>
      </c>
      <c r="Q58" s="47">
        <v>2361.5361280400002</v>
      </c>
      <c r="R58" s="47">
        <v>4095.8694252199998</v>
      </c>
      <c r="S58" s="47">
        <v>40.073653360000002</v>
      </c>
      <c r="T58" s="47"/>
      <c r="U58" s="47"/>
      <c r="V58" s="47"/>
      <c r="W58" s="47"/>
      <c r="X58" s="47"/>
      <c r="Y58" s="47"/>
    </row>
    <row r="59" spans="1:25" hidden="1" outlineLevel="1" collapsed="1">
      <c r="A59" s="15">
        <v>42005</v>
      </c>
      <c r="B59" s="47">
        <v>15729.717329079998</v>
      </c>
      <c r="C59" s="47">
        <f t="shared" si="0"/>
        <v>3063.91309417</v>
      </c>
      <c r="D59" s="47">
        <f t="shared" si="1"/>
        <v>12665.80423491</v>
      </c>
      <c r="E59" s="47">
        <f t="shared" si="2"/>
        <v>5954.2184162199992</v>
      </c>
      <c r="F59" s="47">
        <f t="shared" si="3"/>
        <v>6419.62818479</v>
      </c>
      <c r="G59" s="47">
        <f t="shared" si="4"/>
        <v>291.95763390000002</v>
      </c>
      <c r="H59" s="47">
        <f t="shared" si="5"/>
        <v>8337.5829577999993</v>
      </c>
      <c r="I59" s="47">
        <v>2088.49395886</v>
      </c>
      <c r="J59" s="47">
        <f t="shared" si="6"/>
        <v>6249.0889989399993</v>
      </c>
      <c r="K59" s="47">
        <v>3524.5252584599998</v>
      </c>
      <c r="L59" s="47">
        <v>2473.9368342299999</v>
      </c>
      <c r="M59" s="47">
        <v>250.62690624999999</v>
      </c>
      <c r="N59" s="47">
        <f t="shared" si="7"/>
        <v>7392.134371279999</v>
      </c>
      <c r="O59" s="47">
        <v>975.41913531</v>
      </c>
      <c r="P59" s="47">
        <f t="shared" si="8"/>
        <v>6416.7152359699994</v>
      </c>
      <c r="Q59" s="47">
        <v>2429.6931577599998</v>
      </c>
      <c r="R59" s="47">
        <v>3945.69135056</v>
      </c>
      <c r="S59" s="47">
        <v>41.33072765</v>
      </c>
      <c r="T59" s="47"/>
      <c r="U59" s="47"/>
      <c r="V59" s="47"/>
      <c r="W59" s="47"/>
      <c r="X59" s="47"/>
      <c r="Y59" s="47"/>
    </row>
    <row r="60" spans="1:25" hidden="1" outlineLevel="1" collapsed="1">
      <c r="A60" s="15">
        <v>42036</v>
      </c>
      <c r="B60" s="47">
        <v>19885.275202689998</v>
      </c>
      <c r="C60" s="47">
        <f t="shared" si="0"/>
        <v>3676.7225907500001</v>
      </c>
      <c r="D60" s="47">
        <f t="shared" si="1"/>
        <v>16208.552611939998</v>
      </c>
      <c r="E60" s="47">
        <f t="shared" si="2"/>
        <v>7362.5139675699993</v>
      </c>
      <c r="F60" s="47">
        <f t="shared" si="3"/>
        <v>8352.41049217</v>
      </c>
      <c r="G60" s="47">
        <f t="shared" si="4"/>
        <v>493.62815219999999</v>
      </c>
      <c r="H60" s="47">
        <f t="shared" si="5"/>
        <v>7970.60697669</v>
      </c>
      <c r="I60" s="47">
        <v>1999.0465474</v>
      </c>
      <c r="J60" s="47">
        <f t="shared" si="6"/>
        <v>5971.5604292899998</v>
      </c>
      <c r="K60" s="47">
        <v>3451.0055244999999</v>
      </c>
      <c r="L60" s="47">
        <v>2095.3553276100001</v>
      </c>
      <c r="M60" s="47">
        <v>425.19957718000001</v>
      </c>
      <c r="N60" s="47">
        <f t="shared" si="7"/>
        <v>11914.668226</v>
      </c>
      <c r="O60" s="47">
        <v>1677.6760433500001</v>
      </c>
      <c r="P60" s="47">
        <f t="shared" si="8"/>
        <v>10236.992182649999</v>
      </c>
      <c r="Q60" s="47">
        <v>3911.5084430699999</v>
      </c>
      <c r="R60" s="47">
        <v>6257.0551645599999</v>
      </c>
      <c r="S60" s="47">
        <v>68.428575019999997</v>
      </c>
      <c r="T60" s="47"/>
      <c r="U60" s="47"/>
      <c r="V60" s="47"/>
      <c r="W60" s="47"/>
      <c r="X60" s="47"/>
      <c r="Y60" s="47"/>
    </row>
    <row r="61" spans="1:25" hidden="1" outlineLevel="1" collapsed="1">
      <c r="A61" s="15">
        <v>42064</v>
      </c>
      <c r="B61" s="47">
        <v>16994.087022059997</v>
      </c>
      <c r="C61" s="47">
        <f t="shared" si="0"/>
        <v>3204.6119939099999</v>
      </c>
      <c r="D61" s="47">
        <f t="shared" si="1"/>
        <v>13789.475028149998</v>
      </c>
      <c r="E61" s="47">
        <f t="shared" si="2"/>
        <v>6558.1187716799996</v>
      </c>
      <c r="F61" s="47">
        <f t="shared" si="3"/>
        <v>6759.8115923599998</v>
      </c>
      <c r="G61" s="47">
        <f t="shared" si="4"/>
        <v>471.54466411000004</v>
      </c>
      <c r="H61" s="47">
        <f t="shared" si="5"/>
        <v>7635.4603670500001</v>
      </c>
      <c r="I61" s="47">
        <v>1916.6249884599999</v>
      </c>
      <c r="J61" s="47">
        <f t="shared" si="6"/>
        <v>5718.8353785899999</v>
      </c>
      <c r="K61" s="47">
        <v>3441.5207664499999</v>
      </c>
      <c r="L61" s="47">
        <v>1861.63522764</v>
      </c>
      <c r="M61" s="47">
        <v>415.67938450000003</v>
      </c>
      <c r="N61" s="47">
        <f t="shared" si="7"/>
        <v>9358.626655009999</v>
      </c>
      <c r="O61" s="47">
        <v>1287.98700545</v>
      </c>
      <c r="P61" s="47">
        <f t="shared" si="8"/>
        <v>8070.6396495599993</v>
      </c>
      <c r="Q61" s="47">
        <v>3116.5980052300001</v>
      </c>
      <c r="R61" s="47">
        <v>4898.1763647199996</v>
      </c>
      <c r="S61" s="47">
        <v>55.865279610000002</v>
      </c>
      <c r="T61" s="47"/>
      <c r="U61" s="47"/>
      <c r="V61" s="47"/>
      <c r="W61" s="47"/>
      <c r="X61" s="47"/>
      <c r="Y61" s="47"/>
    </row>
    <row r="62" spans="1:25" hidden="1" outlineLevel="1" collapsed="1">
      <c r="A62" s="15">
        <v>42095</v>
      </c>
      <c r="B62" s="47">
        <v>16135.274849339999</v>
      </c>
      <c r="C62" s="47">
        <f t="shared" si="0"/>
        <v>3153.6757289799998</v>
      </c>
      <c r="D62" s="47">
        <f t="shared" si="1"/>
        <v>12981.599120359999</v>
      </c>
      <c r="E62" s="47">
        <f t="shared" si="2"/>
        <v>6305.2400394100005</v>
      </c>
      <c r="F62" s="47">
        <f t="shared" si="3"/>
        <v>6186.0361916700003</v>
      </c>
      <c r="G62" s="47">
        <f t="shared" si="4"/>
        <v>490.32288927999997</v>
      </c>
      <c r="H62" s="47">
        <f t="shared" si="5"/>
        <v>7817.4573779100001</v>
      </c>
      <c r="I62" s="47">
        <v>2015.8983788200001</v>
      </c>
      <c r="J62" s="47">
        <f t="shared" si="6"/>
        <v>5801.5589990899998</v>
      </c>
      <c r="K62" s="47">
        <v>3513.7731604800001</v>
      </c>
      <c r="L62" s="47">
        <v>1847.35758949</v>
      </c>
      <c r="M62" s="47">
        <v>440.42824911999998</v>
      </c>
      <c r="N62" s="47">
        <f t="shared" si="7"/>
        <v>8317.8174714299985</v>
      </c>
      <c r="O62" s="47">
        <v>1137.77735016</v>
      </c>
      <c r="P62" s="47">
        <f t="shared" si="8"/>
        <v>7180.040121269999</v>
      </c>
      <c r="Q62" s="47">
        <v>2791.4668789299999</v>
      </c>
      <c r="R62" s="47">
        <v>4338.6786021799999</v>
      </c>
      <c r="S62" s="47">
        <v>49.894640160000002</v>
      </c>
      <c r="T62" s="47"/>
      <c r="U62" s="47"/>
      <c r="V62" s="47"/>
      <c r="W62" s="47"/>
      <c r="X62" s="47"/>
      <c r="Y62" s="47"/>
    </row>
    <row r="63" spans="1:25" hidden="1" outlineLevel="1" collapsed="1">
      <c r="A63" s="15">
        <v>42125</v>
      </c>
      <c r="B63" s="47">
        <v>16090.020645439999</v>
      </c>
      <c r="C63" s="47">
        <f t="shared" si="0"/>
        <v>3601.8423986000003</v>
      </c>
      <c r="D63" s="47">
        <f t="shared" si="1"/>
        <v>12488.17824684</v>
      </c>
      <c r="E63" s="47">
        <f t="shared" si="2"/>
        <v>6136.8984202199999</v>
      </c>
      <c r="F63" s="47">
        <f t="shared" si="3"/>
        <v>5846.3611194599998</v>
      </c>
      <c r="G63" s="47">
        <f t="shared" si="4"/>
        <v>504.91870716000005</v>
      </c>
      <c r="H63" s="47">
        <f t="shared" si="5"/>
        <v>7981.6159660499998</v>
      </c>
      <c r="I63" s="47">
        <v>2260.2689278900002</v>
      </c>
      <c r="J63" s="47">
        <f t="shared" si="6"/>
        <v>5721.34703816</v>
      </c>
      <c r="K63" s="47">
        <v>3528.9788592099999</v>
      </c>
      <c r="L63" s="47">
        <v>1734.1226599900001</v>
      </c>
      <c r="M63" s="47">
        <v>458.24551896000003</v>
      </c>
      <c r="N63" s="47">
        <f t="shared" si="7"/>
        <v>8108.4046793899997</v>
      </c>
      <c r="O63" s="47">
        <v>1341.57347071</v>
      </c>
      <c r="P63" s="47">
        <f t="shared" si="8"/>
        <v>6766.8312086799997</v>
      </c>
      <c r="Q63" s="47">
        <v>2607.9195610100001</v>
      </c>
      <c r="R63" s="47">
        <v>4112.2384594699997</v>
      </c>
      <c r="S63" s="47">
        <v>46.673188199999998</v>
      </c>
      <c r="T63" s="47"/>
      <c r="U63" s="47"/>
      <c r="V63" s="47"/>
      <c r="W63" s="47"/>
      <c r="X63" s="47"/>
      <c r="Y63" s="47"/>
    </row>
    <row r="64" spans="1:25" hidden="1" outlineLevel="1" collapsed="1">
      <c r="A64" s="15">
        <v>42156</v>
      </c>
      <c r="B64" s="47">
        <v>16121.544138099998</v>
      </c>
      <c r="C64" s="47">
        <f t="shared" si="0"/>
        <v>3555.88377838</v>
      </c>
      <c r="D64" s="47">
        <f t="shared" si="1"/>
        <v>12565.660359720001</v>
      </c>
      <c r="E64" s="47">
        <f t="shared" si="2"/>
        <v>6262.1678034899996</v>
      </c>
      <c r="F64" s="47">
        <f t="shared" si="3"/>
        <v>5784.3672497400003</v>
      </c>
      <c r="G64" s="47">
        <f t="shared" si="4"/>
        <v>519.12530649000007</v>
      </c>
      <c r="H64" s="47">
        <f t="shared" si="5"/>
        <v>8137.48196654</v>
      </c>
      <c r="I64" s="47">
        <v>2317.1736351999998</v>
      </c>
      <c r="J64" s="47">
        <f t="shared" si="6"/>
        <v>5820.3083313400002</v>
      </c>
      <c r="K64" s="47">
        <v>3629.5138644600001</v>
      </c>
      <c r="L64" s="47">
        <v>1717.6626983799999</v>
      </c>
      <c r="M64" s="47">
        <v>473.13176850000002</v>
      </c>
      <c r="N64" s="47">
        <f t="shared" si="7"/>
        <v>7984.06217156</v>
      </c>
      <c r="O64" s="47">
        <v>1238.7101431799999</v>
      </c>
      <c r="P64" s="47">
        <f t="shared" si="8"/>
        <v>6745.3520283799999</v>
      </c>
      <c r="Q64" s="47">
        <v>2632.6539390299999</v>
      </c>
      <c r="R64" s="47">
        <v>4066.7045513600001</v>
      </c>
      <c r="S64" s="47">
        <v>45.99353799</v>
      </c>
      <c r="T64" s="47"/>
      <c r="U64" s="47"/>
      <c r="V64" s="47"/>
      <c r="W64" s="47"/>
      <c r="X64" s="47"/>
      <c r="Y64" s="47"/>
    </row>
    <row r="65" spans="1:25" hidden="1" outlineLevel="1" collapsed="1">
      <c r="A65" s="15">
        <v>42186</v>
      </c>
      <c r="B65" s="47">
        <v>16023.923288850001</v>
      </c>
      <c r="C65" s="47">
        <f t="shared" si="0"/>
        <v>3445.77975109</v>
      </c>
      <c r="D65" s="47">
        <f t="shared" si="1"/>
        <v>12578.143537759999</v>
      </c>
      <c r="E65" s="47">
        <f t="shared" si="2"/>
        <v>6295.3021318199999</v>
      </c>
      <c r="F65" s="47">
        <f t="shared" si="3"/>
        <v>5751.6180954000001</v>
      </c>
      <c r="G65" s="47">
        <f t="shared" si="4"/>
        <v>531.22331053999994</v>
      </c>
      <c r="H65" s="47">
        <f t="shared" si="5"/>
        <v>8028.1969413999996</v>
      </c>
      <c r="I65" s="47">
        <v>2248.70312268</v>
      </c>
      <c r="J65" s="47">
        <f t="shared" si="6"/>
        <v>5779.4938187199996</v>
      </c>
      <c r="K65" s="47">
        <v>3628.1451312099998</v>
      </c>
      <c r="L65" s="47">
        <v>1668.5001939199999</v>
      </c>
      <c r="M65" s="47">
        <v>482.84849358999998</v>
      </c>
      <c r="N65" s="47">
        <f t="shared" si="7"/>
        <v>7995.7263474500005</v>
      </c>
      <c r="O65" s="47">
        <v>1197.07662841</v>
      </c>
      <c r="P65" s="47">
        <f t="shared" si="8"/>
        <v>6798.6497190400005</v>
      </c>
      <c r="Q65" s="47">
        <v>2667.1570006100001</v>
      </c>
      <c r="R65" s="47">
        <v>4083.11790148</v>
      </c>
      <c r="S65" s="47">
        <v>48.374816950000003</v>
      </c>
      <c r="T65" s="47"/>
      <c r="U65" s="47"/>
      <c r="V65" s="47"/>
      <c r="W65" s="47"/>
      <c r="X65" s="47"/>
      <c r="Y65" s="47"/>
    </row>
    <row r="66" spans="1:25" ht="12.75" hidden="1" customHeight="1" outlineLevel="1" collapsed="1">
      <c r="A66" s="15">
        <v>42217</v>
      </c>
      <c r="B66" s="47">
        <v>15902.337120740001</v>
      </c>
      <c r="C66" s="47">
        <f t="shared" si="0"/>
        <v>3416.08660672</v>
      </c>
      <c r="D66" s="47">
        <f t="shared" si="1"/>
        <v>12486.250514019999</v>
      </c>
      <c r="E66" s="47">
        <f t="shared" si="2"/>
        <v>7413.0451452500001</v>
      </c>
      <c r="F66" s="47">
        <f t="shared" si="3"/>
        <v>4530.9405329900001</v>
      </c>
      <c r="G66" s="47">
        <f t="shared" si="4"/>
        <v>542.26483578</v>
      </c>
      <c r="H66" s="47">
        <f t="shared" si="5"/>
        <v>8074.3796172999992</v>
      </c>
      <c r="I66" s="47">
        <v>2263.5580181999999</v>
      </c>
      <c r="J66" s="47">
        <f t="shared" si="6"/>
        <v>5810.8215990999997</v>
      </c>
      <c r="K66" s="47">
        <v>3684.9046019799998</v>
      </c>
      <c r="L66" s="47">
        <v>1630.97087304</v>
      </c>
      <c r="M66" s="47">
        <v>494.94612408</v>
      </c>
      <c r="N66" s="47">
        <f t="shared" si="7"/>
        <v>7827.9575034399995</v>
      </c>
      <c r="O66" s="47">
        <v>1152.5285885200001</v>
      </c>
      <c r="P66" s="47">
        <f t="shared" si="8"/>
        <v>6675.4289149199994</v>
      </c>
      <c r="Q66" s="47">
        <v>3728.1405432699999</v>
      </c>
      <c r="R66" s="47">
        <v>2899.9696599499998</v>
      </c>
      <c r="S66" s="47">
        <v>47.318711700000001</v>
      </c>
      <c r="T66" s="47"/>
      <c r="U66" s="47"/>
      <c r="V66" s="47"/>
      <c r="W66" s="47"/>
      <c r="X66" s="47"/>
      <c r="Y66" s="47"/>
    </row>
    <row r="67" spans="1:25" ht="12.75" hidden="1" customHeight="1" outlineLevel="1" collapsed="1">
      <c r="A67" s="15">
        <v>42248</v>
      </c>
      <c r="B67" s="47">
        <v>15221.24127276</v>
      </c>
      <c r="C67" s="47">
        <f t="shared" si="0"/>
        <v>3175.59847313</v>
      </c>
      <c r="D67" s="47">
        <f t="shared" si="1"/>
        <v>12045.642799629999</v>
      </c>
      <c r="E67" s="47">
        <f t="shared" si="2"/>
        <v>7215.54357213</v>
      </c>
      <c r="F67" s="47">
        <f t="shared" si="3"/>
        <v>4290.9457186999998</v>
      </c>
      <c r="G67" s="47">
        <f t="shared" si="4"/>
        <v>539.15350879999994</v>
      </c>
      <c r="H67" s="47">
        <f t="shared" si="5"/>
        <v>7714.8135800199998</v>
      </c>
      <c r="I67" s="47">
        <v>2176.0422516600001</v>
      </c>
      <c r="J67" s="47">
        <f t="shared" si="6"/>
        <v>5538.7713283599996</v>
      </c>
      <c r="K67" s="47">
        <v>3562.6192215000001</v>
      </c>
      <c r="L67" s="47">
        <v>1478.65354101</v>
      </c>
      <c r="M67" s="47">
        <v>497.49856584999998</v>
      </c>
      <c r="N67" s="47">
        <f t="shared" si="7"/>
        <v>7506.4276927399997</v>
      </c>
      <c r="O67" s="47">
        <v>999.55622146999997</v>
      </c>
      <c r="P67" s="47">
        <f t="shared" si="8"/>
        <v>6506.8714712699993</v>
      </c>
      <c r="Q67" s="47">
        <v>3652.9243506299999</v>
      </c>
      <c r="R67" s="47">
        <v>2812.2921776899998</v>
      </c>
      <c r="S67" s="47">
        <v>41.654942949999999</v>
      </c>
      <c r="T67" s="47"/>
      <c r="U67" s="47"/>
      <c r="V67" s="47"/>
      <c r="W67" s="47"/>
      <c r="X67" s="47"/>
      <c r="Y67" s="47"/>
    </row>
    <row r="68" spans="1:25" hidden="1" outlineLevel="1" collapsed="1">
      <c r="A68" s="15">
        <v>42278</v>
      </c>
      <c r="B68" s="47">
        <v>16077.360101459999</v>
      </c>
      <c r="C68" s="47">
        <f t="shared" ref="C68" si="9">I68+O68</f>
        <v>3359.1944628700003</v>
      </c>
      <c r="D68" s="47">
        <f t="shared" ref="D68" si="10">J68+P68</f>
        <v>12718.165638590001</v>
      </c>
      <c r="E68" s="47">
        <f t="shared" ref="E68" si="11">K68+Q68</f>
        <v>7703.3097796599995</v>
      </c>
      <c r="F68" s="47">
        <f t="shared" ref="F68" si="12">L68+R68</f>
        <v>4430.49225716</v>
      </c>
      <c r="G68" s="47">
        <f t="shared" ref="G68" si="13">M68+S68</f>
        <v>584.36360176999995</v>
      </c>
      <c r="H68" s="47">
        <f t="shared" ref="H68" si="14">SUM(I68:J68)</f>
        <v>8049.0795021400008</v>
      </c>
      <c r="I68" s="47">
        <v>2265.88622592</v>
      </c>
      <c r="J68" s="47">
        <f t="shared" ref="J68" si="15">SUM(K68:M68)</f>
        <v>5783.1932762200004</v>
      </c>
      <c r="K68" s="47">
        <v>3772.9618503699999</v>
      </c>
      <c r="L68" s="47">
        <v>1462.4553356700001</v>
      </c>
      <c r="M68" s="47">
        <v>547.77609017999998</v>
      </c>
      <c r="N68" s="47">
        <f t="shared" ref="N68" si="16">SUM(O68:P68)</f>
        <v>8028.28059932</v>
      </c>
      <c r="O68" s="47">
        <v>1093.30823695</v>
      </c>
      <c r="P68" s="47">
        <f t="shared" ref="P68" si="17">SUM(Q68:S68)</f>
        <v>6934.9723623700002</v>
      </c>
      <c r="Q68" s="47">
        <v>3930.3479292900001</v>
      </c>
      <c r="R68" s="47">
        <v>2968.0369214900002</v>
      </c>
      <c r="S68" s="47">
        <v>36.587511589999998</v>
      </c>
      <c r="T68" s="47"/>
      <c r="U68" s="47"/>
      <c r="V68" s="47"/>
      <c r="W68" s="47"/>
      <c r="X68" s="47"/>
      <c r="Y68" s="47"/>
    </row>
    <row r="69" spans="1:25" hidden="1" outlineLevel="1" collapsed="1">
      <c r="A69" s="15">
        <v>42309</v>
      </c>
      <c r="B69" s="47">
        <v>16242.92561072</v>
      </c>
      <c r="C69" s="47">
        <f t="shared" ref="C69" si="18">I69+O69</f>
        <v>3258.3066020100005</v>
      </c>
      <c r="D69" s="47">
        <f t="shared" ref="D69" si="19">J69+P69</f>
        <v>12984.61900871</v>
      </c>
      <c r="E69" s="47">
        <f t="shared" ref="E69" si="20">K69+Q69</f>
        <v>7866.4830725899992</v>
      </c>
      <c r="F69" s="47">
        <f t="shared" ref="F69" si="21">L69+R69</f>
        <v>4523.6783139999998</v>
      </c>
      <c r="G69" s="47">
        <f t="shared" ref="G69" si="22">M69+S69</f>
        <v>594.45762212</v>
      </c>
      <c r="H69" s="47">
        <f t="shared" ref="H69" si="23">SUM(I69:J69)</f>
        <v>8075.8779362200003</v>
      </c>
      <c r="I69" s="47">
        <v>2223.7715146700002</v>
      </c>
      <c r="J69" s="47">
        <f t="shared" ref="J69" si="24">SUM(K69:M69)</f>
        <v>5852.1064215500001</v>
      </c>
      <c r="K69" s="47">
        <v>3841.9689900499998</v>
      </c>
      <c r="L69" s="47">
        <v>1451.94716049</v>
      </c>
      <c r="M69" s="47">
        <v>558.19027100999995</v>
      </c>
      <c r="N69" s="47">
        <f t="shared" ref="N69" si="25">SUM(O69:P69)</f>
        <v>8167.0476744999996</v>
      </c>
      <c r="O69" s="47">
        <v>1034.53508734</v>
      </c>
      <c r="P69" s="47">
        <f t="shared" ref="P69" si="26">SUM(Q69:S69)</f>
        <v>7132.5125871599994</v>
      </c>
      <c r="Q69" s="47">
        <v>4024.5140825399999</v>
      </c>
      <c r="R69" s="47">
        <v>3071.7311535099998</v>
      </c>
      <c r="S69" s="47">
        <v>36.26735111</v>
      </c>
      <c r="T69" s="47"/>
      <c r="U69" s="47"/>
      <c r="V69" s="47"/>
      <c r="W69" s="47"/>
      <c r="X69" s="47"/>
      <c r="Y69" s="47"/>
    </row>
    <row r="70" spans="1:25" hidden="1" outlineLevel="1" collapsed="1">
      <c r="A70" s="15">
        <v>42339</v>
      </c>
      <c r="B70" s="47">
        <v>16372.51667123</v>
      </c>
      <c r="C70" s="47">
        <f t="shared" ref="C70" si="27">I70+O70</f>
        <v>3684.2197733000003</v>
      </c>
      <c r="D70" s="47">
        <f t="shared" ref="D70" si="28">J70+P70</f>
        <v>12688.296897929999</v>
      </c>
      <c r="E70" s="47">
        <f t="shared" ref="E70" si="29">K70+Q70</f>
        <v>7773.9042606799994</v>
      </c>
      <c r="F70" s="47">
        <f t="shared" ref="F70" si="30">L70+R70</f>
        <v>4314.1482600999998</v>
      </c>
      <c r="G70" s="47">
        <f t="shared" ref="G70" si="31">M70+S70</f>
        <v>600.24437714999988</v>
      </c>
      <c r="H70" s="47">
        <f t="shared" ref="H70" si="32">SUM(I70:J70)</f>
        <v>8592.3796982799995</v>
      </c>
      <c r="I70" s="47">
        <v>2805.00035837</v>
      </c>
      <c r="J70" s="47">
        <f t="shared" ref="J70" si="33">SUM(K70:M70)</f>
        <v>5787.3793399099995</v>
      </c>
      <c r="K70" s="47">
        <v>3875.2311212599998</v>
      </c>
      <c r="L70" s="47">
        <v>1343.3688980300001</v>
      </c>
      <c r="M70" s="47">
        <v>568.77932061999991</v>
      </c>
      <c r="N70" s="47">
        <f t="shared" ref="N70" si="34">SUM(O70:P70)</f>
        <v>7780.1369729500002</v>
      </c>
      <c r="O70" s="47">
        <v>879.21941493000008</v>
      </c>
      <c r="P70" s="47">
        <f t="shared" ref="P70" si="35">SUM(Q70:S70)</f>
        <v>6900.9175580199999</v>
      </c>
      <c r="Q70" s="47">
        <v>3898.6731394200001</v>
      </c>
      <c r="R70" s="47">
        <v>2970.7793620699999</v>
      </c>
      <c r="S70" s="47">
        <v>31.465056529999998</v>
      </c>
      <c r="T70" s="47"/>
      <c r="U70" s="47"/>
      <c r="V70" s="47"/>
      <c r="W70" s="47"/>
      <c r="X70" s="47"/>
      <c r="Y70" s="47"/>
    </row>
    <row r="71" spans="1:25" hidden="1" outlineLevel="1" collapsed="1">
      <c r="A71" s="15">
        <v>42370</v>
      </c>
      <c r="B71" s="47">
        <v>16513.203648169998</v>
      </c>
      <c r="C71" s="47">
        <f t="shared" ref="C71" si="36">I71+O71</f>
        <v>3246.0186021899999</v>
      </c>
      <c r="D71" s="47">
        <f t="shared" ref="D71" si="37">J71+P71</f>
        <v>13267.185045980001</v>
      </c>
      <c r="E71" s="47">
        <f t="shared" ref="E71" si="38">K71+Q71</f>
        <v>8122.0877133199992</v>
      </c>
      <c r="F71" s="47">
        <f t="shared" ref="F71" si="39">L71+R71</f>
        <v>4496.4439979300005</v>
      </c>
      <c r="G71" s="47">
        <f t="shared" ref="G71" si="40">M71+S71</f>
        <v>648.65333472999998</v>
      </c>
      <c r="H71" s="47">
        <f t="shared" ref="H71" si="41">SUM(I71:J71)</f>
        <v>8303.2161857600004</v>
      </c>
      <c r="I71" s="47">
        <v>2303.1352152999998</v>
      </c>
      <c r="J71" s="47">
        <f t="shared" ref="J71" si="42">SUM(K71:M71)</f>
        <v>6000.0809704599997</v>
      </c>
      <c r="K71" s="47">
        <v>4011.4119020399999</v>
      </c>
      <c r="L71" s="47">
        <v>1372.02337588</v>
      </c>
      <c r="M71" s="47">
        <v>616.64569254000003</v>
      </c>
      <c r="N71" s="47">
        <f t="shared" ref="N71" si="43">SUM(O71:P71)</f>
        <v>8209.9874624099994</v>
      </c>
      <c r="O71" s="47">
        <v>942.88338689</v>
      </c>
      <c r="P71" s="47">
        <f t="shared" ref="P71" si="44">SUM(Q71:S71)</f>
        <v>7267.1040755200002</v>
      </c>
      <c r="Q71" s="47">
        <v>4110.6758112799998</v>
      </c>
      <c r="R71" s="47">
        <v>3124.42062205</v>
      </c>
      <c r="S71" s="47">
        <v>32.007642189999999</v>
      </c>
      <c r="T71" s="47"/>
      <c r="U71" s="47"/>
      <c r="V71" s="47"/>
      <c r="W71" s="47"/>
      <c r="X71" s="47"/>
      <c r="Y71" s="47"/>
    </row>
    <row r="72" spans="1:25" hidden="1" outlineLevel="1" collapsed="1">
      <c r="A72" s="15">
        <v>42401</v>
      </c>
      <c r="B72" s="47">
        <v>17206.801404200003</v>
      </c>
      <c r="C72" s="47">
        <f t="shared" ref="C72" si="45">I72+O72</f>
        <v>3381.6553836599996</v>
      </c>
      <c r="D72" s="47">
        <f t="shared" ref="D72" si="46">J72+P72</f>
        <v>13825.146020540002</v>
      </c>
      <c r="E72" s="47">
        <f t="shared" ref="E72" si="47">K72+Q72</f>
        <v>8378.2259571800023</v>
      </c>
      <c r="F72" s="47">
        <f t="shared" ref="F72" si="48">L72+R72</f>
        <v>4758.36323988</v>
      </c>
      <c r="G72" s="47">
        <f t="shared" ref="G72" si="49">M72+S72</f>
        <v>688.55682347999993</v>
      </c>
      <c r="H72" s="47">
        <f t="shared" ref="H72" si="50">SUM(I72:J72)</f>
        <v>8336.5518232800005</v>
      </c>
      <c r="I72" s="47">
        <v>2313.1082884399998</v>
      </c>
      <c r="J72" s="47">
        <f t="shared" ref="J72" si="51">SUM(K72:M72)</f>
        <v>6023.4435348400002</v>
      </c>
      <c r="K72" s="47">
        <v>4012.9056849799999</v>
      </c>
      <c r="L72" s="47">
        <v>1356.34864165</v>
      </c>
      <c r="M72" s="47">
        <v>654.18920820999995</v>
      </c>
      <c r="N72" s="47">
        <f t="shared" ref="N72" si="52">SUM(O72:P72)</f>
        <v>8870.2495809200009</v>
      </c>
      <c r="O72" s="47">
        <v>1068.5470952200001</v>
      </c>
      <c r="P72" s="47">
        <f t="shared" ref="P72" si="53">SUM(Q72:S72)</f>
        <v>7801.7024857000015</v>
      </c>
      <c r="Q72" s="47">
        <v>4365.3202722000015</v>
      </c>
      <c r="R72" s="47">
        <v>3402.01459823</v>
      </c>
      <c r="S72" s="47">
        <v>34.367615270000002</v>
      </c>
      <c r="T72" s="47"/>
      <c r="U72" s="47"/>
      <c r="V72" s="47"/>
      <c r="W72" s="47"/>
      <c r="X72" s="47"/>
      <c r="Y72" s="47"/>
    </row>
    <row r="73" spans="1:25" hidden="1" outlineLevel="1" collapsed="1">
      <c r="A73" s="15">
        <v>42430</v>
      </c>
      <c r="B73" s="47">
        <v>16977.085857370002</v>
      </c>
      <c r="C73" s="47">
        <f t="shared" ref="C73" si="54">I73+O73</f>
        <v>3326.8169752499998</v>
      </c>
      <c r="D73" s="47">
        <f t="shared" ref="D73" si="55">J73+P73</f>
        <v>13650.268882119999</v>
      </c>
      <c r="E73" s="47">
        <f t="shared" ref="E73" si="56">K73+Q73</f>
        <v>8196.4020848700002</v>
      </c>
      <c r="F73" s="47">
        <f t="shared" ref="F73" si="57">L73+R73</f>
        <v>4759.0992741900009</v>
      </c>
      <c r="G73" s="47">
        <f t="shared" ref="G73" si="58">M73+S73</f>
        <v>694.76752306000003</v>
      </c>
      <c r="H73" s="47">
        <f t="shared" ref="H73" si="59">SUM(I73:J73)</f>
        <v>8371.1605431600001</v>
      </c>
      <c r="I73" s="47">
        <v>2323.7492401099998</v>
      </c>
      <c r="J73" s="47">
        <f t="shared" ref="J73" si="60">SUM(K73:M73)</f>
        <v>6047.4113030500002</v>
      </c>
      <c r="K73" s="47">
        <v>3971.9247988900001</v>
      </c>
      <c r="L73" s="47">
        <v>1414.0220733199999</v>
      </c>
      <c r="M73" s="47">
        <v>661.46443083999998</v>
      </c>
      <c r="N73" s="47">
        <f t="shared" ref="N73" si="61">SUM(O73:P73)</f>
        <v>8605.9253142099988</v>
      </c>
      <c r="O73" s="47">
        <v>1003.06773514</v>
      </c>
      <c r="P73" s="47">
        <f t="shared" ref="P73" si="62">SUM(Q73:S73)</f>
        <v>7602.8575790699997</v>
      </c>
      <c r="Q73" s="47">
        <v>4224.4772859799996</v>
      </c>
      <c r="R73" s="47">
        <v>3345.077200870001</v>
      </c>
      <c r="S73" s="47">
        <v>33.303092220000003</v>
      </c>
      <c r="T73" s="47"/>
      <c r="U73" s="47"/>
      <c r="V73" s="47"/>
      <c r="W73" s="47"/>
      <c r="X73" s="47"/>
      <c r="Y73" s="47"/>
    </row>
    <row r="74" spans="1:25" hidden="1" outlineLevel="1" collapsed="1">
      <c r="A74" s="15">
        <v>42461</v>
      </c>
      <c r="B74" s="47">
        <v>16891.044855109998</v>
      </c>
      <c r="C74" s="47">
        <f t="shared" ref="C74" si="63">I74+O74</f>
        <v>3523.14733308</v>
      </c>
      <c r="D74" s="47">
        <f t="shared" ref="D74" si="64">J74+P74</f>
        <v>13367.89752203</v>
      </c>
      <c r="E74" s="47">
        <f t="shared" ref="E74" si="65">K74+Q74</f>
        <v>8098.3893919399998</v>
      </c>
      <c r="F74" s="47">
        <f t="shared" ref="F74" si="66">L74+R74</f>
        <v>4804.3543561200004</v>
      </c>
      <c r="G74" s="47">
        <f t="shared" ref="G74" si="67">M74+S74</f>
        <v>465.15377396999992</v>
      </c>
      <c r="H74" s="47">
        <f t="shared" ref="H74" si="68">SUM(I74:J74)</f>
        <v>8536.9506740799989</v>
      </c>
      <c r="I74" s="47">
        <v>2512.5908857600002</v>
      </c>
      <c r="J74" s="47">
        <f t="shared" ref="J74" si="69">SUM(K74:M74)</f>
        <v>6024.3597883199991</v>
      </c>
      <c r="K74" s="47">
        <v>3990.6238417700001</v>
      </c>
      <c r="L74" s="47">
        <v>1601.0267020199999</v>
      </c>
      <c r="M74" s="47">
        <v>432.70924452999992</v>
      </c>
      <c r="N74" s="47">
        <f t="shared" ref="N74" si="70">SUM(O74:P74)</f>
        <v>8354.094181030001</v>
      </c>
      <c r="O74" s="47">
        <v>1010.55644732</v>
      </c>
      <c r="P74" s="47">
        <f t="shared" ref="P74" si="71">SUM(Q74:S74)</f>
        <v>7343.5377337100008</v>
      </c>
      <c r="Q74" s="47">
        <v>4107.7655501700001</v>
      </c>
      <c r="R74" s="47">
        <v>3203.3276541</v>
      </c>
      <c r="S74" s="47">
        <v>32.444529439999997</v>
      </c>
      <c r="T74" s="47"/>
      <c r="U74" s="47"/>
      <c r="V74" s="47"/>
      <c r="W74" s="47"/>
      <c r="X74" s="47"/>
      <c r="Y74" s="47"/>
    </row>
    <row r="75" spans="1:25" hidden="1" outlineLevel="1" collapsed="1">
      <c r="A75" s="15">
        <v>42491</v>
      </c>
      <c r="B75" s="47">
        <v>16957.534589280003</v>
      </c>
      <c r="C75" s="47">
        <f t="shared" ref="C75" si="72">I75+O75</f>
        <v>3648.9907617499998</v>
      </c>
      <c r="D75" s="47">
        <f t="shared" ref="D75" si="73">J75+P75</f>
        <v>13308.54382753</v>
      </c>
      <c r="E75" s="47">
        <f t="shared" ref="E75" si="74">K75+Q75</f>
        <v>8024.8852456699997</v>
      </c>
      <c r="F75" s="47">
        <f t="shared" ref="F75" si="75">L75+R75</f>
        <v>4876.4783287800001</v>
      </c>
      <c r="G75" s="47">
        <f t="shared" ref="G75" si="76">M75+S75</f>
        <v>407.18025308</v>
      </c>
      <c r="H75" s="47">
        <f t="shared" ref="H75" si="77">SUM(I75:J75)</f>
        <v>8607.5591738999992</v>
      </c>
      <c r="I75" s="47">
        <v>2588.0116605399999</v>
      </c>
      <c r="J75" s="47">
        <f t="shared" ref="J75" si="78">SUM(K75:M75)</f>
        <v>6019.5475133599994</v>
      </c>
      <c r="K75" s="47">
        <v>3994.1909153699999</v>
      </c>
      <c r="L75" s="47">
        <v>1658.88882743</v>
      </c>
      <c r="M75" s="47">
        <v>366.46777056000002</v>
      </c>
      <c r="N75" s="47">
        <f t="shared" ref="N75" si="79">SUM(O75:P75)</f>
        <v>8349.9754153800004</v>
      </c>
      <c r="O75" s="47">
        <v>1060.97910121</v>
      </c>
      <c r="P75" s="47">
        <f t="shared" ref="P75" si="80">SUM(Q75:S75)</f>
        <v>7288.99631417</v>
      </c>
      <c r="Q75" s="47">
        <v>4030.6943302999998</v>
      </c>
      <c r="R75" s="47">
        <v>3217.5895013499999</v>
      </c>
      <c r="S75" s="47">
        <v>40.712482520000002</v>
      </c>
      <c r="T75" s="47"/>
      <c r="U75" s="47"/>
      <c r="V75" s="47"/>
      <c r="W75" s="47"/>
      <c r="X75" s="47"/>
      <c r="Y75" s="47"/>
    </row>
    <row r="76" spans="1:25" hidden="1" outlineLevel="1" collapsed="1">
      <c r="A76" s="15">
        <v>42522</v>
      </c>
      <c r="B76" s="47">
        <v>17187.776908889999</v>
      </c>
      <c r="C76" s="47">
        <f t="shared" ref="C76" si="81">I76+O76</f>
        <v>3965.4754019900001</v>
      </c>
      <c r="D76" s="47">
        <f t="shared" ref="D76" si="82">J76+P76</f>
        <v>13222.301506899999</v>
      </c>
      <c r="E76" s="47">
        <f t="shared" ref="E76" si="83">K76+Q76</f>
        <v>7888.7702291300002</v>
      </c>
      <c r="F76" s="47">
        <f t="shared" ref="F76" si="84">L76+R76</f>
        <v>4995.5769103599996</v>
      </c>
      <c r="G76" s="47">
        <f t="shared" ref="G76" si="85">M76+S76</f>
        <v>337.95436740999997</v>
      </c>
      <c r="H76" s="47">
        <f t="shared" ref="H76" si="86">SUM(I76:J76)</f>
        <v>8886.8511957900009</v>
      </c>
      <c r="I76" s="47">
        <v>2889.3541144999999</v>
      </c>
      <c r="J76" s="47">
        <f t="shared" ref="J76" si="87">SUM(K76:M76)</f>
        <v>5997.4970812900001</v>
      </c>
      <c r="K76" s="47">
        <v>3950.0257888000001</v>
      </c>
      <c r="L76" s="47">
        <v>1748.8132207399999</v>
      </c>
      <c r="M76" s="47">
        <v>298.65807174999998</v>
      </c>
      <c r="N76" s="47">
        <f t="shared" ref="N76" si="88">SUM(O76:P76)</f>
        <v>8300.9257130999995</v>
      </c>
      <c r="O76" s="47">
        <v>1076.12128749</v>
      </c>
      <c r="P76" s="47">
        <f t="shared" ref="P76" si="89">SUM(Q76:S76)</f>
        <v>7224.8044256100002</v>
      </c>
      <c r="Q76" s="47">
        <v>3938.7444403300001</v>
      </c>
      <c r="R76" s="47">
        <v>3246.7636896200002</v>
      </c>
      <c r="S76" s="47">
        <v>39.296295659999998</v>
      </c>
      <c r="T76" s="47"/>
      <c r="U76" s="47"/>
      <c r="V76" s="47"/>
      <c r="W76" s="47"/>
      <c r="X76" s="47"/>
      <c r="Y76" s="47"/>
    </row>
    <row r="77" spans="1:25" hidden="1" outlineLevel="1" collapsed="1">
      <c r="A77" s="15">
        <v>42552</v>
      </c>
      <c r="B77" s="47">
        <v>17055.524194949998</v>
      </c>
      <c r="C77" s="47">
        <f t="shared" ref="C77" si="90">I77+O77</f>
        <v>3895.1937055500002</v>
      </c>
      <c r="D77" s="47">
        <f t="shared" ref="D77" si="91">J77+P77</f>
        <v>13160.330489399999</v>
      </c>
      <c r="E77" s="47">
        <f t="shared" ref="E77" si="92">K77+Q77</f>
        <v>7888.0211634499992</v>
      </c>
      <c r="F77" s="47">
        <f t="shared" ref="F77" si="93">L77+R77</f>
        <v>4938.2272642199996</v>
      </c>
      <c r="G77" s="47">
        <f t="shared" ref="G77" si="94">M77+S77</f>
        <v>334.08206173000002</v>
      </c>
      <c r="H77" s="47">
        <f t="shared" ref="H77" si="95">SUM(I77:J77)</f>
        <v>8840.0615020500009</v>
      </c>
      <c r="I77" s="47">
        <v>2842.7749321400001</v>
      </c>
      <c r="J77" s="47">
        <f t="shared" ref="J77" si="96">SUM(K77:M77)</f>
        <v>5997.2865699100003</v>
      </c>
      <c r="K77" s="47">
        <v>3916.1769866999998</v>
      </c>
      <c r="L77" s="47">
        <v>1782.93859327</v>
      </c>
      <c r="M77" s="47">
        <v>298.17098994000003</v>
      </c>
      <c r="N77" s="47">
        <f t="shared" ref="N77" si="97">SUM(O77:P77)</f>
        <v>8215.4626929000005</v>
      </c>
      <c r="O77" s="47">
        <v>1052.4187734100001</v>
      </c>
      <c r="P77" s="47">
        <f t="shared" ref="P77" si="98">SUM(Q77:S77)</f>
        <v>7163.04391949</v>
      </c>
      <c r="Q77" s="47">
        <v>3971.8441767499999</v>
      </c>
      <c r="R77" s="47">
        <v>3155.2886709499999</v>
      </c>
      <c r="S77" s="47">
        <v>35.911071789999987</v>
      </c>
      <c r="T77" s="47"/>
      <c r="U77" s="47"/>
      <c r="V77" s="47"/>
      <c r="W77" s="47"/>
      <c r="X77" s="47"/>
      <c r="Y77" s="47"/>
    </row>
    <row r="78" spans="1:25" hidden="1" outlineLevel="1" collapsed="1">
      <c r="A78" s="15">
        <v>42583</v>
      </c>
      <c r="B78" s="47">
        <v>18346.79535733</v>
      </c>
      <c r="C78" s="47">
        <f t="shared" ref="C78" si="99">I78+O78</f>
        <v>4827.8518022600001</v>
      </c>
      <c r="D78" s="47">
        <f t="shared" ref="D78" si="100">J78+P78</f>
        <v>13518.94355507</v>
      </c>
      <c r="E78" s="47">
        <f t="shared" ref="E78" si="101">K78+Q78</f>
        <v>8016.6099268099997</v>
      </c>
      <c r="F78" s="47">
        <f t="shared" ref="F78" si="102">L78+R78</f>
        <v>5155.8945659800002</v>
      </c>
      <c r="G78" s="47">
        <f t="shared" ref="G78" si="103">M78+S78</f>
        <v>346.43906228000003</v>
      </c>
      <c r="H78" s="47">
        <f t="shared" ref="H78" si="104">SUM(I78:J78)</f>
        <v>8825.4247319900005</v>
      </c>
      <c r="I78" s="47">
        <v>2795.2502783099999</v>
      </c>
      <c r="J78" s="47">
        <f t="shared" ref="J78" si="105">SUM(K78:M78)</f>
        <v>6030.1744536800006</v>
      </c>
      <c r="K78" s="47">
        <v>3891.8875853</v>
      </c>
      <c r="L78" s="47">
        <v>1828.1151339400001</v>
      </c>
      <c r="M78" s="47">
        <v>310.17173444000002</v>
      </c>
      <c r="N78" s="47">
        <f t="shared" ref="N78" si="106">SUM(O78:P78)</f>
        <v>9521.3706253399996</v>
      </c>
      <c r="O78" s="47">
        <v>2032.60152395</v>
      </c>
      <c r="P78" s="47">
        <f t="shared" ref="P78" si="107">SUM(Q78:S78)</f>
        <v>7488.7691013899994</v>
      </c>
      <c r="Q78" s="47">
        <v>4124.7223415099998</v>
      </c>
      <c r="R78" s="47">
        <v>3327.7794320399998</v>
      </c>
      <c r="S78" s="47">
        <v>36.26732784</v>
      </c>
      <c r="T78" s="47"/>
      <c r="U78" s="47"/>
      <c r="V78" s="47"/>
      <c r="W78" s="47"/>
      <c r="X78" s="47"/>
      <c r="Y78" s="47"/>
    </row>
    <row r="79" spans="1:25" hidden="1" outlineLevel="1" collapsed="1">
      <c r="A79" s="15">
        <v>42614</v>
      </c>
      <c r="B79" s="47">
        <v>18664.443866720001</v>
      </c>
      <c r="C79" s="47">
        <f t="shared" ref="C79" si="108">I79+O79</f>
        <v>4937.8991042400003</v>
      </c>
      <c r="D79" s="47">
        <f t="shared" ref="D79" si="109">J79+P79</f>
        <v>13726.54476248</v>
      </c>
      <c r="E79" s="47">
        <f t="shared" ref="E79" si="110">K79+Q79</f>
        <v>8051.5379380799986</v>
      </c>
      <c r="F79" s="47">
        <f t="shared" ref="F79" si="111">L79+R79</f>
        <v>5319.6766245899998</v>
      </c>
      <c r="G79" s="47">
        <f t="shared" ref="G79" si="112">M79+S79</f>
        <v>355.33019981000001</v>
      </c>
      <c r="H79" s="47">
        <f t="shared" ref="H79" si="113">SUM(I79:J79)</f>
        <v>8989.06566905</v>
      </c>
      <c r="I79" s="47">
        <v>2917.9608600800002</v>
      </c>
      <c r="J79" s="47">
        <f t="shared" ref="J79" si="114">SUM(K79:M79)</f>
        <v>6071.1048089699998</v>
      </c>
      <c r="K79" s="47">
        <v>3846.1788176599998</v>
      </c>
      <c r="L79" s="47">
        <v>1906.5391596100001</v>
      </c>
      <c r="M79" s="47">
        <v>318.38683170000002</v>
      </c>
      <c r="N79" s="47">
        <f t="shared" ref="N79" si="115">SUM(O79:P79)</f>
        <v>9675.3781976699993</v>
      </c>
      <c r="O79" s="47">
        <v>2019.9382441600001</v>
      </c>
      <c r="P79" s="47">
        <f t="shared" ref="P79" si="116">SUM(Q79:S79)</f>
        <v>7655.4399535099992</v>
      </c>
      <c r="Q79" s="47">
        <v>4205.3591204199993</v>
      </c>
      <c r="R79" s="47">
        <v>3413.13746498</v>
      </c>
      <c r="S79" s="47">
        <v>36.943368109999987</v>
      </c>
      <c r="T79" s="47"/>
      <c r="U79" s="47"/>
      <c r="V79" s="47"/>
      <c r="W79" s="47"/>
      <c r="X79" s="47"/>
      <c r="Y79" s="47"/>
    </row>
    <row r="80" spans="1:25" hidden="1" outlineLevel="1" collapsed="1">
      <c r="A80" s="15">
        <v>42644</v>
      </c>
      <c r="B80" s="47">
        <v>18532.168834609998</v>
      </c>
      <c r="C80" s="47">
        <f t="shared" ref="C80" si="117">I80+O80</f>
        <v>4917.8239912600002</v>
      </c>
      <c r="D80" s="47">
        <f t="shared" ref="D80" si="118">J80+P80</f>
        <v>13614.344843350002</v>
      </c>
      <c r="E80" s="47">
        <f t="shared" ref="E80" si="119">K80+Q80</f>
        <v>7880.2323956999999</v>
      </c>
      <c r="F80" s="47">
        <f t="shared" ref="F80" si="120">L80+R80</f>
        <v>5231.0621536399995</v>
      </c>
      <c r="G80" s="47">
        <f t="shared" ref="G80" si="121">M80+S80</f>
        <v>503.05029401000002</v>
      </c>
      <c r="H80" s="47">
        <f t="shared" ref="H80" si="122">SUM(I80:J80)</f>
        <v>8974.5966594500005</v>
      </c>
      <c r="I80" s="47">
        <v>2903.8508945200001</v>
      </c>
      <c r="J80" s="47">
        <f t="shared" ref="J80" si="123">SUM(K80:M80)</f>
        <v>6070.7457649300004</v>
      </c>
      <c r="K80" s="47">
        <v>3793.8471387899999</v>
      </c>
      <c r="L80" s="47">
        <v>1957.5532285700001</v>
      </c>
      <c r="M80" s="47">
        <v>319.34539756999999</v>
      </c>
      <c r="N80" s="47">
        <f t="shared" ref="N80" si="124">SUM(O80:P80)</f>
        <v>9557.5721751599995</v>
      </c>
      <c r="O80" s="47">
        <v>2013.9730967400001</v>
      </c>
      <c r="P80" s="47">
        <f t="shared" ref="P80" si="125">SUM(Q80:S80)</f>
        <v>7543.5990784200003</v>
      </c>
      <c r="Q80" s="47">
        <v>4086.38525691</v>
      </c>
      <c r="R80" s="47">
        <v>3273.5089250699998</v>
      </c>
      <c r="S80" s="47">
        <v>183.70489644</v>
      </c>
      <c r="T80" s="47"/>
      <c r="U80" s="47"/>
      <c r="V80" s="47"/>
      <c r="W80" s="47"/>
      <c r="X80" s="47"/>
      <c r="Y80" s="47"/>
    </row>
    <row r="81" spans="1:25" hidden="1" outlineLevel="1" collapsed="1">
      <c r="A81" s="15">
        <v>42675</v>
      </c>
      <c r="B81" s="47">
        <v>18459.48845013</v>
      </c>
      <c r="C81" s="47">
        <f t="shared" ref="C81" si="126">I81+O81</f>
        <v>5023.1783464500004</v>
      </c>
      <c r="D81" s="47">
        <f t="shared" ref="D81" si="127">J81+P81</f>
        <v>13436.31010368</v>
      </c>
      <c r="E81" s="47">
        <f t="shared" ref="E81" si="128">K81+Q81</f>
        <v>7721.0920599800002</v>
      </c>
      <c r="F81" s="47">
        <f t="shared" ref="F81" si="129">L81+R81</f>
        <v>5272.8870765700003</v>
      </c>
      <c r="G81" s="47">
        <f t="shared" ref="G81" si="130">M81+S81</f>
        <v>442.33096712999998</v>
      </c>
      <c r="H81" s="47">
        <f t="shared" ref="H81" si="131">SUM(I81:J81)</f>
        <v>8981.9056692900012</v>
      </c>
      <c r="I81" s="47">
        <v>2962.53096409</v>
      </c>
      <c r="J81" s="47">
        <f t="shared" ref="J81" si="132">SUM(K81:M81)</f>
        <v>6019.3747052000008</v>
      </c>
      <c r="K81" s="47">
        <v>3699.95936084</v>
      </c>
      <c r="L81" s="47">
        <v>2063.3858859500001</v>
      </c>
      <c r="M81" s="47">
        <v>256.02945841000002</v>
      </c>
      <c r="N81" s="47">
        <f t="shared" ref="N81" si="133">SUM(O81:P81)</f>
        <v>9477.582780839999</v>
      </c>
      <c r="O81" s="47">
        <v>2060.6473823599999</v>
      </c>
      <c r="P81" s="47">
        <f t="shared" ref="P81" si="134">SUM(Q81:S81)</f>
        <v>7416.93539848</v>
      </c>
      <c r="Q81" s="47">
        <v>4021.1326991400001</v>
      </c>
      <c r="R81" s="47">
        <v>3209.5011906200002</v>
      </c>
      <c r="S81" s="47">
        <v>186.30150871999999</v>
      </c>
      <c r="T81" s="47"/>
      <c r="U81" s="47"/>
      <c r="V81" s="47"/>
      <c r="W81" s="47"/>
      <c r="X81" s="47"/>
      <c r="Y81" s="47"/>
    </row>
    <row r="82" spans="1:25" hidden="1" outlineLevel="1" collapsed="1">
      <c r="A82" s="15">
        <v>42705</v>
      </c>
      <c r="B82" s="47">
        <v>18971.93472356</v>
      </c>
      <c r="C82" s="47">
        <f t="shared" ref="C82" si="135">I82+O82</f>
        <v>5180.0190579600003</v>
      </c>
      <c r="D82" s="47">
        <f t="shared" ref="D82" si="136">J82+P82</f>
        <v>13791.915665600001</v>
      </c>
      <c r="E82" s="47">
        <f t="shared" ref="E82" si="137">K82+Q82</f>
        <v>7870.6976406699996</v>
      </c>
      <c r="F82" s="47">
        <f t="shared" ref="F82" si="138">L82+R82</f>
        <v>5683.65800339</v>
      </c>
      <c r="G82" s="47">
        <f t="shared" ref="G82" si="139">M82+S82</f>
        <v>237.56002154000001</v>
      </c>
      <c r="H82" s="47">
        <f t="shared" ref="H82" si="140">SUM(I82:J82)</f>
        <v>9077.0780336700009</v>
      </c>
      <c r="I82" s="47">
        <v>3038.9069670499998</v>
      </c>
      <c r="J82" s="47">
        <f t="shared" ref="J82" si="141">SUM(K82:M82)</f>
        <v>6038.1710666200006</v>
      </c>
      <c r="K82" s="47">
        <v>3704.8581324100001</v>
      </c>
      <c r="L82" s="47">
        <v>2300.49040324</v>
      </c>
      <c r="M82" s="47">
        <v>32.822530970000003</v>
      </c>
      <c r="N82" s="47">
        <f t="shared" ref="N82" si="142">SUM(O82:P82)</f>
        <v>9894.856689889999</v>
      </c>
      <c r="O82" s="47">
        <v>2141.11209091</v>
      </c>
      <c r="P82" s="47">
        <f t="shared" ref="P82" si="143">SUM(Q82:S82)</f>
        <v>7753.7445989799999</v>
      </c>
      <c r="Q82" s="47">
        <v>4165.83950826</v>
      </c>
      <c r="R82" s="47">
        <v>3383.16760015</v>
      </c>
      <c r="S82" s="47">
        <v>204.73749057000001</v>
      </c>
      <c r="T82" s="47"/>
      <c r="U82" s="47"/>
      <c r="V82" s="47"/>
      <c r="W82" s="47"/>
      <c r="X82" s="47"/>
      <c r="Y82" s="47"/>
    </row>
    <row r="83" spans="1:25" hidden="1" outlineLevel="1" collapsed="1">
      <c r="A83" s="15">
        <v>42736</v>
      </c>
      <c r="B83" s="47">
        <v>18769.699233909996</v>
      </c>
      <c r="C83" s="47">
        <f t="shared" ref="C83" si="144">I83+O83</f>
        <v>4999.7351129199997</v>
      </c>
      <c r="D83" s="47">
        <f t="shared" ref="D83" si="145">J83+P83</f>
        <v>13769.96412099</v>
      </c>
      <c r="E83" s="47">
        <f t="shared" ref="E83" si="146">K83+Q83</f>
        <v>7732.9726912200003</v>
      </c>
      <c r="F83" s="47">
        <f t="shared" ref="F83" si="147">L83+R83</f>
        <v>5801.0595562300005</v>
      </c>
      <c r="G83" s="47">
        <f t="shared" ref="G83" si="148">M83+S83</f>
        <v>235.93187354</v>
      </c>
      <c r="H83" s="47">
        <f t="shared" ref="H83" si="149">SUM(I83:J83)</f>
        <v>9017.4941996100006</v>
      </c>
      <c r="I83" s="47">
        <v>2857.5007748100002</v>
      </c>
      <c r="J83" s="47">
        <f t="shared" ref="J83" si="150">SUM(K83:M83)</f>
        <v>6159.9934248</v>
      </c>
      <c r="K83" s="47">
        <v>3728.8164183399999</v>
      </c>
      <c r="L83" s="47">
        <v>2398.5080512099998</v>
      </c>
      <c r="M83" s="47">
        <v>32.668955250000003</v>
      </c>
      <c r="N83" s="47">
        <f t="shared" ref="N83" si="151">SUM(O83:P83)</f>
        <v>9752.205034300001</v>
      </c>
      <c r="O83" s="47">
        <v>2142.23433811</v>
      </c>
      <c r="P83" s="47">
        <f t="shared" ref="P83" si="152">SUM(Q83:S83)</f>
        <v>7609.9706961900001</v>
      </c>
      <c r="Q83" s="47">
        <v>4004.15627288</v>
      </c>
      <c r="R83" s="47">
        <v>3402.5515050200001</v>
      </c>
      <c r="S83" s="47">
        <v>203.26291828999999</v>
      </c>
      <c r="T83" s="47"/>
      <c r="U83" s="47"/>
      <c r="V83" s="47"/>
      <c r="W83" s="47"/>
      <c r="X83" s="47"/>
      <c r="Y83" s="47"/>
    </row>
    <row r="84" spans="1:25" hidden="1" outlineLevel="1" collapsed="1">
      <c r="A84" s="15">
        <v>42767</v>
      </c>
      <c r="B84" s="47">
        <v>18567.733752630003</v>
      </c>
      <c r="C84" s="47">
        <f t="shared" ref="C84" si="153">I84+O84</f>
        <v>5103.8335611500006</v>
      </c>
      <c r="D84" s="47">
        <f t="shared" ref="D84" si="154">J84+P84</f>
        <v>13463.900191479999</v>
      </c>
      <c r="E84" s="47">
        <f t="shared" ref="E84" si="155">K84+Q84</f>
        <v>7358.7836501100001</v>
      </c>
      <c r="F84" s="47">
        <f t="shared" ref="F84" si="156">L84+R84</f>
        <v>5871.32224589</v>
      </c>
      <c r="G84" s="47">
        <f t="shared" ref="G84" si="157">M84+S84</f>
        <v>233.79429547999999</v>
      </c>
      <c r="H84" s="47">
        <f t="shared" ref="H84" si="158">SUM(I84:J84)</f>
        <v>8976.7562652999986</v>
      </c>
      <c r="I84" s="47">
        <v>2947.15671853</v>
      </c>
      <c r="J84" s="47">
        <f t="shared" ref="J84" si="159">SUM(K84:M84)</f>
        <v>6029.5995467699995</v>
      </c>
      <c r="K84" s="47">
        <v>3583.01913092</v>
      </c>
      <c r="L84" s="47">
        <v>2415.557656</v>
      </c>
      <c r="M84" s="47">
        <v>31.02275985</v>
      </c>
      <c r="N84" s="47">
        <f t="shared" ref="N84" si="160">SUM(O84:P84)</f>
        <v>9590.9774873299993</v>
      </c>
      <c r="O84" s="47">
        <v>2156.6768426200001</v>
      </c>
      <c r="P84" s="47">
        <f t="shared" ref="P84" si="161">SUM(Q84:S84)</f>
        <v>7434.3006447099997</v>
      </c>
      <c r="Q84" s="47">
        <v>3775.7645191900001</v>
      </c>
      <c r="R84" s="47">
        <v>3455.76458989</v>
      </c>
      <c r="S84" s="47">
        <v>202.77153562999999</v>
      </c>
      <c r="T84" s="47"/>
      <c r="U84" s="47"/>
      <c r="V84" s="47"/>
      <c r="W84" s="47"/>
      <c r="X84" s="47"/>
      <c r="Y84" s="47"/>
    </row>
    <row r="85" spans="1:25" hidden="1" outlineLevel="1" collapsed="1">
      <c r="A85" s="15">
        <v>42795</v>
      </c>
      <c r="B85" s="47">
        <v>18798.813134199998</v>
      </c>
      <c r="C85" s="47">
        <f t="shared" ref="C85" si="162">I85+O85</f>
        <v>4992.07122119</v>
      </c>
      <c r="D85" s="47">
        <f t="shared" ref="D85" si="163">J85+P85</f>
        <v>13806.741913010001</v>
      </c>
      <c r="E85" s="47">
        <f t="shared" ref="E85" si="164">K85+Q85</f>
        <v>7433.1500031800006</v>
      </c>
      <c r="F85" s="47">
        <f t="shared" ref="F85" si="165">L85+R85</f>
        <v>6140.7017431900003</v>
      </c>
      <c r="G85" s="47">
        <f t="shared" ref="G85" si="166">M85+S85</f>
        <v>232.89016663999999</v>
      </c>
      <c r="H85" s="47">
        <f t="shared" ref="H85" si="167">SUM(I85:J85)</f>
        <v>9297.8990686899997</v>
      </c>
      <c r="I85" s="47">
        <v>2900.17262962</v>
      </c>
      <c r="J85" s="47">
        <f t="shared" ref="J85" si="168">SUM(K85:M85)</f>
        <v>6397.7264390700002</v>
      </c>
      <c r="K85" s="47">
        <v>3770.74723748</v>
      </c>
      <c r="L85" s="47">
        <v>2596.2931159700001</v>
      </c>
      <c r="M85" s="47">
        <v>30.68608562</v>
      </c>
      <c r="N85" s="47">
        <f t="shared" ref="N85" si="169">SUM(O85:P85)</f>
        <v>9500.91406551</v>
      </c>
      <c r="O85" s="47">
        <v>2091.89859157</v>
      </c>
      <c r="P85" s="47">
        <f t="shared" ref="P85" si="170">SUM(Q85:S85)</f>
        <v>7409.0154739400004</v>
      </c>
      <c r="Q85" s="47">
        <v>3662.4027657000001</v>
      </c>
      <c r="R85" s="47">
        <v>3544.4086272200002</v>
      </c>
      <c r="S85" s="47">
        <v>202.20408101999999</v>
      </c>
      <c r="T85" s="47"/>
      <c r="U85" s="47"/>
      <c r="V85" s="47"/>
      <c r="W85" s="47"/>
      <c r="X85" s="47"/>
      <c r="Y85" s="47"/>
    </row>
    <row r="86" spans="1:25" hidden="1" outlineLevel="1" collapsed="1">
      <c r="A86" s="15">
        <v>42826</v>
      </c>
      <c r="B86" s="47">
        <v>18947.49400952</v>
      </c>
      <c r="C86" s="47">
        <f t="shared" ref="C86" si="171">I86+O86</f>
        <v>5242.78317161</v>
      </c>
      <c r="D86" s="47">
        <f t="shared" ref="D86" si="172">J86+P86</f>
        <v>13704.710837909999</v>
      </c>
      <c r="E86" s="47">
        <f t="shared" ref="E86" si="173">K86+Q86</f>
        <v>7306.6745018299998</v>
      </c>
      <c r="F86" s="47">
        <f t="shared" ref="F86" si="174">L86+R86</f>
        <v>6169.2534039900002</v>
      </c>
      <c r="G86" s="47">
        <f t="shared" ref="G86" si="175">M86+S86</f>
        <v>228.78293209</v>
      </c>
      <c r="H86" s="47">
        <f t="shared" ref="H86" si="176">SUM(I86:J86)</f>
        <v>9596.33127092</v>
      </c>
      <c r="I86" s="47">
        <v>3159.8292796699998</v>
      </c>
      <c r="J86" s="47">
        <f t="shared" ref="J86" si="177">SUM(K86:M86)</f>
        <v>6436.5019912499993</v>
      </c>
      <c r="K86" s="47">
        <v>3744.53392841</v>
      </c>
      <c r="L86" s="47">
        <v>2661.9319521100001</v>
      </c>
      <c r="M86" s="47">
        <v>30.036110730000001</v>
      </c>
      <c r="N86" s="47">
        <f t="shared" ref="N86" si="178">SUM(O86:P86)</f>
        <v>9351.1627386</v>
      </c>
      <c r="O86" s="47">
        <v>2082.9538919400002</v>
      </c>
      <c r="P86" s="47">
        <f t="shared" ref="P86" si="179">SUM(Q86:S86)</f>
        <v>7268.2088466599998</v>
      </c>
      <c r="Q86" s="47">
        <v>3562.1405734199998</v>
      </c>
      <c r="R86" s="47">
        <v>3507.32145188</v>
      </c>
      <c r="S86" s="47">
        <v>198.74682136000001</v>
      </c>
      <c r="T86" s="47"/>
      <c r="U86" s="47"/>
      <c r="V86" s="47"/>
      <c r="W86" s="47"/>
      <c r="X86" s="47"/>
      <c r="Y86" s="47"/>
    </row>
    <row r="87" spans="1:25" hidden="1" outlineLevel="1" collapsed="1">
      <c r="A87" s="15">
        <v>42856</v>
      </c>
      <c r="B87" s="47">
        <v>18882.18065419</v>
      </c>
      <c r="C87" s="47">
        <f t="shared" ref="C87" si="180">I87+O87</f>
        <v>5055.6662593600004</v>
      </c>
      <c r="D87" s="47">
        <f t="shared" ref="D87" si="181">J87+P87</f>
        <v>13826.514394830001</v>
      </c>
      <c r="E87" s="47">
        <f t="shared" ref="E87" si="182">K87+Q87</f>
        <v>7277.38579751</v>
      </c>
      <c r="F87" s="47">
        <f t="shared" ref="F87" si="183">L87+R87</f>
        <v>6321.6395073700005</v>
      </c>
      <c r="G87" s="47">
        <f t="shared" ref="G87" si="184">M87+S87</f>
        <v>227.48908994999999</v>
      </c>
      <c r="H87" s="47">
        <f t="shared" ref="H87" si="185">SUM(I87:J87)</f>
        <v>9575.9304002400004</v>
      </c>
      <c r="I87" s="47">
        <v>3103.7655002800002</v>
      </c>
      <c r="J87" s="47">
        <f t="shared" ref="J87" si="186">SUM(K87:M87)</f>
        <v>6472.1648999600002</v>
      </c>
      <c r="K87" s="47">
        <v>3747.5108014699999</v>
      </c>
      <c r="L87" s="47">
        <v>2694.2940319099998</v>
      </c>
      <c r="M87" s="47">
        <v>30.360066580000002</v>
      </c>
      <c r="N87" s="47">
        <f t="shared" ref="N87" si="187">SUM(O87:P87)</f>
        <v>9306.2502539500001</v>
      </c>
      <c r="O87" s="47">
        <v>1951.9007590799999</v>
      </c>
      <c r="P87" s="47">
        <f t="shared" ref="P87" si="188">SUM(Q87:S87)</f>
        <v>7354.3494948700009</v>
      </c>
      <c r="Q87" s="47">
        <v>3529.87499604</v>
      </c>
      <c r="R87" s="47">
        <v>3627.3454754600002</v>
      </c>
      <c r="S87" s="47">
        <v>197.12902337</v>
      </c>
      <c r="T87" s="47"/>
      <c r="U87" s="47"/>
      <c r="V87" s="47"/>
      <c r="W87" s="47"/>
      <c r="X87" s="47"/>
      <c r="Y87" s="47"/>
    </row>
    <row r="88" spans="1:25" hidden="1" outlineLevel="1" collapsed="1">
      <c r="A88" s="15">
        <v>42887</v>
      </c>
      <c r="B88" s="47">
        <v>19023.664988380002</v>
      </c>
      <c r="C88" s="47">
        <f t="shared" ref="C88" si="189">I88+O88</f>
        <v>5250.3967846300002</v>
      </c>
      <c r="D88" s="47">
        <f t="shared" ref="D88" si="190">J88+P88</f>
        <v>13773.26820375</v>
      </c>
      <c r="E88" s="47">
        <f t="shared" ref="E88" si="191">K88+Q88</f>
        <v>7073.9226697499998</v>
      </c>
      <c r="F88" s="47">
        <f t="shared" ref="F88" si="192">L88+R88</f>
        <v>6381.8340735599995</v>
      </c>
      <c r="G88" s="47">
        <f t="shared" ref="G88" si="193">M88+S88</f>
        <v>317.51146044000001</v>
      </c>
      <c r="H88" s="47">
        <f t="shared" ref="H88" si="194">SUM(I88:J88)</f>
        <v>9867.1185321100002</v>
      </c>
      <c r="I88" s="47">
        <v>3414.0418422299999</v>
      </c>
      <c r="J88" s="47">
        <f t="shared" ref="J88" si="195">SUM(K88:M88)</f>
        <v>6453.0766898800002</v>
      </c>
      <c r="K88" s="47">
        <v>3687.7148784400001</v>
      </c>
      <c r="L88" s="47">
        <v>2734.2089451500001</v>
      </c>
      <c r="M88" s="47">
        <v>31.152866289999999</v>
      </c>
      <c r="N88" s="47">
        <f t="shared" ref="N88" si="196">SUM(O88:P88)</f>
        <v>9156.5464562699999</v>
      </c>
      <c r="O88" s="47">
        <v>1836.3549424</v>
      </c>
      <c r="P88" s="47">
        <f t="shared" ref="P88" si="197">SUM(Q88:S88)</f>
        <v>7320.1915138699997</v>
      </c>
      <c r="Q88" s="47">
        <v>3386.2077913100002</v>
      </c>
      <c r="R88" s="47">
        <v>3647.6251284099999</v>
      </c>
      <c r="S88" s="47">
        <v>286.35859414999999</v>
      </c>
      <c r="T88" s="47"/>
      <c r="U88" s="47"/>
      <c r="V88" s="47"/>
      <c r="W88" s="47"/>
      <c r="X88" s="47"/>
      <c r="Y88" s="47"/>
    </row>
    <row r="89" spans="1:25" hidden="1" outlineLevel="1" collapsed="1">
      <c r="A89" s="15">
        <v>42917</v>
      </c>
      <c r="B89" s="47">
        <v>18936.356737940001</v>
      </c>
      <c r="C89" s="47">
        <f t="shared" ref="C89" si="198">I89+O89</f>
        <v>5191.8181445099999</v>
      </c>
      <c r="D89" s="47">
        <f t="shared" ref="D89" si="199">J89+P89</f>
        <v>13744.538593429999</v>
      </c>
      <c r="E89" s="47">
        <f t="shared" ref="E89" si="200">K89+Q89</f>
        <v>6999.59850654</v>
      </c>
      <c r="F89" s="47">
        <f t="shared" ref="F89" si="201">L89+R89</f>
        <v>6427.6488234099997</v>
      </c>
      <c r="G89" s="47">
        <f t="shared" ref="G89" si="202">M89+S89</f>
        <v>317.29126348</v>
      </c>
      <c r="H89" s="47">
        <f t="shared" ref="H89" si="203">SUM(I89:J89)</f>
        <v>9874.8229266599992</v>
      </c>
      <c r="I89" s="47">
        <v>3416.0569365699998</v>
      </c>
      <c r="J89" s="47">
        <f t="shared" ref="J89" si="204">SUM(K89:M89)</f>
        <v>6458.7659900899998</v>
      </c>
      <c r="K89" s="47">
        <v>3636.1566345299998</v>
      </c>
      <c r="L89" s="47">
        <v>2791.6912879500001</v>
      </c>
      <c r="M89" s="47">
        <v>30.918067610000001</v>
      </c>
      <c r="N89" s="47">
        <f t="shared" ref="N89" si="205">SUM(O89:P89)</f>
        <v>9061.53381128</v>
      </c>
      <c r="O89" s="47">
        <v>1775.7612079400001</v>
      </c>
      <c r="P89" s="47">
        <f t="shared" ref="P89" si="206">SUM(Q89:S89)</f>
        <v>7285.7726033400004</v>
      </c>
      <c r="Q89" s="47">
        <v>3363.4418720100002</v>
      </c>
      <c r="R89" s="47">
        <v>3635.9575354600001</v>
      </c>
      <c r="S89" s="47">
        <v>286.37319587000002</v>
      </c>
      <c r="T89" s="47"/>
      <c r="U89" s="47"/>
      <c r="V89" s="47"/>
      <c r="W89" s="47"/>
      <c r="X89" s="47"/>
      <c r="Y89" s="47"/>
    </row>
    <row r="90" spans="1:25" hidden="1" outlineLevel="1" collapsed="1">
      <c r="A90" s="15">
        <v>42948</v>
      </c>
      <c r="B90" s="47">
        <v>19053.719017399999</v>
      </c>
      <c r="C90" s="47">
        <f t="shared" ref="C90" si="207">I90+O90</f>
        <v>5204.8765462699994</v>
      </c>
      <c r="D90" s="47">
        <f t="shared" ref="D90" si="208">J90+P90</f>
        <v>13848.842471129999</v>
      </c>
      <c r="E90" s="47">
        <f t="shared" ref="E90" si="209">K90+Q90</f>
        <v>6997.2609992199996</v>
      </c>
      <c r="F90" s="47">
        <f t="shared" ref="F90" si="210">L90+R90</f>
        <v>6510.2520235000002</v>
      </c>
      <c r="G90" s="47">
        <f t="shared" ref="G90" si="211">M90+S90</f>
        <v>341.32944841</v>
      </c>
      <c r="H90" s="47">
        <f t="shared" ref="H90" si="212">SUM(I90:J90)</f>
        <v>9948.0690757499997</v>
      </c>
      <c r="I90" s="47">
        <v>3412.2045870699999</v>
      </c>
      <c r="J90" s="47">
        <f t="shared" ref="J90" si="213">SUM(K90:M90)</f>
        <v>6535.8644886800002</v>
      </c>
      <c r="K90" s="47">
        <v>3650.0223719099999</v>
      </c>
      <c r="L90" s="47">
        <v>2855.2961047200001</v>
      </c>
      <c r="M90" s="47">
        <v>30.546012050000002</v>
      </c>
      <c r="N90" s="47">
        <f t="shared" ref="N90" si="214">SUM(O90:P90)</f>
        <v>9105.649941650001</v>
      </c>
      <c r="O90" s="47">
        <v>1792.6719591999999</v>
      </c>
      <c r="P90" s="47">
        <f t="shared" ref="P90" si="215">SUM(Q90:S90)</f>
        <v>7312.9779824500001</v>
      </c>
      <c r="Q90" s="47">
        <v>3347.2386273100001</v>
      </c>
      <c r="R90" s="47">
        <v>3654.95591878</v>
      </c>
      <c r="S90" s="47">
        <v>310.78343636</v>
      </c>
      <c r="T90" s="47"/>
      <c r="U90" s="47"/>
      <c r="V90" s="47"/>
      <c r="W90" s="47"/>
      <c r="X90" s="47"/>
      <c r="Y90" s="47"/>
    </row>
    <row r="91" spans="1:25" hidden="1" outlineLevel="1" collapsed="1">
      <c r="A91" s="15">
        <v>42979</v>
      </c>
      <c r="B91" s="47">
        <v>19500.465462139997</v>
      </c>
      <c r="C91" s="47">
        <f t="shared" ref="C91" si="216">I91+O91</f>
        <v>5377.1660690600002</v>
      </c>
      <c r="D91" s="47">
        <f t="shared" ref="D91" si="217">J91+P91</f>
        <v>14123.29939308</v>
      </c>
      <c r="E91" s="47">
        <f t="shared" ref="E91" si="218">K91+Q91</f>
        <v>7039.6488896700002</v>
      </c>
      <c r="F91" s="47">
        <f t="shared" ref="F91" si="219">L91+R91</f>
        <v>6731.7471558799998</v>
      </c>
      <c r="G91" s="47">
        <f t="shared" ref="G91" si="220">M91+S91</f>
        <v>351.90334753000002</v>
      </c>
      <c r="H91" s="47">
        <f t="shared" ref="H91" si="221">SUM(I91:J91)</f>
        <v>10035.374505580001</v>
      </c>
      <c r="I91" s="47">
        <v>3534.4571809399999</v>
      </c>
      <c r="J91" s="47">
        <f t="shared" ref="J91" si="222">SUM(K91:M91)</f>
        <v>6500.9173246400005</v>
      </c>
      <c r="K91" s="47">
        <v>3600.41888384</v>
      </c>
      <c r="L91" s="47">
        <v>2869.6901896899999</v>
      </c>
      <c r="M91" s="47">
        <v>30.80825111</v>
      </c>
      <c r="N91" s="47">
        <f t="shared" ref="N91" si="223">SUM(O91:P91)</f>
        <v>9465.0909565599995</v>
      </c>
      <c r="O91" s="47">
        <v>1842.70888812</v>
      </c>
      <c r="P91" s="47">
        <f t="shared" ref="P91" si="224">SUM(Q91:S91)</f>
        <v>7622.3820684399998</v>
      </c>
      <c r="Q91" s="47">
        <v>3439.2300058300002</v>
      </c>
      <c r="R91" s="47">
        <v>3862.0569661899999</v>
      </c>
      <c r="S91" s="47">
        <v>321.09509642</v>
      </c>
      <c r="T91" s="47"/>
      <c r="U91" s="47"/>
      <c r="V91" s="47"/>
      <c r="W91" s="47"/>
      <c r="X91" s="47"/>
      <c r="Y91" s="47"/>
    </row>
    <row r="92" spans="1:25" hidden="1" outlineLevel="1" collapsed="1">
      <c r="A92" s="15">
        <v>43009</v>
      </c>
      <c r="B92" s="47">
        <v>19618.784739269999</v>
      </c>
      <c r="C92" s="47">
        <f t="shared" ref="C92" si="225">I92+O92</f>
        <v>5369.3803324299997</v>
      </c>
      <c r="D92" s="47">
        <f t="shared" ref="D92" si="226">J92+P92</f>
        <v>14249.40440684</v>
      </c>
      <c r="E92" s="47">
        <f t="shared" ref="E92" si="227">K92+Q92</f>
        <v>7038.8954649499992</v>
      </c>
      <c r="F92" s="47">
        <f t="shared" ref="F92" si="228">L92+R92</f>
        <v>6858.0007918000001</v>
      </c>
      <c r="G92" s="47">
        <f t="shared" ref="G92" si="229">M92+S92</f>
        <v>352.50815008999996</v>
      </c>
      <c r="H92" s="47">
        <f t="shared" ref="H92" si="230">SUM(I92:J92)</f>
        <v>10042.041314640001</v>
      </c>
      <c r="I92" s="47">
        <v>3539.4596957399999</v>
      </c>
      <c r="J92" s="47">
        <f t="shared" ref="J92" si="231">SUM(K92:M92)</f>
        <v>6502.5816189000006</v>
      </c>
      <c r="K92" s="47">
        <v>3580.5923330599999</v>
      </c>
      <c r="L92" s="47">
        <v>2891.9437284099999</v>
      </c>
      <c r="M92" s="47">
        <v>30.045557429999999</v>
      </c>
      <c r="N92" s="47">
        <f t="shared" ref="N92" si="232">SUM(O92:P92)</f>
        <v>9576.7434246299999</v>
      </c>
      <c r="O92" s="47">
        <v>1829.92063669</v>
      </c>
      <c r="P92" s="47">
        <f t="shared" ref="P92" si="233">SUM(Q92:S92)</f>
        <v>7746.8227879400001</v>
      </c>
      <c r="Q92" s="47">
        <v>3458.3031318899998</v>
      </c>
      <c r="R92" s="47">
        <v>3966.0570633900002</v>
      </c>
      <c r="S92" s="47">
        <v>322.46259265999998</v>
      </c>
      <c r="T92" s="47"/>
      <c r="U92" s="47"/>
      <c r="V92" s="47"/>
      <c r="W92" s="47"/>
      <c r="X92" s="47"/>
      <c r="Y92" s="47"/>
    </row>
    <row r="93" spans="1:25" hidden="1" outlineLevel="1" collapsed="1">
      <c r="A93" s="15">
        <v>43040</v>
      </c>
      <c r="B93" s="47">
        <v>19890.575573759997</v>
      </c>
      <c r="C93" s="47">
        <f t="shared" ref="C93" si="234">I93+O93</f>
        <v>5463.1174218099995</v>
      </c>
      <c r="D93" s="47">
        <f t="shared" ref="D93" si="235">J93+P93</f>
        <v>14427.458151949999</v>
      </c>
      <c r="E93" s="47">
        <f t="shared" ref="E93" si="236">K93+Q93</f>
        <v>7149.8946171400003</v>
      </c>
      <c r="F93" s="47">
        <f t="shared" ref="F93" si="237">L93+R93</f>
        <v>6922.6933368299997</v>
      </c>
      <c r="G93" s="47">
        <f t="shared" ref="G93" si="238">M93+S93</f>
        <v>354.87019798</v>
      </c>
      <c r="H93" s="47">
        <f t="shared" ref="H93" si="239">SUM(I93:J93)</f>
        <v>10234.70179705</v>
      </c>
      <c r="I93" s="47">
        <v>3649.7053414799998</v>
      </c>
      <c r="J93" s="47">
        <f t="shared" ref="J93" si="240">SUM(K93:M93)</f>
        <v>6584.9964555699999</v>
      </c>
      <c r="K93" s="47">
        <v>3662.1236872499999</v>
      </c>
      <c r="L93" s="47">
        <v>2892.9593571700002</v>
      </c>
      <c r="M93" s="47">
        <v>29.913411150000002</v>
      </c>
      <c r="N93" s="47">
        <f t="shared" ref="N93" si="241">SUM(O93:P93)</f>
        <v>9655.8737767099992</v>
      </c>
      <c r="O93" s="47">
        <v>1813.41208033</v>
      </c>
      <c r="P93" s="47">
        <f t="shared" ref="P93" si="242">SUM(Q93:S93)</f>
        <v>7842.4616963799999</v>
      </c>
      <c r="Q93" s="47">
        <v>3487.7709298899999</v>
      </c>
      <c r="R93" s="47">
        <v>4029.7339796599999</v>
      </c>
      <c r="S93" s="47">
        <v>324.95678683</v>
      </c>
      <c r="T93" s="47"/>
      <c r="U93" s="47"/>
      <c r="V93" s="47"/>
      <c r="W93" s="47"/>
      <c r="X93" s="47"/>
      <c r="Y93" s="47"/>
    </row>
    <row r="94" spans="1:25" hidden="1" outlineLevel="1" collapsed="1">
      <c r="A94" s="15">
        <v>43070</v>
      </c>
      <c r="B94" s="47">
        <v>20862.953084549998</v>
      </c>
      <c r="C94" s="47">
        <f t="shared" ref="C94" si="243">I94+O94</f>
        <v>5674.2869106600001</v>
      </c>
      <c r="D94" s="47">
        <f t="shared" ref="D94" si="244">J94+P94</f>
        <v>15188.66617389</v>
      </c>
      <c r="E94" s="47">
        <f t="shared" ref="E94" si="245">K94+Q94</f>
        <v>8253.4590270999997</v>
      </c>
      <c r="F94" s="47">
        <f t="shared" ref="F94" si="246">L94+R94</f>
        <v>6553.1671678000002</v>
      </c>
      <c r="G94" s="47">
        <f t="shared" ref="G94" si="247">M94+S94</f>
        <v>382.03997899000001</v>
      </c>
      <c r="H94" s="47">
        <f t="shared" ref="H94" si="248">SUM(I94:J94)</f>
        <v>10785.64828487</v>
      </c>
      <c r="I94" s="47">
        <v>3983.6591694499998</v>
      </c>
      <c r="J94" s="47">
        <f t="shared" ref="J94" si="249">SUM(K94:M94)</f>
        <v>6801.9891154199995</v>
      </c>
      <c r="K94" s="47">
        <v>4282.4110695500003</v>
      </c>
      <c r="L94" s="47">
        <v>2484.3701217399998</v>
      </c>
      <c r="M94" s="47">
        <v>35.207924130000002</v>
      </c>
      <c r="N94" s="47">
        <f t="shared" ref="N94" si="250">SUM(O94:P94)</f>
        <v>10077.304799680001</v>
      </c>
      <c r="O94" s="47">
        <v>1690.6277412100001</v>
      </c>
      <c r="P94" s="47">
        <f t="shared" ref="P94" si="251">SUM(Q94:S94)</f>
        <v>8386.6770584700007</v>
      </c>
      <c r="Q94" s="47">
        <v>3971.0479575499999</v>
      </c>
      <c r="R94" s="47">
        <v>4068.79704606</v>
      </c>
      <c r="S94" s="47">
        <v>346.83205486000003</v>
      </c>
      <c r="T94" s="47"/>
      <c r="U94" s="47"/>
      <c r="V94" s="47"/>
      <c r="W94" s="47"/>
      <c r="X94" s="47"/>
      <c r="Y94" s="47"/>
    </row>
    <row r="95" spans="1:25" hidden="1" outlineLevel="1" collapsed="1">
      <c r="A95" s="15">
        <v>43101</v>
      </c>
      <c r="B95" s="47">
        <v>20839.438391240001</v>
      </c>
      <c r="C95" s="47">
        <f t="shared" ref="C95" si="252">I95+O95</f>
        <v>5666.0385928200003</v>
      </c>
      <c r="D95" s="47">
        <f t="shared" ref="D95" si="253">J95+P95</f>
        <v>15173.39979842</v>
      </c>
      <c r="E95" s="47">
        <f t="shared" ref="E95" si="254">K95+Q95</f>
        <v>8322.1143596900001</v>
      </c>
      <c r="F95" s="47">
        <f t="shared" ref="F95" si="255">L95+R95</f>
        <v>6462.0589271999997</v>
      </c>
      <c r="G95" s="47">
        <f t="shared" ref="G95" si="256">M95+S95</f>
        <v>389.22651153000004</v>
      </c>
      <c r="H95" s="47">
        <f t="shared" ref="H95" si="257">SUM(I95:J95)</f>
        <v>10776.628163639998</v>
      </c>
      <c r="I95" s="47">
        <v>3922.44013739</v>
      </c>
      <c r="J95" s="47">
        <f t="shared" ref="J95" si="258">SUM(K95:M95)</f>
        <v>6854.188026249999</v>
      </c>
      <c r="K95" s="47">
        <v>4449.2776839199996</v>
      </c>
      <c r="L95" s="47">
        <v>2366.2247673400002</v>
      </c>
      <c r="M95" s="47">
        <v>38.685574989999999</v>
      </c>
      <c r="N95" s="47">
        <f t="shared" ref="N95" si="259">SUM(O95:P95)</f>
        <v>10062.810227599999</v>
      </c>
      <c r="O95" s="47">
        <v>1743.5984554300001</v>
      </c>
      <c r="P95" s="47">
        <f t="shared" ref="P95" si="260">SUM(Q95:S95)</f>
        <v>8319.2117721699997</v>
      </c>
      <c r="Q95" s="47">
        <v>3872.8366757700001</v>
      </c>
      <c r="R95" s="47">
        <v>4095.83415986</v>
      </c>
      <c r="S95" s="47">
        <v>350.54093654000002</v>
      </c>
      <c r="T95" s="47"/>
      <c r="U95" s="47"/>
      <c r="V95" s="47"/>
      <c r="W95" s="47"/>
      <c r="X95" s="47"/>
      <c r="Y95" s="47"/>
    </row>
    <row r="96" spans="1:25" hidden="1" outlineLevel="1" collapsed="1">
      <c r="A96" s="15">
        <v>43132</v>
      </c>
      <c r="B96" s="47">
        <v>20709.294748970002</v>
      </c>
      <c r="C96" s="47">
        <f t="shared" ref="C96" si="261">I96+O96</f>
        <v>5746.7124839300004</v>
      </c>
      <c r="D96" s="47">
        <f t="shared" ref="D96" si="262">J96+P96</f>
        <v>14962.58226504</v>
      </c>
      <c r="E96" s="47">
        <f t="shared" ref="E96" si="263">K96+Q96</f>
        <v>8354.2392597500002</v>
      </c>
      <c r="F96" s="47">
        <f t="shared" ref="F96" si="264">L96+R96</f>
        <v>6227.7330260700001</v>
      </c>
      <c r="G96" s="47">
        <f t="shared" ref="G96" si="265">M96+S96</f>
        <v>380.60997922000001</v>
      </c>
      <c r="H96" s="47">
        <f t="shared" ref="H96" si="266">SUM(I96:J96)</f>
        <v>11028.879264620002</v>
      </c>
      <c r="I96" s="47">
        <v>4070.5919510200001</v>
      </c>
      <c r="J96" s="47">
        <f t="shared" ref="J96" si="267">SUM(K96:M96)</f>
        <v>6958.2873136000007</v>
      </c>
      <c r="K96" s="47">
        <v>4610.6017996700002</v>
      </c>
      <c r="L96" s="47">
        <v>2305.7178971500002</v>
      </c>
      <c r="M96" s="47">
        <v>41.96761678</v>
      </c>
      <c r="N96" s="47">
        <f t="shared" ref="N96" si="268">SUM(O96:P96)</f>
        <v>9680.41548435</v>
      </c>
      <c r="O96" s="47">
        <v>1676.1205329100001</v>
      </c>
      <c r="P96" s="47">
        <f t="shared" ref="P96" si="269">SUM(Q96:S96)</f>
        <v>8004.2949514399997</v>
      </c>
      <c r="Q96" s="47">
        <v>3743.63746008</v>
      </c>
      <c r="R96" s="47">
        <v>3922.0151289199998</v>
      </c>
      <c r="S96" s="47">
        <v>338.64236244</v>
      </c>
      <c r="T96" s="47"/>
      <c r="U96" s="47"/>
      <c r="V96" s="47"/>
      <c r="W96" s="47"/>
      <c r="X96" s="47"/>
      <c r="Y96" s="47"/>
    </row>
    <row r="97" spans="1:25" hidden="1" outlineLevel="1" collapsed="1">
      <c r="A97" s="15">
        <v>43160</v>
      </c>
      <c r="B97" s="47">
        <v>20284.419805329999</v>
      </c>
      <c r="C97" s="47">
        <f t="shared" ref="C97" si="270">I97+O97</f>
        <v>5525.2871655500003</v>
      </c>
      <c r="D97" s="47">
        <f t="shared" ref="D97" si="271">J97+P97</f>
        <v>14759.13263978</v>
      </c>
      <c r="E97" s="47">
        <f t="shared" ref="E97" si="272">K97+Q97</f>
        <v>8330.8557872800011</v>
      </c>
      <c r="F97" s="47">
        <f t="shared" ref="F97" si="273">L97+R97</f>
        <v>6031.3802524900002</v>
      </c>
      <c r="G97" s="47">
        <f t="shared" ref="G97" si="274">M97+S97</f>
        <v>396.89660001000004</v>
      </c>
      <c r="H97" s="47">
        <f t="shared" ref="H97" si="275">SUM(I97:J97)</f>
        <v>10849.06039278</v>
      </c>
      <c r="I97" s="47">
        <v>3842.2764685000002</v>
      </c>
      <c r="J97" s="47">
        <f t="shared" ref="J97" si="276">SUM(K97:M97)</f>
        <v>7006.783924280001</v>
      </c>
      <c r="K97" s="47">
        <v>4768.7684844100004</v>
      </c>
      <c r="L97" s="47">
        <v>2192.1602123600001</v>
      </c>
      <c r="M97" s="47">
        <v>45.855227509999999</v>
      </c>
      <c r="N97" s="47">
        <f t="shared" ref="N97" si="277">SUM(O97:P97)</f>
        <v>9435.3594125500003</v>
      </c>
      <c r="O97" s="47">
        <v>1683.0106970500001</v>
      </c>
      <c r="P97" s="47">
        <f t="shared" ref="P97" si="278">SUM(Q97:S97)</f>
        <v>7752.3487155000003</v>
      </c>
      <c r="Q97" s="47">
        <v>3562.0873028699998</v>
      </c>
      <c r="R97" s="47">
        <v>3839.2200401300001</v>
      </c>
      <c r="S97" s="47">
        <v>351.04137250000002</v>
      </c>
      <c r="T97" s="47"/>
      <c r="U97" s="47"/>
      <c r="V97" s="47"/>
      <c r="W97" s="47"/>
      <c r="X97" s="47"/>
      <c r="Y97" s="47"/>
    </row>
    <row r="98" spans="1:25" hidden="1" outlineLevel="1" collapsed="1">
      <c r="A98" s="15">
        <v>43191</v>
      </c>
      <c r="B98" s="47">
        <v>20466.856118060001</v>
      </c>
      <c r="C98" s="47">
        <f t="shared" ref="C98" si="279">I98+O98</f>
        <v>5794.4364598299999</v>
      </c>
      <c r="D98" s="47">
        <f t="shared" ref="D98" si="280">J98+P98</f>
        <v>14672.419658229999</v>
      </c>
      <c r="E98" s="47">
        <f t="shared" ref="E98" si="281">K98+Q98</f>
        <v>8469.9629840999987</v>
      </c>
      <c r="F98" s="47">
        <f t="shared" ref="F98" si="282">L98+R98</f>
        <v>5821.8237066599995</v>
      </c>
      <c r="G98" s="47">
        <f t="shared" ref="G98" si="283">M98+S98</f>
        <v>380.63296747000004</v>
      </c>
      <c r="H98" s="47">
        <f t="shared" ref="H98" si="284">SUM(I98:J98)</f>
        <v>11141.235638029999</v>
      </c>
      <c r="I98" s="47">
        <v>4095.24265823</v>
      </c>
      <c r="J98" s="47">
        <f t="shared" ref="J98" si="285">SUM(K98:M98)</f>
        <v>7045.9929797999994</v>
      </c>
      <c r="K98" s="47">
        <v>4927.3726679499996</v>
      </c>
      <c r="L98" s="47">
        <v>2077.38716415</v>
      </c>
      <c r="M98" s="47">
        <v>41.233147700000004</v>
      </c>
      <c r="N98" s="47">
        <f t="shared" ref="N98" si="286">SUM(O98:P98)</f>
        <v>9325.6204800300002</v>
      </c>
      <c r="O98" s="47">
        <v>1699.1938015999999</v>
      </c>
      <c r="P98" s="47">
        <f t="shared" ref="P98" si="287">SUM(Q98:S98)</f>
        <v>7626.4266784299998</v>
      </c>
      <c r="Q98" s="47">
        <v>3542.59031615</v>
      </c>
      <c r="R98" s="47">
        <v>3744.43654251</v>
      </c>
      <c r="S98" s="47">
        <v>339.39981977000002</v>
      </c>
      <c r="T98" s="47"/>
      <c r="U98" s="47"/>
      <c r="V98" s="47"/>
      <c r="W98" s="47"/>
      <c r="X98" s="47"/>
      <c r="Y98" s="47"/>
    </row>
    <row r="99" spans="1:25" hidden="1" outlineLevel="1" collapsed="1">
      <c r="A99" s="15">
        <v>43221</v>
      </c>
      <c r="B99" s="47">
        <v>20086.932498590002</v>
      </c>
      <c r="C99" s="47">
        <f t="shared" ref="C99" si="288">I99+O99</f>
        <v>5784.1005340299998</v>
      </c>
      <c r="D99" s="47">
        <f t="shared" ref="D99" si="289">J99+P99</f>
        <v>14302.83196456</v>
      </c>
      <c r="E99" s="47">
        <f t="shared" ref="E99" si="290">K99+Q99</f>
        <v>8227.2400464999992</v>
      </c>
      <c r="F99" s="47">
        <f t="shared" ref="F99" si="291">L99+R99</f>
        <v>5697.5663486000003</v>
      </c>
      <c r="G99" s="47">
        <f t="shared" ref="G99" si="292">M99+S99</f>
        <v>378.02556945999999</v>
      </c>
      <c r="H99" s="47">
        <f t="shared" ref="H99" si="293">SUM(I99:J99)</f>
        <v>11029.282782030001</v>
      </c>
      <c r="I99" s="47">
        <v>4055.5144383400002</v>
      </c>
      <c r="J99" s="47">
        <f t="shared" ref="J99" si="294">SUM(K99:M99)</f>
        <v>6973.7683436900006</v>
      </c>
      <c r="K99" s="47">
        <v>4964.0818942799997</v>
      </c>
      <c r="L99" s="47">
        <v>1966.9385182000001</v>
      </c>
      <c r="M99" s="47">
        <v>42.747931209999997</v>
      </c>
      <c r="N99" s="47">
        <f t="shared" ref="N99" si="295">SUM(O99:P99)</f>
        <v>9057.6497165599994</v>
      </c>
      <c r="O99" s="47">
        <v>1728.5860956900001</v>
      </c>
      <c r="P99" s="47">
        <f t="shared" ref="P99" si="296">SUM(Q99:S99)</f>
        <v>7329.0636208699998</v>
      </c>
      <c r="Q99" s="47">
        <v>3263.1581522199999</v>
      </c>
      <c r="R99" s="47">
        <v>3730.6278304000002</v>
      </c>
      <c r="S99" s="47">
        <v>335.27763825</v>
      </c>
      <c r="T99" s="47"/>
      <c r="U99" s="47"/>
      <c r="V99" s="47"/>
      <c r="W99" s="47"/>
      <c r="X99" s="47"/>
      <c r="Y99" s="47"/>
    </row>
    <row r="100" spans="1:25" hidden="1" outlineLevel="1" collapsed="1">
      <c r="A100" s="15">
        <v>43252</v>
      </c>
      <c r="B100" s="47">
        <v>20791.957873520001</v>
      </c>
      <c r="C100" s="47">
        <f t="shared" ref="C100" si="297">I100+O100</f>
        <v>6423.8294721800003</v>
      </c>
      <c r="D100" s="47">
        <f t="shared" ref="D100" si="298">J100+P100</f>
        <v>14368.12840134</v>
      </c>
      <c r="E100" s="47">
        <f t="shared" ref="E100" si="299">K100+Q100</f>
        <v>8472.9980600700001</v>
      </c>
      <c r="F100" s="47">
        <f t="shared" ref="F100" si="300">L100+R100</f>
        <v>5512.6509854000005</v>
      </c>
      <c r="G100" s="47">
        <f t="shared" ref="G100" si="301">M100+S100</f>
        <v>382.47935587000001</v>
      </c>
      <c r="H100" s="47">
        <f t="shared" ref="H100" si="302">SUM(I100:J100)</f>
        <v>11662.63524933</v>
      </c>
      <c r="I100" s="47">
        <v>4667.9384820400001</v>
      </c>
      <c r="J100" s="47">
        <f t="shared" ref="J100" si="303">SUM(K100:M100)</f>
        <v>6994.69676729</v>
      </c>
      <c r="K100" s="47">
        <v>5071.7461138400004</v>
      </c>
      <c r="L100" s="47">
        <v>1876.5002783100001</v>
      </c>
      <c r="M100" s="47">
        <v>46.450375139999998</v>
      </c>
      <c r="N100" s="47">
        <f t="shared" ref="N100" si="304">SUM(O100:P100)</f>
        <v>9129.3226241899993</v>
      </c>
      <c r="O100" s="47">
        <v>1755.89099014</v>
      </c>
      <c r="P100" s="47">
        <f t="shared" ref="P100" si="305">SUM(Q100:S100)</f>
        <v>7373.43163405</v>
      </c>
      <c r="Q100" s="47">
        <v>3401.2519462300002</v>
      </c>
      <c r="R100" s="47">
        <v>3636.1507070900002</v>
      </c>
      <c r="S100" s="47">
        <v>336.02898073</v>
      </c>
      <c r="T100" s="47"/>
      <c r="U100" s="47"/>
      <c r="V100" s="47"/>
      <c r="W100" s="47"/>
      <c r="X100" s="47"/>
      <c r="Y100" s="47"/>
    </row>
    <row r="101" spans="1:25" hidden="1" outlineLevel="1" collapsed="1">
      <c r="A101" s="15">
        <v>43282</v>
      </c>
      <c r="B101" s="47">
        <v>20943.530031269998</v>
      </c>
      <c r="C101" s="47">
        <f t="shared" ref="C101" si="306">I101+O101</f>
        <v>6385.4961974399994</v>
      </c>
      <c r="D101" s="47">
        <f t="shared" ref="D101" si="307">J101+P101</f>
        <v>14558.033833829999</v>
      </c>
      <c r="E101" s="47">
        <f t="shared" ref="E101" si="308">K101+Q101</f>
        <v>8682.8732707999989</v>
      </c>
      <c r="F101" s="47">
        <f t="shared" ref="F101" si="309">L101+R101</f>
        <v>5470.4153813699995</v>
      </c>
      <c r="G101" s="47">
        <f t="shared" ref="G101" si="310">M101+S101</f>
        <v>404.74518166000001</v>
      </c>
      <c r="H101" s="47">
        <f t="shared" ref="H101" si="311">SUM(I101:J101)</f>
        <v>11484.673947610001</v>
      </c>
      <c r="I101" s="47">
        <v>4536.8997369899998</v>
      </c>
      <c r="J101" s="47">
        <f t="shared" ref="J101" si="312">SUM(K101:M101)</f>
        <v>6947.7742106200003</v>
      </c>
      <c r="K101" s="47">
        <v>5131.3143522099999</v>
      </c>
      <c r="L101" s="47">
        <v>1755.6295132400001</v>
      </c>
      <c r="M101" s="47">
        <v>60.830345170000001</v>
      </c>
      <c r="N101" s="47">
        <f t="shared" ref="N101" si="313">SUM(O101:P101)</f>
        <v>9458.8560836599991</v>
      </c>
      <c r="O101" s="47">
        <v>1848.59646045</v>
      </c>
      <c r="P101" s="47">
        <f t="shared" ref="P101" si="314">SUM(Q101:S101)</f>
        <v>7610.2596232099995</v>
      </c>
      <c r="Q101" s="47">
        <v>3551.5589185899998</v>
      </c>
      <c r="R101" s="47">
        <v>3714.7858681299999</v>
      </c>
      <c r="S101" s="47">
        <v>343.91483649000003</v>
      </c>
      <c r="T101" s="47"/>
      <c r="U101" s="47"/>
      <c r="V101" s="47"/>
      <c r="W101" s="47"/>
      <c r="X101" s="47"/>
      <c r="Y101" s="47"/>
    </row>
    <row r="102" spans="1:25" hidden="1" outlineLevel="1" collapsed="1">
      <c r="A102" s="15">
        <v>43313</v>
      </c>
      <c r="B102" s="47">
        <v>21543.911420869998</v>
      </c>
      <c r="C102" s="47">
        <f t="shared" ref="C102" si="315">I102+O102</f>
        <v>6577.7054011599994</v>
      </c>
      <c r="D102" s="47">
        <f t="shared" ref="D102" si="316">J102+P102</f>
        <v>14966.20601971</v>
      </c>
      <c r="E102" s="47">
        <f t="shared" ref="E102" si="317">K102+Q102</f>
        <v>9093.404896439999</v>
      </c>
      <c r="F102" s="47">
        <f t="shared" ref="F102" si="318">L102+R102</f>
        <v>5440.70301449</v>
      </c>
      <c r="G102" s="47">
        <f t="shared" ref="G102" si="319">M102+S102</f>
        <v>432.09810878000002</v>
      </c>
      <c r="H102" s="47">
        <f t="shared" ref="H102" si="320">SUM(I102:J102)</f>
        <v>11401.886839389999</v>
      </c>
      <c r="I102" s="47">
        <v>4496.4317914599997</v>
      </c>
      <c r="J102" s="47">
        <f t="shared" ref="J102" si="321">SUM(K102:M102)</f>
        <v>6905.4550479299996</v>
      </c>
      <c r="K102" s="47">
        <v>5206.9347990899996</v>
      </c>
      <c r="L102" s="47">
        <v>1629.2878254699999</v>
      </c>
      <c r="M102" s="47">
        <v>69.232423370000006</v>
      </c>
      <c r="N102" s="47">
        <f t="shared" ref="N102" si="322">SUM(O102:P102)</f>
        <v>10142.02458148</v>
      </c>
      <c r="O102" s="47">
        <v>2081.2736097000002</v>
      </c>
      <c r="P102" s="47">
        <f t="shared" ref="P102" si="323">SUM(Q102:S102)</f>
        <v>8060.7509717799994</v>
      </c>
      <c r="Q102" s="47">
        <v>3886.4700973499998</v>
      </c>
      <c r="R102" s="47">
        <v>3811.4151890200001</v>
      </c>
      <c r="S102" s="47">
        <v>362.86568541000003</v>
      </c>
      <c r="T102" s="47"/>
      <c r="U102" s="47"/>
      <c r="V102" s="47"/>
      <c r="W102" s="47"/>
      <c r="X102" s="47"/>
      <c r="Y102" s="47"/>
    </row>
    <row r="103" spans="1:25" hidden="1" outlineLevel="1" collapsed="1">
      <c r="A103" s="15">
        <v>43344</v>
      </c>
      <c r="B103" s="47">
        <v>21734.433420490001</v>
      </c>
      <c r="C103" s="47">
        <f t="shared" ref="C103" si="324">I103+O103</f>
        <v>6727.4325902800001</v>
      </c>
      <c r="D103" s="47">
        <f t="shared" ref="D103" si="325">J103+P103</f>
        <v>15007.00083021</v>
      </c>
      <c r="E103" s="47">
        <f t="shared" ref="E103" si="326">K103+Q103</f>
        <v>9195.0150336000006</v>
      </c>
      <c r="F103" s="47">
        <f t="shared" ref="F103" si="327">L103+R103</f>
        <v>5377.4921623600003</v>
      </c>
      <c r="G103" s="47">
        <f t="shared" ref="G103" si="328">M103+S103</f>
        <v>434.49363425000001</v>
      </c>
      <c r="H103" s="47">
        <f t="shared" ref="H103" si="329">SUM(I103:J103)</f>
        <v>11650.91090205</v>
      </c>
      <c r="I103" s="47">
        <v>4698.0543645300004</v>
      </c>
      <c r="J103" s="47">
        <f t="shared" ref="J103" si="330">SUM(K103:M103)</f>
        <v>6952.8565375199996</v>
      </c>
      <c r="K103" s="47">
        <v>5264.6953182699999</v>
      </c>
      <c r="L103" s="47">
        <v>1616.7685280999999</v>
      </c>
      <c r="M103" s="47">
        <v>71.392691150000005</v>
      </c>
      <c r="N103" s="47">
        <f t="shared" ref="N103" si="331">SUM(O103:P103)</f>
        <v>10083.522518440001</v>
      </c>
      <c r="O103" s="47">
        <v>2029.37822575</v>
      </c>
      <c r="P103" s="47">
        <f t="shared" ref="P103" si="332">SUM(Q103:S103)</f>
        <v>8054.1442926899999</v>
      </c>
      <c r="Q103" s="47">
        <v>3930.3197153299998</v>
      </c>
      <c r="R103" s="47">
        <v>3760.7236342599999</v>
      </c>
      <c r="S103" s="47">
        <v>363.10094309999999</v>
      </c>
      <c r="T103" s="47"/>
      <c r="U103" s="47"/>
      <c r="V103" s="47"/>
      <c r="W103" s="47"/>
      <c r="X103" s="47"/>
      <c r="Y103" s="47"/>
    </row>
    <row r="104" spans="1:25" hidden="1" outlineLevel="1" collapsed="1">
      <c r="A104" s="15">
        <v>43374</v>
      </c>
      <c r="B104" s="47">
        <v>21463.062978839997</v>
      </c>
      <c r="C104" s="47">
        <f t="shared" ref="C104" si="333">I104+O104</f>
        <v>6588.1634907999996</v>
      </c>
      <c r="D104" s="47">
        <f t="shared" ref="D104" si="334">J104+P104</f>
        <v>14874.899488039999</v>
      </c>
      <c r="E104" s="47">
        <f t="shared" ref="E104" si="335">K104+Q104</f>
        <v>9273.3925013299995</v>
      </c>
      <c r="F104" s="47">
        <f t="shared" ref="F104" si="336">L104+R104</f>
        <v>5337.6844355900002</v>
      </c>
      <c r="G104" s="47">
        <f t="shared" ref="G104" si="337">M104+S104</f>
        <v>263.82255111999996</v>
      </c>
      <c r="H104" s="47">
        <f t="shared" ref="H104" si="338">SUM(I104:J104)</f>
        <v>11661.19463831</v>
      </c>
      <c r="I104" s="47">
        <v>4604.68252906</v>
      </c>
      <c r="J104" s="47">
        <f t="shared" ref="J104" si="339">SUM(K104:M104)</f>
        <v>7056.5121092499994</v>
      </c>
      <c r="K104" s="47">
        <v>5363.6140853999996</v>
      </c>
      <c r="L104" s="47">
        <v>1620.6761745199999</v>
      </c>
      <c r="M104" s="47">
        <v>72.221849329999998</v>
      </c>
      <c r="N104" s="47">
        <f t="shared" ref="N104" si="340">SUM(O104:P104)</f>
        <v>9801.8683405299998</v>
      </c>
      <c r="O104" s="47">
        <v>1983.4809617400001</v>
      </c>
      <c r="P104" s="47">
        <f t="shared" ref="P104" si="341">SUM(Q104:S104)</f>
        <v>7818.3873787900002</v>
      </c>
      <c r="Q104" s="47">
        <v>3909.7784159299999</v>
      </c>
      <c r="R104" s="47">
        <v>3717.0082610700001</v>
      </c>
      <c r="S104" s="47">
        <v>191.60070178999999</v>
      </c>
      <c r="T104" s="47"/>
      <c r="U104" s="47"/>
      <c r="V104" s="47"/>
      <c r="W104" s="47"/>
      <c r="X104" s="47"/>
      <c r="Y104" s="47"/>
    </row>
    <row r="105" spans="1:25" hidden="1" outlineLevel="1" collapsed="1">
      <c r="A105" s="15">
        <v>43405</v>
      </c>
      <c r="B105" s="47">
        <v>21589.655665339997</v>
      </c>
      <c r="C105" s="47">
        <f t="shared" ref="C105" si="342">I105+O105</f>
        <v>6547.7252741699995</v>
      </c>
      <c r="D105" s="47">
        <f t="shared" ref="D105" si="343">J105+P105</f>
        <v>15041.930391170001</v>
      </c>
      <c r="E105" s="47">
        <f t="shared" ref="E105" si="344">K105+Q105</f>
        <v>9377.3758073600002</v>
      </c>
      <c r="F105" s="47">
        <f t="shared" ref="F105" si="345">L105+R105</f>
        <v>5391.5350296500001</v>
      </c>
      <c r="G105" s="47">
        <f t="shared" ref="G105" si="346">M105+S105</f>
        <v>273.01955415999998</v>
      </c>
      <c r="H105" s="47">
        <f t="shared" ref="H105" si="347">SUM(I105:J105)</f>
        <v>11765.903743049999</v>
      </c>
      <c r="I105" s="47">
        <v>4590.3363815499997</v>
      </c>
      <c r="J105" s="47">
        <f t="shared" ref="J105" si="348">SUM(K105:M105)</f>
        <v>7175.5673615000005</v>
      </c>
      <c r="K105" s="47">
        <v>5489.4376183000004</v>
      </c>
      <c r="L105" s="47">
        <v>1611.1898107699999</v>
      </c>
      <c r="M105" s="47">
        <v>74.939932429999999</v>
      </c>
      <c r="N105" s="47">
        <f t="shared" ref="N105" si="349">SUM(O105:P105)</f>
        <v>9823.7519222900009</v>
      </c>
      <c r="O105" s="47">
        <v>1957.38889262</v>
      </c>
      <c r="P105" s="47">
        <f t="shared" ref="P105" si="350">SUM(Q105:S105)</f>
        <v>7866.3630296700003</v>
      </c>
      <c r="Q105" s="47">
        <v>3887.9381890599998</v>
      </c>
      <c r="R105" s="47">
        <v>3780.3452188800002</v>
      </c>
      <c r="S105" s="47">
        <v>198.07962173000001</v>
      </c>
      <c r="T105" s="47"/>
      <c r="U105" s="47"/>
      <c r="V105" s="47"/>
      <c r="W105" s="47"/>
      <c r="X105" s="47"/>
      <c r="Y105" s="47"/>
    </row>
    <row r="106" spans="1:25" hidden="1" outlineLevel="1" collapsed="1">
      <c r="A106" s="15">
        <v>43435</v>
      </c>
      <c r="B106" s="47">
        <v>21464.51345961</v>
      </c>
      <c r="C106" s="47">
        <f t="shared" ref="C106" si="351">I106+O106</f>
        <v>6689.2877293599995</v>
      </c>
      <c r="D106" s="47">
        <f t="shared" ref="D106" si="352">J106+P106</f>
        <v>14775.22573025</v>
      </c>
      <c r="E106" s="47">
        <f t="shared" ref="E106" si="353">K106+Q106</f>
        <v>9443.5871244699993</v>
      </c>
      <c r="F106" s="47">
        <f t="shared" ref="F106" si="354">L106+R106</f>
        <v>5059.3888278000004</v>
      </c>
      <c r="G106" s="47">
        <f t="shared" ref="G106" si="355">M106+S106</f>
        <v>272.24977797999998</v>
      </c>
      <c r="H106" s="47">
        <f t="shared" ref="H106" si="356">SUM(I106:J106)</f>
        <v>11985.705194779999</v>
      </c>
      <c r="I106" s="47">
        <v>4779.2259828599999</v>
      </c>
      <c r="J106" s="47">
        <f t="shared" ref="J106" si="357">SUM(K106:M106)</f>
        <v>7206.4792119200001</v>
      </c>
      <c r="K106" s="47">
        <v>5640.3871435900001</v>
      </c>
      <c r="L106" s="47">
        <v>1488.3740937800001</v>
      </c>
      <c r="M106" s="47">
        <v>77.717974549999994</v>
      </c>
      <c r="N106" s="47">
        <f t="shared" ref="N106" si="358">SUM(O106:P106)</f>
        <v>9478.8082648300006</v>
      </c>
      <c r="O106" s="47">
        <v>1910.0617465</v>
      </c>
      <c r="P106" s="47">
        <f t="shared" ref="P106" si="359">SUM(Q106:S106)</f>
        <v>7568.7465183300001</v>
      </c>
      <c r="Q106" s="47">
        <v>3803.1999808800001</v>
      </c>
      <c r="R106" s="47">
        <v>3571.0147340200001</v>
      </c>
      <c r="S106" s="47">
        <v>194.53180343</v>
      </c>
      <c r="T106" s="47"/>
      <c r="U106" s="47"/>
      <c r="V106" s="47"/>
      <c r="W106" s="47"/>
      <c r="X106" s="47"/>
      <c r="Y106" s="47"/>
    </row>
    <row r="107" spans="1:25" hidden="1" outlineLevel="1" collapsed="1">
      <c r="A107" s="15">
        <v>43466</v>
      </c>
      <c r="B107" s="47">
        <v>21645.065702990003</v>
      </c>
      <c r="C107" s="47">
        <f t="shared" ref="C107" si="360">I107+O107</f>
        <v>6751.4480947800002</v>
      </c>
      <c r="D107" s="47">
        <f t="shared" ref="D107" si="361">J107+P107</f>
        <v>14893.617608209999</v>
      </c>
      <c r="E107" s="47">
        <f t="shared" ref="E107" si="362">K107+Q107</f>
        <v>9369.2279915299987</v>
      </c>
      <c r="F107" s="47">
        <f t="shared" ref="F107" si="363">L107+R107</f>
        <v>5247.2429846599998</v>
      </c>
      <c r="G107" s="47">
        <f t="shared" ref="G107" si="364">M107+S107</f>
        <v>277.14663201999997</v>
      </c>
      <c r="H107" s="47">
        <f t="shared" ref="H107" si="365">SUM(I107:J107)</f>
        <v>12177.48539742</v>
      </c>
      <c r="I107" s="47">
        <v>4792.6348631600004</v>
      </c>
      <c r="J107" s="47">
        <f t="shared" ref="J107" si="366">SUM(K107:M107)</f>
        <v>7384.8505342599992</v>
      </c>
      <c r="K107" s="47">
        <v>5589.3971402099996</v>
      </c>
      <c r="L107" s="47">
        <v>1711.7516734200001</v>
      </c>
      <c r="M107" s="47">
        <v>83.701720629999997</v>
      </c>
      <c r="N107" s="47">
        <f t="shared" ref="N107" si="367">SUM(O107:P107)</f>
        <v>9467.5803055699998</v>
      </c>
      <c r="O107" s="47">
        <v>1958.8132316199999</v>
      </c>
      <c r="P107" s="47">
        <f t="shared" ref="P107" si="368">SUM(Q107:S107)</f>
        <v>7508.7670739499999</v>
      </c>
      <c r="Q107" s="47">
        <v>3779.83085132</v>
      </c>
      <c r="R107" s="47">
        <v>3535.49131124</v>
      </c>
      <c r="S107" s="47">
        <v>193.44491138999999</v>
      </c>
      <c r="T107" s="47"/>
      <c r="U107" s="47"/>
      <c r="V107" s="47"/>
      <c r="W107" s="47"/>
      <c r="X107" s="47"/>
      <c r="Y107" s="47"/>
    </row>
    <row r="108" spans="1:25" hidden="1" outlineLevel="1" collapsed="1">
      <c r="A108" s="15">
        <v>43497</v>
      </c>
      <c r="B108" s="47">
        <v>21673.14447377</v>
      </c>
      <c r="C108" s="47">
        <f t="shared" ref="C108" si="369">I108+O108</f>
        <v>6885.2819074700001</v>
      </c>
      <c r="D108" s="47">
        <f t="shared" ref="D108" si="370">J108+P108</f>
        <v>14787.8625663</v>
      </c>
      <c r="E108" s="47">
        <f t="shared" ref="E108" si="371">K108+Q108</f>
        <v>9459.1328400900002</v>
      </c>
      <c r="F108" s="47">
        <f t="shared" ref="F108" si="372">L108+R108</f>
        <v>5060.5301590600002</v>
      </c>
      <c r="G108" s="47">
        <f t="shared" ref="G108" si="373">M108+S108</f>
        <v>268.19956715000001</v>
      </c>
      <c r="H108" s="47">
        <f t="shared" ref="H108" si="374">SUM(I108:J108)</f>
        <v>12374.122285089999</v>
      </c>
      <c r="I108" s="47">
        <v>4941.8480011399997</v>
      </c>
      <c r="J108" s="47">
        <f t="shared" ref="J108" si="375">SUM(K108:M108)</f>
        <v>7432.2742839499997</v>
      </c>
      <c r="K108" s="47">
        <v>5691.6889172900001</v>
      </c>
      <c r="L108" s="47">
        <v>1655.29465282</v>
      </c>
      <c r="M108" s="47">
        <v>85.290713839999995</v>
      </c>
      <c r="N108" s="47">
        <f t="shared" ref="N108" si="376">SUM(O108:P108)</f>
        <v>9299.0221886800009</v>
      </c>
      <c r="O108" s="47">
        <v>1943.4339063299999</v>
      </c>
      <c r="P108" s="47">
        <f t="shared" ref="P108" si="377">SUM(Q108:S108)</f>
        <v>7355.5882823500006</v>
      </c>
      <c r="Q108" s="47">
        <v>3767.4439228000001</v>
      </c>
      <c r="R108" s="47">
        <v>3405.2355062400002</v>
      </c>
      <c r="S108" s="47">
        <v>182.90885331000001</v>
      </c>
      <c r="T108" s="47"/>
      <c r="U108" s="47"/>
      <c r="V108" s="47"/>
      <c r="W108" s="47"/>
      <c r="X108" s="47"/>
      <c r="Y108" s="47"/>
    </row>
    <row r="109" spans="1:25" hidden="1" outlineLevel="1" collapsed="1">
      <c r="A109" s="15">
        <v>43525</v>
      </c>
      <c r="B109" s="47">
        <v>21770.845448660002</v>
      </c>
      <c r="C109" s="47">
        <f t="shared" ref="C109" si="378">I109+O109</f>
        <v>6986.6358804900001</v>
      </c>
      <c r="D109" s="47">
        <f t="shared" ref="D109" si="379">J109+P109</f>
        <v>14784.209568170001</v>
      </c>
      <c r="E109" s="47">
        <f t="shared" ref="E109" si="380">K109+Q109</f>
        <v>9598.5029345399998</v>
      </c>
      <c r="F109" s="47">
        <f t="shared" ref="F109" si="381">L109+R109</f>
        <v>4907.2066767100005</v>
      </c>
      <c r="G109" s="47">
        <f t="shared" ref="G109" si="382">M109+S109</f>
        <v>278.49995691999999</v>
      </c>
      <c r="H109" s="47">
        <f t="shared" ref="H109" si="383">SUM(I109:J109)</f>
        <v>12345.704711840001</v>
      </c>
      <c r="I109" s="47">
        <v>4969.6209337600003</v>
      </c>
      <c r="J109" s="47">
        <f t="shared" ref="J109" si="384">SUM(K109:M109)</f>
        <v>7376.0837780800002</v>
      </c>
      <c r="K109" s="47">
        <v>5674.2170543000002</v>
      </c>
      <c r="L109" s="47">
        <v>1615.5795445799999</v>
      </c>
      <c r="M109" s="47">
        <v>86.287179199999997</v>
      </c>
      <c r="N109" s="47">
        <f t="shared" ref="N109" si="385">SUM(O109:P109)</f>
        <v>9425.1407368199998</v>
      </c>
      <c r="O109" s="47">
        <v>2017.01494673</v>
      </c>
      <c r="P109" s="47">
        <f t="shared" ref="P109" si="386">SUM(Q109:S109)</f>
        <v>7408.12579009</v>
      </c>
      <c r="Q109" s="47">
        <v>3924.2858802400001</v>
      </c>
      <c r="R109" s="47">
        <v>3291.6271321300001</v>
      </c>
      <c r="S109" s="47">
        <v>192.21277771999999</v>
      </c>
      <c r="T109" s="47"/>
      <c r="U109" s="47"/>
      <c r="V109" s="47"/>
      <c r="W109" s="47"/>
      <c r="X109" s="47"/>
      <c r="Y109" s="47"/>
    </row>
    <row r="110" spans="1:25" hidden="1" outlineLevel="1" collapsed="1">
      <c r="A110" s="15">
        <v>43556</v>
      </c>
      <c r="B110" s="47">
        <v>21803.436044859998</v>
      </c>
      <c r="C110" s="47">
        <f t="shared" ref="C110" si="387">I110+O110</f>
        <v>7216.0614547599998</v>
      </c>
      <c r="D110" s="47">
        <f t="shared" ref="D110" si="388">J110+P110</f>
        <v>14587.3745901</v>
      </c>
      <c r="E110" s="47">
        <f t="shared" ref="E110" si="389">K110+Q110</f>
        <v>9706.5740810400002</v>
      </c>
      <c r="F110" s="47">
        <f t="shared" ref="F110" si="390">L110+R110</f>
        <v>4608.8792370399997</v>
      </c>
      <c r="G110" s="47">
        <f t="shared" ref="G110" si="391">M110+S110</f>
        <v>271.92127202</v>
      </c>
      <c r="H110" s="47">
        <f t="shared" ref="H110" si="392">SUM(I110:J110)</f>
        <v>12678.94278211</v>
      </c>
      <c r="I110" s="47">
        <v>5249.2776045800001</v>
      </c>
      <c r="J110" s="47">
        <f t="shared" ref="J110" si="393">SUM(K110:M110)</f>
        <v>7429.6651775299997</v>
      </c>
      <c r="K110" s="47">
        <v>5757.1342562399996</v>
      </c>
      <c r="L110" s="47">
        <v>1585.27586563</v>
      </c>
      <c r="M110" s="47">
        <v>87.255055659999996</v>
      </c>
      <c r="N110" s="47">
        <f t="shared" ref="N110" si="394">SUM(O110:P110)</f>
        <v>9124.4932627500002</v>
      </c>
      <c r="O110" s="47">
        <v>1966.7838501799999</v>
      </c>
      <c r="P110" s="47">
        <f t="shared" ref="P110" si="395">SUM(Q110:S110)</f>
        <v>7157.7094125700005</v>
      </c>
      <c r="Q110" s="47">
        <v>3949.4398248000002</v>
      </c>
      <c r="R110" s="47">
        <v>3023.6033714099999</v>
      </c>
      <c r="S110" s="47">
        <v>184.66621635999999</v>
      </c>
      <c r="T110" s="47"/>
      <c r="U110" s="47"/>
      <c r="V110" s="47"/>
      <c r="W110" s="47"/>
      <c r="X110" s="47"/>
      <c r="Y110" s="47"/>
    </row>
    <row r="111" spans="1:25" hidden="1" outlineLevel="1" collapsed="1">
      <c r="A111" s="15">
        <v>43586</v>
      </c>
      <c r="B111" s="47">
        <v>21685.11899173</v>
      </c>
      <c r="C111" s="47">
        <f t="shared" ref="C111" si="396">I111+O111</f>
        <v>7008.4156681200002</v>
      </c>
      <c r="D111" s="47">
        <f t="shared" ref="D111" si="397">J111+P111</f>
        <v>14676.70332361</v>
      </c>
      <c r="E111" s="47">
        <f t="shared" ref="E111" si="398">K111+Q111</f>
        <v>9899.2753238900004</v>
      </c>
      <c r="F111" s="47">
        <f t="shared" ref="F111" si="399">L111+R111</f>
        <v>4527.7658305300001</v>
      </c>
      <c r="G111" s="47">
        <f t="shared" ref="G111" si="400">M111+S111</f>
        <v>249.66216918999999</v>
      </c>
      <c r="H111" s="47">
        <f t="shared" ref="H111" si="401">SUM(I111:J111)</f>
        <v>12413.957194850002</v>
      </c>
      <c r="I111" s="47">
        <v>4996.5010097100003</v>
      </c>
      <c r="J111" s="47">
        <f t="shared" ref="J111" si="402">SUM(K111:M111)</f>
        <v>7417.4561851400003</v>
      </c>
      <c r="K111" s="47">
        <v>5768.3042317899999</v>
      </c>
      <c r="L111" s="47">
        <v>1568.4718182300001</v>
      </c>
      <c r="M111" s="47">
        <v>80.680135120000003</v>
      </c>
      <c r="N111" s="47">
        <f t="shared" ref="N111" si="403">SUM(O111:P111)</f>
        <v>9271.1617968799983</v>
      </c>
      <c r="O111" s="47">
        <v>2011.9146584099999</v>
      </c>
      <c r="P111" s="47">
        <f t="shared" ref="P111" si="404">SUM(Q111:S111)</f>
        <v>7259.2471384699993</v>
      </c>
      <c r="Q111" s="47">
        <v>4130.9710920999996</v>
      </c>
      <c r="R111" s="47">
        <v>2959.2940122999998</v>
      </c>
      <c r="S111" s="47">
        <v>168.98203407</v>
      </c>
      <c r="T111" s="47"/>
      <c r="U111" s="47"/>
      <c r="V111" s="47"/>
      <c r="W111" s="47"/>
      <c r="X111" s="47"/>
      <c r="Y111" s="47"/>
    </row>
    <row r="112" spans="1:25" hidden="1" outlineLevel="1" collapsed="1">
      <c r="A112" s="15">
        <v>43617</v>
      </c>
      <c r="B112" s="47">
        <v>22355.686378099999</v>
      </c>
      <c r="C112" s="47">
        <f t="shared" ref="C112" si="405">I112+O112</f>
        <v>7828.3976884999993</v>
      </c>
      <c r="D112" s="47">
        <f t="shared" ref="D112" si="406">J112+P112</f>
        <v>14527.2886896</v>
      </c>
      <c r="E112" s="47">
        <f t="shared" ref="E112" si="407">K112+Q112</f>
        <v>10194.33895863</v>
      </c>
      <c r="F112" s="47">
        <f t="shared" ref="F112" si="408">L112+R112</f>
        <v>4090.0389017400003</v>
      </c>
      <c r="G112" s="47">
        <f t="shared" ref="G112" si="409">M112+S112</f>
        <v>242.91082922999999</v>
      </c>
      <c r="H112" s="47">
        <f t="shared" ref="H112" si="410">SUM(I112:J112)</f>
        <v>13214.684052679999</v>
      </c>
      <c r="I112" s="47">
        <v>5791.6256368699997</v>
      </c>
      <c r="J112" s="47">
        <f t="shared" ref="J112" si="411">SUM(K112:M112)</f>
        <v>7423.0584158099991</v>
      </c>
      <c r="K112" s="47">
        <v>6058.4973514699996</v>
      </c>
      <c r="L112" s="47">
        <v>1287.7048140700001</v>
      </c>
      <c r="M112" s="47">
        <v>76.856250270000004</v>
      </c>
      <c r="N112" s="47">
        <f t="shared" ref="N112" si="412">SUM(O112:P112)</f>
        <v>9141.0023254200005</v>
      </c>
      <c r="O112" s="47">
        <v>2036.7720516300001</v>
      </c>
      <c r="P112" s="47">
        <f t="shared" ref="P112" si="413">SUM(Q112:S112)</f>
        <v>7104.2302737900009</v>
      </c>
      <c r="Q112" s="47">
        <v>4135.8416071600004</v>
      </c>
      <c r="R112" s="47">
        <v>2802.3340876699999</v>
      </c>
      <c r="S112" s="47">
        <v>166.05457895999999</v>
      </c>
      <c r="T112" s="47"/>
      <c r="U112" s="47"/>
      <c r="V112" s="47"/>
      <c r="W112" s="47"/>
      <c r="X112" s="47"/>
      <c r="Y112" s="47"/>
    </row>
    <row r="113" spans="1:25" hidden="1" outlineLevel="1" collapsed="1">
      <c r="A113" s="15">
        <v>43647</v>
      </c>
      <c r="B113" s="47">
        <v>21866.917862729999</v>
      </c>
      <c r="C113" s="47">
        <f t="shared" ref="C113" si="414">I113+O113</f>
        <v>7533.1057377199995</v>
      </c>
      <c r="D113" s="47">
        <f t="shared" ref="D113" si="415">J113+P113</f>
        <v>14333.812125009998</v>
      </c>
      <c r="E113" s="47">
        <f t="shared" ref="E113" si="416">K113+Q113</f>
        <v>9986.2449687000008</v>
      </c>
      <c r="F113" s="47">
        <f t="shared" ref="F113" si="417">L113+R113</f>
        <v>4113.9878205599998</v>
      </c>
      <c r="G113" s="47">
        <f t="shared" ref="G113" si="418">M113+S113</f>
        <v>233.57933575000001</v>
      </c>
      <c r="H113" s="47">
        <f t="shared" ref="H113" si="419">SUM(I113:J113)</f>
        <v>12981.585133289998</v>
      </c>
      <c r="I113" s="47">
        <v>5504.4657854699999</v>
      </c>
      <c r="J113" s="47">
        <f t="shared" ref="J113" si="420">SUM(K113:M113)</f>
        <v>7477.1193478199993</v>
      </c>
      <c r="K113" s="47">
        <v>5948.6431064799999</v>
      </c>
      <c r="L113" s="47">
        <v>1454.3287574999999</v>
      </c>
      <c r="M113" s="47">
        <v>74.147483840000007</v>
      </c>
      <c r="N113" s="47">
        <f t="shared" ref="N113" si="421">SUM(O113:P113)</f>
        <v>8885.3327294399987</v>
      </c>
      <c r="O113" s="47">
        <v>2028.6399522500001</v>
      </c>
      <c r="P113" s="47">
        <f t="shared" ref="P113" si="422">SUM(Q113:S113)</f>
        <v>6856.6927771899991</v>
      </c>
      <c r="Q113" s="47">
        <v>4037.6018622199999</v>
      </c>
      <c r="R113" s="47">
        <v>2659.6590630599999</v>
      </c>
      <c r="S113" s="47">
        <v>159.43185191000001</v>
      </c>
      <c r="T113" s="47"/>
      <c r="U113" s="47"/>
      <c r="V113" s="47"/>
      <c r="W113" s="47"/>
      <c r="X113" s="47"/>
      <c r="Y113" s="47"/>
    </row>
    <row r="114" spans="1:25" hidden="1" outlineLevel="1" collapsed="1">
      <c r="A114" s="15">
        <v>43678</v>
      </c>
      <c r="B114" s="47">
        <v>22312.38575193</v>
      </c>
      <c r="C114" s="47">
        <f t="shared" ref="C114" si="423">I114+O114</f>
        <v>7765.3800259100008</v>
      </c>
      <c r="D114" s="47">
        <f t="shared" ref="D114" si="424">J114+P114</f>
        <v>14547.005726020001</v>
      </c>
      <c r="E114" s="47">
        <f t="shared" ref="E114" si="425">K114+Q114</f>
        <v>10232.245081609999</v>
      </c>
      <c r="F114" s="47">
        <f t="shared" ref="F114" si="426">L114+R114</f>
        <v>4091.0191093200001</v>
      </c>
      <c r="G114" s="47">
        <f t="shared" ref="G114" si="427">M114+S114</f>
        <v>223.74153509000001</v>
      </c>
      <c r="H114" s="47">
        <f t="shared" ref="H114" si="428">SUM(I114:J114)</f>
        <v>13233.260195080002</v>
      </c>
      <c r="I114" s="47">
        <v>5654.5974814700003</v>
      </c>
      <c r="J114" s="47">
        <f t="shared" ref="J114" si="429">SUM(K114:M114)</f>
        <v>7578.6627136100005</v>
      </c>
      <c r="K114" s="47">
        <v>6066.0402312699998</v>
      </c>
      <c r="L114" s="47">
        <v>1443.47728478</v>
      </c>
      <c r="M114" s="47">
        <v>69.14519756</v>
      </c>
      <c r="N114" s="47">
        <f t="shared" ref="N114" si="430">SUM(O114:P114)</f>
        <v>9079.1255568500001</v>
      </c>
      <c r="O114" s="47">
        <v>2110.78254444</v>
      </c>
      <c r="P114" s="47">
        <f t="shared" ref="P114" si="431">SUM(Q114:S114)</f>
        <v>6968.3430124099996</v>
      </c>
      <c r="Q114" s="47">
        <v>4166.2048503400001</v>
      </c>
      <c r="R114" s="47">
        <v>2647.5418245400001</v>
      </c>
      <c r="S114" s="47">
        <v>154.59633753</v>
      </c>
      <c r="T114" s="47"/>
      <c r="U114" s="47"/>
      <c r="V114" s="47"/>
      <c r="W114" s="47"/>
      <c r="X114" s="47"/>
      <c r="Y114" s="47"/>
    </row>
    <row r="115" spans="1:25" hidden="1" outlineLevel="1" collapsed="1">
      <c r="A115" s="15">
        <v>43709</v>
      </c>
      <c r="B115" s="47">
        <v>21960.391278579998</v>
      </c>
      <c r="C115" s="47">
        <f t="shared" ref="C115" si="432">I115+O115</f>
        <v>7647.9411201800003</v>
      </c>
      <c r="D115" s="47">
        <f t="shared" ref="D115" si="433">J115+P115</f>
        <v>14312.450158400001</v>
      </c>
      <c r="E115" s="47">
        <f t="shared" ref="E115" si="434">K115+Q115</f>
        <v>10174.00323719</v>
      </c>
      <c r="F115" s="47">
        <f t="shared" ref="F115" si="435">L115+R115</f>
        <v>3924.8991876600003</v>
      </c>
      <c r="G115" s="47">
        <f t="shared" ref="G115" si="436">M115+S115</f>
        <v>213.54773354999998</v>
      </c>
      <c r="H115" s="47">
        <f t="shared" ref="H115" si="437">SUM(I115:J115)</f>
        <v>13281.61243479</v>
      </c>
      <c r="I115" s="47">
        <v>5597.7702264700001</v>
      </c>
      <c r="J115" s="47">
        <f t="shared" ref="J115" si="438">SUM(K115:M115)</f>
        <v>7683.8422083200003</v>
      </c>
      <c r="K115" s="47">
        <v>6185.1439835399997</v>
      </c>
      <c r="L115" s="47">
        <v>1432.3599472000001</v>
      </c>
      <c r="M115" s="47">
        <v>66.338277579999996</v>
      </c>
      <c r="N115" s="47">
        <f t="shared" ref="N115" si="439">SUM(O115:P115)</f>
        <v>8678.7788437900017</v>
      </c>
      <c r="O115" s="47">
        <v>2050.1708937100002</v>
      </c>
      <c r="P115" s="47">
        <f t="shared" ref="P115" si="440">SUM(Q115:S115)</f>
        <v>6628.6079500800006</v>
      </c>
      <c r="Q115" s="47">
        <v>3988.85925365</v>
      </c>
      <c r="R115" s="47">
        <v>2492.5392404600002</v>
      </c>
      <c r="S115" s="47">
        <v>147.20945596999999</v>
      </c>
      <c r="T115" s="47"/>
      <c r="U115" s="47"/>
      <c r="V115" s="47"/>
      <c r="W115" s="47"/>
      <c r="X115" s="47"/>
      <c r="Y115" s="47"/>
    </row>
    <row r="116" spans="1:25" hidden="1" outlineLevel="1" collapsed="1">
      <c r="A116" s="15">
        <v>43739</v>
      </c>
      <c r="B116" s="47">
        <v>22699.759391810003</v>
      </c>
      <c r="C116" s="47">
        <f t="shared" ref="C116" si="441">I116+O116</f>
        <v>7923.7753110699996</v>
      </c>
      <c r="D116" s="47">
        <f t="shared" ref="D116" si="442">J116+P116</f>
        <v>14775.98408074</v>
      </c>
      <c r="E116" s="47">
        <f t="shared" ref="E116" si="443">K116+Q116</f>
        <v>10526.70154675</v>
      </c>
      <c r="F116" s="47">
        <f t="shared" ref="F116" si="444">L116+R116</f>
        <v>4038.0353871299999</v>
      </c>
      <c r="G116" s="47">
        <f t="shared" ref="G116" si="445">M116+S116</f>
        <v>211.24714685999999</v>
      </c>
      <c r="H116" s="47">
        <f t="shared" ref="H116" si="446">SUM(I116:J116)</f>
        <v>13427.920153750001</v>
      </c>
      <c r="I116" s="47">
        <v>5633.2286906600002</v>
      </c>
      <c r="J116" s="47">
        <f t="shared" ref="J116" si="447">SUM(K116:M116)</f>
        <v>7794.6914630900001</v>
      </c>
      <c r="K116" s="47">
        <v>6288.7818266300001</v>
      </c>
      <c r="L116" s="47">
        <v>1443.47566431</v>
      </c>
      <c r="M116" s="47">
        <v>62.433972150000002</v>
      </c>
      <c r="N116" s="47">
        <f t="shared" ref="N116" si="448">SUM(O116:P116)</f>
        <v>9271.8392380599998</v>
      </c>
      <c r="O116" s="47">
        <v>2290.5466204099998</v>
      </c>
      <c r="P116" s="47">
        <f t="shared" ref="P116" si="449">SUM(Q116:S116)</f>
        <v>6981.2926176500005</v>
      </c>
      <c r="Q116" s="47">
        <v>4237.9197201200004</v>
      </c>
      <c r="R116" s="47">
        <v>2594.5597228199999</v>
      </c>
      <c r="S116" s="47">
        <v>148.81317471</v>
      </c>
      <c r="T116" s="47"/>
      <c r="U116" s="47"/>
      <c r="V116" s="47"/>
      <c r="W116" s="47"/>
      <c r="X116" s="47"/>
      <c r="Y116" s="47"/>
    </row>
    <row r="117" spans="1:25" hidden="1" outlineLevel="1" collapsed="1">
      <c r="A117" s="15">
        <v>43770</v>
      </c>
      <c r="B117" s="47">
        <v>22906.288555070001</v>
      </c>
      <c r="C117" s="47">
        <f t="shared" ref="C117" si="450">I117+O117</f>
        <v>8149.1010972700005</v>
      </c>
      <c r="D117" s="47">
        <f t="shared" ref="D117" si="451">J117+P117</f>
        <v>14757.187457799999</v>
      </c>
      <c r="E117" s="47">
        <f t="shared" ref="E117" si="452">K117+Q117</f>
        <v>10588.8218769</v>
      </c>
      <c r="F117" s="47">
        <f t="shared" ref="F117" si="453">L117+R117</f>
        <v>3948.3121013999998</v>
      </c>
      <c r="G117" s="47">
        <f t="shared" ref="G117" si="454">M117+S117</f>
        <v>220.05347950000001</v>
      </c>
      <c r="H117" s="47">
        <f t="shared" ref="H117" si="455">SUM(I117:J117)</f>
        <v>13905.55524118</v>
      </c>
      <c r="I117" s="47">
        <v>5872.2872500200001</v>
      </c>
      <c r="J117" s="47">
        <f t="shared" ref="J117" si="456">SUM(K117:M117)</f>
        <v>8033.2679911599998</v>
      </c>
      <c r="K117" s="47">
        <v>6481.6462332399997</v>
      </c>
      <c r="L117" s="47">
        <v>1492.18491124</v>
      </c>
      <c r="M117" s="47">
        <v>59.436846680000002</v>
      </c>
      <c r="N117" s="47">
        <f t="shared" ref="N117" si="457">SUM(O117:P117)</f>
        <v>9000.7333138899994</v>
      </c>
      <c r="O117" s="47">
        <v>2276.81384725</v>
      </c>
      <c r="P117" s="47">
        <f t="shared" ref="P117" si="458">SUM(Q117:S117)</f>
        <v>6723.9194666399999</v>
      </c>
      <c r="Q117" s="47">
        <v>4107.1756436599999</v>
      </c>
      <c r="R117" s="47">
        <v>2456.1271901599998</v>
      </c>
      <c r="S117" s="47">
        <v>160.61663282000001</v>
      </c>
      <c r="T117" s="47"/>
      <c r="U117" s="47"/>
      <c r="V117" s="47"/>
      <c r="W117" s="47"/>
      <c r="X117" s="47"/>
      <c r="Y117" s="47"/>
    </row>
    <row r="118" spans="1:25" hidden="1" outlineLevel="1" collapsed="1">
      <c r="A118" s="15">
        <v>43800</v>
      </c>
      <c r="B118" s="47">
        <v>23290.80810663</v>
      </c>
      <c r="C118" s="47">
        <f t="shared" ref="C118" si="459">I118+O118</f>
        <v>8292.7396672699997</v>
      </c>
      <c r="D118" s="47">
        <f t="shared" ref="D118" si="460">J118+P118</f>
        <v>14998.06843936</v>
      </c>
      <c r="E118" s="47">
        <f t="shared" ref="E118" si="461">K118+Q118</f>
        <v>10755.765763489999</v>
      </c>
      <c r="F118" s="47">
        <f t="shared" ref="F118" si="462">L118+R118</f>
        <v>4026.5262658000001</v>
      </c>
      <c r="G118" s="47">
        <f t="shared" ref="G118" si="463">M118+S118</f>
        <v>215.77641007</v>
      </c>
      <c r="H118" s="47">
        <f t="shared" ref="H118" si="464">SUM(I118:J118)</f>
        <v>14291.716504669999</v>
      </c>
      <c r="I118" s="47">
        <v>6013.06495791</v>
      </c>
      <c r="J118" s="47">
        <f t="shared" ref="J118" si="465">SUM(K118:M118)</f>
        <v>8278.6515467600002</v>
      </c>
      <c r="K118" s="47">
        <v>6652.1431781299998</v>
      </c>
      <c r="L118" s="47">
        <v>1566.2533997800001</v>
      </c>
      <c r="M118" s="47">
        <v>60.254968849999997</v>
      </c>
      <c r="N118" s="47">
        <f t="shared" ref="N118" si="466">SUM(O118:P118)</f>
        <v>8999.0916019600008</v>
      </c>
      <c r="O118" s="47">
        <v>2279.6747093600002</v>
      </c>
      <c r="P118" s="47">
        <f t="shared" ref="P118" si="467">SUM(Q118:S118)</f>
        <v>6719.4168926000002</v>
      </c>
      <c r="Q118" s="47">
        <v>4103.6225853599999</v>
      </c>
      <c r="R118" s="47">
        <v>2460.27286602</v>
      </c>
      <c r="S118" s="47">
        <v>155.52144122000001</v>
      </c>
      <c r="T118" s="47"/>
      <c r="U118" s="47"/>
      <c r="V118" s="47"/>
      <c r="W118" s="47"/>
      <c r="X118" s="47"/>
      <c r="Y118" s="47"/>
    </row>
    <row r="119" spans="1:25" hidden="1" outlineLevel="1" collapsed="1">
      <c r="A119" s="15">
        <v>43831</v>
      </c>
      <c r="B119" s="47">
        <v>23905.46407342</v>
      </c>
      <c r="C119" s="47">
        <f t="shared" ref="C119" si="468">I119+O119</f>
        <v>8449.7341728800002</v>
      </c>
      <c r="D119" s="47">
        <f t="shared" ref="D119" si="469">J119+P119</f>
        <v>15455.72990054</v>
      </c>
      <c r="E119" s="47">
        <f t="shared" ref="E119" si="470">K119+Q119</f>
        <v>11033.113340600001</v>
      </c>
      <c r="F119" s="47">
        <f t="shared" ref="F119" si="471">L119+R119</f>
        <v>4195.45328703</v>
      </c>
      <c r="G119" s="47">
        <f t="shared" ref="G119" si="472">M119+S119</f>
        <v>227.16327290999999</v>
      </c>
      <c r="H119" s="47">
        <f t="shared" ref="H119" si="473">SUM(I119:J119)</f>
        <v>14451.669724309999</v>
      </c>
      <c r="I119" s="47">
        <v>6034.3434585599998</v>
      </c>
      <c r="J119" s="47">
        <f t="shared" ref="J119" si="474">SUM(K119:M119)</f>
        <v>8417.3262657499999</v>
      </c>
      <c r="K119" s="47">
        <v>6749.6636255200001</v>
      </c>
      <c r="L119" s="47">
        <v>1604.1982379900001</v>
      </c>
      <c r="M119" s="47">
        <v>63.464402239999998</v>
      </c>
      <c r="N119" s="47">
        <f t="shared" ref="N119" si="475">SUM(O119:P119)</f>
        <v>9453.7943491099995</v>
      </c>
      <c r="O119" s="47">
        <v>2415.3907143199999</v>
      </c>
      <c r="P119" s="47">
        <f t="shared" ref="P119" si="476">SUM(Q119:S119)</f>
        <v>7038.4036347900001</v>
      </c>
      <c r="Q119" s="47">
        <v>4283.4497150799998</v>
      </c>
      <c r="R119" s="47">
        <v>2591.2550490399999</v>
      </c>
      <c r="S119" s="47">
        <v>163.69887066999999</v>
      </c>
      <c r="T119" s="47"/>
      <c r="U119" s="47"/>
      <c r="V119" s="47"/>
      <c r="W119" s="47"/>
      <c r="X119" s="47"/>
      <c r="Y119" s="47"/>
    </row>
    <row r="120" spans="1:25" hidden="1" outlineLevel="1" collapsed="1">
      <c r="A120" s="15">
        <v>43862</v>
      </c>
      <c r="B120" s="47">
        <v>24258.674161520001</v>
      </c>
      <c r="C120" s="47">
        <f t="shared" ref="C120" si="477">I120+O120</f>
        <v>8658.9506370800009</v>
      </c>
      <c r="D120" s="47">
        <f t="shared" ref="D120" si="478">J120+P120</f>
        <v>15599.72352444</v>
      </c>
      <c r="E120" s="47">
        <f t="shared" ref="E120" si="479">K120+Q120</f>
        <v>11148.032106320001</v>
      </c>
      <c r="F120" s="47">
        <f t="shared" ref="F120" si="480">L120+R120</f>
        <v>4223.7077917400002</v>
      </c>
      <c r="G120" s="47">
        <f t="shared" ref="G120" si="481">M120+S120</f>
        <v>227.98362638</v>
      </c>
      <c r="H120" s="47">
        <f t="shared" ref="H120" si="482">SUM(I120:J120)</f>
        <v>14896.445604299999</v>
      </c>
      <c r="I120" s="47">
        <v>6282.2189891400003</v>
      </c>
      <c r="J120" s="47">
        <f t="shared" ref="J120" si="483">SUM(K120:M120)</f>
        <v>8614.2266151599997</v>
      </c>
      <c r="K120" s="47">
        <v>6903.0641871300004</v>
      </c>
      <c r="L120" s="47">
        <v>1645.8518778600001</v>
      </c>
      <c r="M120" s="47">
        <v>65.310550169999999</v>
      </c>
      <c r="N120" s="47">
        <f t="shared" ref="N120" si="484">SUM(O120:P120)</f>
        <v>9362.2285572199999</v>
      </c>
      <c r="O120" s="47">
        <v>2376.7316479400001</v>
      </c>
      <c r="P120" s="47">
        <f t="shared" ref="P120" si="485">SUM(Q120:S120)</f>
        <v>6985.4969092800002</v>
      </c>
      <c r="Q120" s="47">
        <v>4244.9679191900004</v>
      </c>
      <c r="R120" s="47">
        <v>2577.8559138800001</v>
      </c>
      <c r="S120" s="47">
        <v>162.67307621</v>
      </c>
      <c r="T120" s="47"/>
      <c r="U120" s="47"/>
      <c r="V120" s="47"/>
      <c r="W120" s="47"/>
      <c r="X120" s="47"/>
      <c r="Y120" s="47"/>
    </row>
    <row r="121" spans="1:25" hidden="1" outlineLevel="1" collapsed="1">
      <c r="A121" s="15">
        <v>43891</v>
      </c>
      <c r="B121" s="47">
        <v>25391.65365982</v>
      </c>
      <c r="C121" s="47">
        <f t="shared" ref="C121" si="486">I121+O121</f>
        <v>9188.0640690300006</v>
      </c>
      <c r="D121" s="47">
        <f t="shared" ref="D121" si="487">J121+P121</f>
        <v>16203.589590789999</v>
      </c>
      <c r="E121" s="47">
        <f t="shared" ref="E121" si="488">K121+Q121</f>
        <v>11410.944880110001</v>
      </c>
      <c r="F121" s="47">
        <f t="shared" ref="F121" si="489">L121+R121</f>
        <v>4613.32522591</v>
      </c>
      <c r="G121" s="47">
        <f t="shared" ref="G121" si="490">M121+S121</f>
        <v>179.31948477</v>
      </c>
      <c r="H121" s="47">
        <f t="shared" ref="H121" si="491">SUM(I121:J121)</f>
        <v>14922.678720710001</v>
      </c>
      <c r="I121" s="47">
        <v>6388.0275970700004</v>
      </c>
      <c r="J121" s="47">
        <f t="shared" ref="J121" si="492">SUM(K121:M121)</f>
        <v>8534.6511236400002</v>
      </c>
      <c r="K121" s="47">
        <v>6801.53909905</v>
      </c>
      <c r="L121" s="47">
        <v>1667.07236517</v>
      </c>
      <c r="M121" s="47">
        <v>66.039659420000007</v>
      </c>
      <c r="N121" s="47">
        <f t="shared" ref="N121" si="493">SUM(O121:P121)</f>
        <v>10468.974939109999</v>
      </c>
      <c r="O121" s="47">
        <v>2800.0364719600002</v>
      </c>
      <c r="P121" s="47">
        <f t="shared" ref="P121" si="494">SUM(Q121:S121)</f>
        <v>7668.9384671499993</v>
      </c>
      <c r="Q121" s="47">
        <v>4609.4057810599998</v>
      </c>
      <c r="R121" s="47">
        <v>2946.25286074</v>
      </c>
      <c r="S121" s="47">
        <v>113.27982535</v>
      </c>
      <c r="T121" s="47"/>
      <c r="U121" s="47"/>
      <c r="V121" s="47"/>
      <c r="W121" s="47"/>
      <c r="X121" s="47"/>
      <c r="Y121" s="47"/>
    </row>
    <row r="122" spans="1:25" hidden="1" outlineLevel="1" collapsed="1">
      <c r="A122" s="15">
        <v>43922</v>
      </c>
      <c r="B122" s="47">
        <v>25625.12452782</v>
      </c>
      <c r="C122" s="47">
        <f t="shared" ref="C122" si="495">I122+O122</f>
        <v>10023.54264983</v>
      </c>
      <c r="D122" s="47">
        <f t="shared" ref="D122" si="496">J122+P122</f>
        <v>15601.58187799</v>
      </c>
      <c r="E122" s="47">
        <f t="shared" ref="E122" si="497">K122+Q122</f>
        <v>10707.60727774</v>
      </c>
      <c r="F122" s="47">
        <f t="shared" ref="F122" si="498">L122+R122</f>
        <v>4720.9365432900004</v>
      </c>
      <c r="G122" s="47">
        <f t="shared" ref="G122" si="499">M122+S122</f>
        <v>173.03805696000001</v>
      </c>
      <c r="H122" s="47">
        <f t="shared" ref="H122" si="500">SUM(I122:J122)</f>
        <v>15844.470708479999</v>
      </c>
      <c r="I122" s="47">
        <v>7309.8286861400002</v>
      </c>
      <c r="J122" s="47">
        <f t="shared" ref="J122" si="501">SUM(K122:M122)</f>
        <v>8534.64202234</v>
      </c>
      <c r="K122" s="47">
        <v>6775.3169012899998</v>
      </c>
      <c r="L122" s="47">
        <v>1696.4749551699999</v>
      </c>
      <c r="M122" s="47">
        <v>62.850165879999999</v>
      </c>
      <c r="N122" s="47">
        <f t="shared" ref="N122" si="502">SUM(O122:P122)</f>
        <v>9780.6538193400011</v>
      </c>
      <c r="O122" s="47">
        <v>2713.7139636900001</v>
      </c>
      <c r="P122" s="47">
        <f t="shared" ref="P122" si="503">SUM(Q122:S122)</f>
        <v>7066.93985565</v>
      </c>
      <c r="Q122" s="47">
        <v>3932.2903764500002</v>
      </c>
      <c r="R122" s="47">
        <v>3024.4615881200002</v>
      </c>
      <c r="S122" s="47">
        <v>110.18789108</v>
      </c>
      <c r="T122" s="47"/>
      <c r="U122" s="47"/>
      <c r="V122" s="47"/>
      <c r="W122" s="47"/>
      <c r="X122" s="47"/>
      <c r="Y122" s="47"/>
    </row>
    <row r="123" spans="1:25" hidden="1" outlineLevel="1" collapsed="1">
      <c r="A123" s="15">
        <v>43952</v>
      </c>
      <c r="B123" s="47">
        <v>25826.822454749999</v>
      </c>
      <c r="C123" s="47">
        <f t="shared" ref="C123" si="504">I123+O123</f>
        <v>10313.008451830001</v>
      </c>
      <c r="D123" s="47">
        <f t="shared" ref="D123" si="505">J123+P123</f>
        <v>15513.81400292</v>
      </c>
      <c r="E123" s="47">
        <f t="shared" ref="E123" si="506">K123+Q123</f>
        <v>10852.12633107</v>
      </c>
      <c r="F123" s="47">
        <f t="shared" ref="F123" si="507">L123+R123</f>
        <v>4491.30786592</v>
      </c>
      <c r="G123" s="47">
        <f t="shared" ref="G123" si="508">M123+S123</f>
        <v>170.37980593</v>
      </c>
      <c r="H123" s="47">
        <f t="shared" ref="H123" si="509">SUM(I123:J123)</f>
        <v>16139.958384609999</v>
      </c>
      <c r="I123" s="47">
        <v>7568.8808276600003</v>
      </c>
      <c r="J123" s="47">
        <f t="shared" ref="J123" si="510">SUM(K123:M123)</f>
        <v>8571.0775569500001</v>
      </c>
      <c r="K123" s="47">
        <v>6817.26074066</v>
      </c>
      <c r="L123" s="47">
        <v>1693.9163891400001</v>
      </c>
      <c r="M123" s="47">
        <v>59.900427149999999</v>
      </c>
      <c r="N123" s="47">
        <f t="shared" ref="N123" si="511">SUM(O123:P123)</f>
        <v>9686.86407014</v>
      </c>
      <c r="O123" s="47">
        <v>2744.1276241700002</v>
      </c>
      <c r="P123" s="47">
        <f t="shared" ref="P123" si="512">SUM(Q123:S123)</f>
        <v>6942.7364459700002</v>
      </c>
      <c r="Q123" s="47">
        <v>4034.8655904100001</v>
      </c>
      <c r="R123" s="47">
        <v>2797.3914767800002</v>
      </c>
      <c r="S123" s="47">
        <v>110.47937878</v>
      </c>
      <c r="T123" s="47"/>
      <c r="U123" s="47"/>
      <c r="V123" s="47"/>
      <c r="W123" s="47"/>
      <c r="X123" s="47"/>
      <c r="Y123" s="47"/>
    </row>
    <row r="124" spans="1:25" hidden="1" outlineLevel="1" collapsed="1">
      <c r="A124" s="15">
        <v>43983</v>
      </c>
      <c r="B124" s="47">
        <v>25998.36541685</v>
      </c>
      <c r="C124" s="47">
        <f t="shared" ref="C124" si="513">I124+O124</f>
        <v>10698.60618615</v>
      </c>
      <c r="D124" s="47">
        <f t="shared" ref="D124" si="514">J124+P124</f>
        <v>15299.759230700001</v>
      </c>
      <c r="E124" s="47">
        <f t="shared" ref="E124" si="515">K124+Q124</f>
        <v>10709.07755048</v>
      </c>
      <c r="F124" s="47">
        <f t="shared" ref="F124" si="516">L124+R124</f>
        <v>4438.3125881699998</v>
      </c>
      <c r="G124" s="47">
        <f t="shared" ref="G124" si="517">M124+S124</f>
        <v>152.36909205000001</v>
      </c>
      <c r="H124" s="47">
        <f t="shared" ref="H124" si="518">SUM(I124:J124)</f>
        <v>16559.584401439999</v>
      </c>
      <c r="I124" s="47">
        <v>7926.87055925</v>
      </c>
      <c r="J124" s="47">
        <f t="shared" ref="J124" si="519">SUM(K124:M124)</f>
        <v>8632.7138421899999</v>
      </c>
      <c r="K124" s="47">
        <v>6837.0689571399998</v>
      </c>
      <c r="L124" s="47">
        <v>1737.5109507699999</v>
      </c>
      <c r="M124" s="47">
        <v>58.133934279999998</v>
      </c>
      <c r="N124" s="47">
        <f t="shared" ref="N124" si="520">SUM(O124:P124)</f>
        <v>9438.7810154100007</v>
      </c>
      <c r="O124" s="47">
        <v>2771.7356269000002</v>
      </c>
      <c r="P124" s="47">
        <f t="shared" ref="P124" si="521">SUM(Q124:S124)</f>
        <v>6667.0453885100005</v>
      </c>
      <c r="Q124" s="47">
        <v>3872.0085933400001</v>
      </c>
      <c r="R124" s="47">
        <v>2700.8016373999999</v>
      </c>
      <c r="S124" s="47">
        <v>94.235157770000001</v>
      </c>
      <c r="T124" s="47"/>
      <c r="U124" s="47"/>
      <c r="V124" s="47"/>
      <c r="W124" s="47"/>
      <c r="X124" s="47"/>
      <c r="Y124" s="47"/>
    </row>
    <row r="125" spans="1:25" hidden="1" outlineLevel="1" collapsed="1">
      <c r="A125" s="15">
        <v>44013</v>
      </c>
      <c r="B125" s="47">
        <v>26582.215085760003</v>
      </c>
      <c r="C125" s="47">
        <f t="shared" ref="C125" si="522">I125+O125</f>
        <v>11131.933934369999</v>
      </c>
      <c r="D125" s="47">
        <f t="shared" ref="D125" si="523">J125+P125</f>
        <v>15450.281151390001</v>
      </c>
      <c r="E125" s="47">
        <f t="shared" ref="E125" si="524">K125+Q125</f>
        <v>10532.61155912</v>
      </c>
      <c r="F125" s="47">
        <f t="shared" ref="F125" si="525">L125+R125</f>
        <v>4759.7595987700006</v>
      </c>
      <c r="G125" s="47">
        <f t="shared" ref="G125" si="526">M125+S125</f>
        <v>157.90999349999998</v>
      </c>
      <c r="H125" s="47">
        <f t="shared" ref="H125" si="527">SUM(I125:J125)</f>
        <v>16656.058279240002</v>
      </c>
      <c r="I125" s="47">
        <v>8092.46113195</v>
      </c>
      <c r="J125" s="47">
        <f t="shared" ref="J125" si="528">SUM(K125:M125)</f>
        <v>8563.5971472900001</v>
      </c>
      <c r="K125" s="47">
        <v>6563.9455095699996</v>
      </c>
      <c r="L125" s="47">
        <v>1944.70013784</v>
      </c>
      <c r="M125" s="47">
        <v>54.95149988</v>
      </c>
      <c r="N125" s="47">
        <f t="shared" ref="N125" si="529">SUM(O125:P125)</f>
        <v>9926.1568065200008</v>
      </c>
      <c r="O125" s="47">
        <v>3039.4728024199999</v>
      </c>
      <c r="P125" s="47">
        <f t="shared" ref="P125" si="530">SUM(Q125:S125)</f>
        <v>6886.6840041000005</v>
      </c>
      <c r="Q125" s="47">
        <v>3968.66604955</v>
      </c>
      <c r="R125" s="47">
        <v>2815.0594609300001</v>
      </c>
      <c r="S125" s="47">
        <v>102.95849362</v>
      </c>
      <c r="T125" s="47"/>
      <c r="U125" s="47"/>
      <c r="V125" s="47"/>
      <c r="W125" s="47"/>
      <c r="X125" s="47"/>
      <c r="Y125" s="47"/>
    </row>
    <row r="126" spans="1:25" hidden="1" outlineLevel="1" collapsed="1">
      <c r="A126" s="15">
        <v>44044</v>
      </c>
      <c r="B126" s="47">
        <v>26503.031559180003</v>
      </c>
      <c r="C126" s="47">
        <f t="shared" ref="C126" si="531">I126+O126</f>
        <v>11229.32266405</v>
      </c>
      <c r="D126" s="47">
        <f t="shared" ref="D126" si="532">J126+P126</f>
        <v>15273.708895129999</v>
      </c>
      <c r="E126" s="47">
        <f t="shared" ref="E126" si="533">K126+Q126</f>
        <v>10365.7683982</v>
      </c>
      <c r="F126" s="47">
        <f t="shared" ref="F126" si="534">L126+R126</f>
        <v>4758.3941662699999</v>
      </c>
      <c r="G126" s="47">
        <f t="shared" ref="G126" si="535">M126+S126</f>
        <v>149.54633066</v>
      </c>
      <c r="H126" s="47">
        <f t="shared" ref="H126" si="536">SUM(I126:J126)</f>
        <v>16640.404689290001</v>
      </c>
      <c r="I126" s="47">
        <v>8111.2882325500004</v>
      </c>
      <c r="J126" s="47">
        <f t="shared" ref="J126" si="537">SUM(K126:M126)</f>
        <v>8529.1164567399992</v>
      </c>
      <c r="K126" s="47">
        <v>6471.8980577399998</v>
      </c>
      <c r="L126" s="47">
        <v>2009.3216063899999</v>
      </c>
      <c r="M126" s="47">
        <v>47.896792609999999</v>
      </c>
      <c r="N126" s="47">
        <f t="shared" ref="N126" si="538">SUM(O126:P126)</f>
        <v>9862.6268698900003</v>
      </c>
      <c r="O126" s="47">
        <v>3118.0344315000002</v>
      </c>
      <c r="P126" s="47">
        <f t="shared" ref="P126" si="539">SUM(Q126:S126)</f>
        <v>6744.5924383900001</v>
      </c>
      <c r="Q126" s="47">
        <v>3893.8703404600001</v>
      </c>
      <c r="R126" s="47">
        <v>2749.07255988</v>
      </c>
      <c r="S126" s="47">
        <v>101.64953805</v>
      </c>
      <c r="T126" s="47"/>
      <c r="U126" s="47"/>
      <c r="V126" s="47"/>
      <c r="W126" s="47"/>
      <c r="X126" s="47"/>
      <c r="Y126" s="47"/>
    </row>
    <row r="127" spans="1:25" hidden="1" outlineLevel="1" collapsed="1">
      <c r="A127" s="15">
        <v>44075</v>
      </c>
      <c r="B127" s="47">
        <v>27002.975571799998</v>
      </c>
      <c r="C127" s="47">
        <f t="shared" ref="C127" si="540">I127+O127</f>
        <v>11513.791151149999</v>
      </c>
      <c r="D127" s="47">
        <f t="shared" ref="D127" si="541">J127+P127</f>
        <v>15489.184420650001</v>
      </c>
      <c r="E127" s="47">
        <f t="shared" ref="E127" si="542">K127+Q127</f>
        <v>10482.832645350001</v>
      </c>
      <c r="F127" s="47">
        <f t="shared" ref="F127" si="543">L127+R127</f>
        <v>4853.8309868699998</v>
      </c>
      <c r="G127" s="47">
        <f t="shared" ref="G127" si="544">M127+S127</f>
        <v>152.52078843000001</v>
      </c>
      <c r="H127" s="47">
        <f t="shared" ref="H127" si="545">SUM(I127:J127)</f>
        <v>16830.098961750002</v>
      </c>
      <c r="I127" s="47">
        <v>8265.7426424799996</v>
      </c>
      <c r="J127" s="47">
        <f t="shared" ref="J127" si="546">SUM(K127:M127)</f>
        <v>8564.3563192700003</v>
      </c>
      <c r="K127" s="47">
        <v>6423.5802322600002</v>
      </c>
      <c r="L127" s="47">
        <v>2092.9361975500001</v>
      </c>
      <c r="M127" s="47">
        <v>47.839889460000002</v>
      </c>
      <c r="N127" s="47">
        <f t="shared" ref="N127" si="547">SUM(O127:P127)</f>
        <v>10172.87661005</v>
      </c>
      <c r="O127" s="47">
        <v>3248.04850867</v>
      </c>
      <c r="P127" s="47">
        <f t="shared" ref="P127" si="548">SUM(Q127:S127)</f>
        <v>6924.8281013800006</v>
      </c>
      <c r="Q127" s="47">
        <v>4059.2524130900001</v>
      </c>
      <c r="R127" s="47">
        <v>2760.8947893200002</v>
      </c>
      <c r="S127" s="47">
        <v>104.68089897</v>
      </c>
      <c r="T127" s="47"/>
      <c r="U127" s="47"/>
      <c r="V127" s="47"/>
      <c r="W127" s="47"/>
      <c r="X127" s="47"/>
      <c r="Y127" s="47"/>
    </row>
    <row r="128" spans="1:25" hidden="1" outlineLevel="1" collapsed="1">
      <c r="A128" s="15">
        <v>44105</v>
      </c>
      <c r="B128" s="47">
        <v>27434.36072384</v>
      </c>
      <c r="C128" s="47">
        <f t="shared" ref="C128" si="549">I128+O128</f>
        <v>11913.88810602</v>
      </c>
      <c r="D128" s="47">
        <f t="shared" ref="D128" si="550">J128+P128</f>
        <v>15520.47261782</v>
      </c>
      <c r="E128" s="47">
        <f t="shared" ref="E128" si="551">K128+Q128</f>
        <v>10474.85690155</v>
      </c>
      <c r="F128" s="47">
        <f t="shared" ref="F128" si="552">L128+R128</f>
        <v>4894.2922387899998</v>
      </c>
      <c r="G128" s="47">
        <f t="shared" ref="G128" si="553">M128+S128</f>
        <v>151.32347748000001</v>
      </c>
      <c r="H128" s="47">
        <f t="shared" ref="H128" si="554">SUM(I128:J128)</f>
        <v>17030.338750390001</v>
      </c>
      <c r="I128" s="47">
        <v>8414.5139253300003</v>
      </c>
      <c r="J128" s="47">
        <f t="shared" ref="J128" si="555">SUM(K128:M128)</f>
        <v>8615.8248250599991</v>
      </c>
      <c r="K128" s="47">
        <v>6429.6618502000001</v>
      </c>
      <c r="L128" s="47">
        <v>2139.3627729200002</v>
      </c>
      <c r="M128" s="47">
        <v>46.800201940000001</v>
      </c>
      <c r="N128" s="47">
        <f t="shared" ref="N128" si="556">SUM(O128:P128)</f>
        <v>10404.021973449999</v>
      </c>
      <c r="O128" s="47">
        <v>3499.3741806899998</v>
      </c>
      <c r="P128" s="47">
        <f t="shared" ref="P128" si="557">SUM(Q128:S128)</f>
        <v>6904.6477927599999</v>
      </c>
      <c r="Q128" s="47">
        <v>4045.1950513500001</v>
      </c>
      <c r="R128" s="47">
        <v>2754.9294658700001</v>
      </c>
      <c r="S128" s="47">
        <v>104.52327554</v>
      </c>
      <c r="T128" s="47"/>
      <c r="U128" s="47"/>
      <c r="V128" s="47"/>
      <c r="W128" s="47"/>
      <c r="X128" s="47"/>
      <c r="Y128" s="47"/>
    </row>
    <row r="129" spans="1:25" hidden="1" outlineLevel="1" collapsed="1">
      <c r="A129" s="15">
        <v>44136</v>
      </c>
      <c r="B129" s="47">
        <v>27385.283803320002</v>
      </c>
      <c r="C129" s="47">
        <f t="shared" ref="C129" si="558">I129+O129</f>
        <v>11902.18055388</v>
      </c>
      <c r="D129" s="47">
        <f t="shared" ref="D129" si="559">J129+P129</f>
        <v>15483.103249439999</v>
      </c>
      <c r="E129" s="47">
        <f t="shared" ref="E129" si="560">K129+Q129</f>
        <v>10407.06194388</v>
      </c>
      <c r="F129" s="47">
        <f t="shared" ref="F129" si="561">L129+R129</f>
        <v>4921.88691492</v>
      </c>
      <c r="G129" s="47">
        <f t="shared" ref="G129" si="562">M129+S129</f>
        <v>154.15439064</v>
      </c>
      <c r="H129" s="47">
        <f t="shared" ref="H129" si="563">SUM(I129:J129)</f>
        <v>17177.169738869998</v>
      </c>
      <c r="I129" s="47">
        <v>8557.0074853299993</v>
      </c>
      <c r="J129" s="47">
        <f t="shared" ref="J129" si="564">SUM(K129:M129)</f>
        <v>8620.1622535400002</v>
      </c>
      <c r="K129" s="47">
        <v>6410.2451430800002</v>
      </c>
      <c r="L129" s="47">
        <v>2162.7246699299999</v>
      </c>
      <c r="M129" s="47">
        <v>47.192440529999999</v>
      </c>
      <c r="N129" s="47">
        <f t="shared" ref="N129" si="565">SUM(O129:P129)</f>
        <v>10208.114064449999</v>
      </c>
      <c r="O129" s="47">
        <v>3345.1730685500002</v>
      </c>
      <c r="P129" s="47">
        <f t="shared" ref="P129" si="566">SUM(Q129:S129)</f>
        <v>6862.9409958999995</v>
      </c>
      <c r="Q129" s="47">
        <v>3996.8168007999998</v>
      </c>
      <c r="R129" s="47">
        <v>2759.1622449900001</v>
      </c>
      <c r="S129" s="47">
        <v>106.96195011</v>
      </c>
      <c r="T129" s="47"/>
      <c r="U129" s="47"/>
      <c r="V129" s="47"/>
      <c r="W129" s="47"/>
      <c r="X129" s="47"/>
      <c r="Y129" s="47"/>
    </row>
    <row r="130" spans="1:25" hidden="1" outlineLevel="1" collapsed="1">
      <c r="A130" s="15">
        <v>44166</v>
      </c>
      <c r="B130" s="47">
        <v>27992.335377039999</v>
      </c>
      <c r="C130" s="47">
        <f t="shared" ref="C130" si="567">I130+O130</f>
        <v>12407.00052809</v>
      </c>
      <c r="D130" s="47">
        <f t="shared" ref="D130" si="568">J130+P130</f>
        <v>15585.33484895</v>
      </c>
      <c r="E130" s="47">
        <f t="shared" ref="E130" si="569">K130+Q130</f>
        <v>10468.75672148</v>
      </c>
      <c r="F130" s="47">
        <f t="shared" ref="F130" si="570">L130+R130</f>
        <v>4962.3400028200003</v>
      </c>
      <c r="G130" s="47">
        <f t="shared" ref="G130" si="571">M130+S130</f>
        <v>154.23812465</v>
      </c>
      <c r="H130" s="47">
        <f t="shared" ref="H130" si="572">SUM(I130:J130)</f>
        <v>17729.77214746</v>
      </c>
      <c r="I130" s="47">
        <v>9001.02467196</v>
      </c>
      <c r="J130" s="47">
        <f t="shared" ref="J130" si="573">SUM(K130:M130)</f>
        <v>8728.7474755000003</v>
      </c>
      <c r="K130" s="47">
        <v>6472.6434931499998</v>
      </c>
      <c r="L130" s="47">
        <v>2209.8516017000002</v>
      </c>
      <c r="M130" s="47">
        <v>46.252380649999999</v>
      </c>
      <c r="N130" s="47">
        <f t="shared" ref="N130" si="574">SUM(O130:P130)</f>
        <v>10262.563229580001</v>
      </c>
      <c r="O130" s="47">
        <v>3405.97585613</v>
      </c>
      <c r="P130" s="47">
        <f t="shared" ref="P130" si="575">SUM(Q130:S130)</f>
        <v>6856.5873734500001</v>
      </c>
      <c r="Q130" s="47">
        <v>3996.1132283299999</v>
      </c>
      <c r="R130" s="47">
        <v>2752.4884011200002</v>
      </c>
      <c r="S130" s="47">
        <v>107.985744</v>
      </c>
      <c r="T130" s="47"/>
      <c r="U130" s="47"/>
      <c r="V130" s="47"/>
      <c r="W130" s="47"/>
      <c r="X130" s="47"/>
      <c r="Y130" s="47"/>
    </row>
    <row r="131" spans="1:25" hidden="1" outlineLevel="1" collapsed="1">
      <c r="A131" s="15">
        <v>44197</v>
      </c>
      <c r="B131" s="47">
        <v>28217.78621428</v>
      </c>
      <c r="C131" s="47">
        <f t="shared" ref="C131" si="576">I131+O131</f>
        <v>12621.46527302</v>
      </c>
      <c r="D131" s="47">
        <f t="shared" ref="D131" si="577">J131+P131</f>
        <v>15596.320941260001</v>
      </c>
      <c r="E131" s="47">
        <f t="shared" ref="E131" si="578">K131+Q131</f>
        <v>10572.90162925</v>
      </c>
      <c r="F131" s="47">
        <f t="shared" ref="F131" si="579">L131+R131</f>
        <v>4867.9564037700002</v>
      </c>
      <c r="G131" s="47">
        <f t="shared" ref="G131" si="580">M131+S131</f>
        <v>155.46290823999999</v>
      </c>
      <c r="H131" s="47">
        <f t="shared" ref="H131" si="581">SUM(I131:J131)</f>
        <v>17934.871662240002</v>
      </c>
      <c r="I131" s="47">
        <v>9129.3812741399997</v>
      </c>
      <c r="J131" s="47">
        <f t="shared" ref="J131" si="582">SUM(K131:M131)</f>
        <v>8805.4903881000009</v>
      </c>
      <c r="K131" s="47">
        <v>6601.2931684499999</v>
      </c>
      <c r="L131" s="47">
        <v>2158.0245808999998</v>
      </c>
      <c r="M131" s="47">
        <v>46.172638749999997</v>
      </c>
      <c r="N131" s="47">
        <f t="shared" ref="N131" si="583">SUM(O131:P131)</f>
        <v>10282.91455204</v>
      </c>
      <c r="O131" s="47">
        <v>3492.0839988799999</v>
      </c>
      <c r="P131" s="47">
        <f t="shared" ref="P131" si="584">SUM(Q131:S131)</f>
        <v>6790.8305531599999</v>
      </c>
      <c r="Q131" s="47">
        <v>3971.6084608000001</v>
      </c>
      <c r="R131" s="47">
        <v>2709.9318228699999</v>
      </c>
      <c r="S131" s="47">
        <v>109.29026949</v>
      </c>
      <c r="T131" s="47"/>
      <c r="U131" s="47"/>
      <c r="V131" s="47"/>
      <c r="W131" s="47"/>
      <c r="X131" s="47"/>
      <c r="Y131" s="47"/>
    </row>
    <row r="132" spans="1:25" hidden="1" outlineLevel="1" collapsed="1">
      <c r="A132" s="15">
        <v>44228</v>
      </c>
      <c r="B132" s="47">
        <v>28364.768288139996</v>
      </c>
      <c r="C132" s="47">
        <f t="shared" ref="C132" si="585">I132+O132</f>
        <v>12749.51394886</v>
      </c>
      <c r="D132" s="47">
        <f t="shared" ref="D132" si="586">J132+P132</f>
        <v>15615.254339280002</v>
      </c>
      <c r="E132" s="47">
        <f t="shared" ref="E132" si="587">K132+Q132</f>
        <v>10485.49676948</v>
      </c>
      <c r="F132" s="47">
        <f t="shared" ref="F132" si="588">L132+R132</f>
        <v>4930.4874778600006</v>
      </c>
      <c r="G132" s="47">
        <f t="shared" ref="G132" si="589">M132+S132</f>
        <v>199.27009193999999</v>
      </c>
      <c r="H132" s="47">
        <f t="shared" ref="H132" si="590">SUM(I132:J132)</f>
        <v>18121.271325410002</v>
      </c>
      <c r="I132" s="47">
        <v>9165.3685325400002</v>
      </c>
      <c r="J132" s="47">
        <f t="shared" ref="J132" si="591">SUM(K132:M132)</f>
        <v>8955.9027928700016</v>
      </c>
      <c r="K132" s="47">
        <v>6630.6793476900002</v>
      </c>
      <c r="L132" s="47">
        <v>2279.29748298</v>
      </c>
      <c r="M132" s="47">
        <v>45.925962200000001</v>
      </c>
      <c r="N132" s="47">
        <f t="shared" ref="N132" si="592">SUM(O132:P132)</f>
        <v>10243.49696273</v>
      </c>
      <c r="O132" s="47">
        <v>3584.1454163200001</v>
      </c>
      <c r="P132" s="47">
        <f t="shared" ref="P132" si="593">SUM(Q132:S132)</f>
        <v>6659.3515464100001</v>
      </c>
      <c r="Q132" s="47">
        <v>3854.81742179</v>
      </c>
      <c r="R132" s="47">
        <v>2651.1899948800001</v>
      </c>
      <c r="S132" s="47">
        <v>153.34412974</v>
      </c>
      <c r="T132" s="47"/>
      <c r="U132" s="47"/>
      <c r="V132" s="47"/>
      <c r="W132" s="47"/>
      <c r="X132" s="47"/>
      <c r="Y132" s="47"/>
    </row>
    <row r="133" spans="1:25" hidden="1" outlineLevel="1" collapsed="1">
      <c r="A133" s="15">
        <v>44256</v>
      </c>
      <c r="B133" s="47">
        <v>28059.583284929999</v>
      </c>
      <c r="C133" s="47">
        <f t="shared" ref="C133" si="594">I133+O133</f>
        <v>12630.183588149999</v>
      </c>
      <c r="D133" s="47">
        <f t="shared" ref="D133" si="595">J133+P133</f>
        <v>15429.399696780001</v>
      </c>
      <c r="E133" s="47">
        <f t="shared" ref="E133" si="596">K133+Q133</f>
        <v>10355.721967879999</v>
      </c>
      <c r="F133" s="47">
        <f t="shared" ref="F133" si="597">L133+R133</f>
        <v>4899.7784764200005</v>
      </c>
      <c r="G133" s="47">
        <f t="shared" ref="G133" si="598">M133+S133</f>
        <v>173.89925248</v>
      </c>
      <c r="H133" s="47">
        <f t="shared" ref="H133" si="599">SUM(I133:J133)</f>
        <v>18049.20231013</v>
      </c>
      <c r="I133" s="47">
        <v>9016.7902979499995</v>
      </c>
      <c r="J133" s="47">
        <f t="shared" ref="J133" si="600">SUM(K133:M133)</f>
        <v>9032.4120121800006</v>
      </c>
      <c r="K133" s="47">
        <v>6650.3545389600004</v>
      </c>
      <c r="L133" s="47">
        <v>2333.4389853299999</v>
      </c>
      <c r="M133" s="47">
        <v>48.618487889999997</v>
      </c>
      <c r="N133" s="47">
        <f t="shared" ref="N133" si="601">SUM(O133:P133)</f>
        <v>10010.3809748</v>
      </c>
      <c r="O133" s="47">
        <v>3613.3932902000001</v>
      </c>
      <c r="P133" s="47">
        <f t="shared" ref="P133" si="602">SUM(Q133:S133)</f>
        <v>6396.9876845999997</v>
      </c>
      <c r="Q133" s="47">
        <v>3705.3674289199998</v>
      </c>
      <c r="R133" s="47">
        <v>2566.3394910900001</v>
      </c>
      <c r="S133" s="47">
        <v>125.28076459</v>
      </c>
      <c r="T133" s="47"/>
      <c r="U133" s="47"/>
      <c r="V133" s="47"/>
      <c r="W133" s="47"/>
      <c r="X133" s="47"/>
      <c r="Y133" s="47"/>
    </row>
    <row r="134" spans="1:25" hidden="1" outlineLevel="1" collapsed="1">
      <c r="A134" s="15">
        <v>44287</v>
      </c>
      <c r="B134" s="47">
        <v>28140.254805929999</v>
      </c>
      <c r="C134" s="47">
        <f t="shared" ref="C134" si="603">I134+O134</f>
        <v>12886.47538745</v>
      </c>
      <c r="D134" s="47">
        <f t="shared" ref="D134" si="604">J134+P134</f>
        <v>15253.77941848</v>
      </c>
      <c r="E134" s="47">
        <f t="shared" ref="E134" si="605">K134+Q134</f>
        <v>10390.826536160001</v>
      </c>
      <c r="F134" s="47">
        <f t="shared" ref="F134" si="606">L134+R134</f>
        <v>4681.6068923799994</v>
      </c>
      <c r="G134" s="47">
        <f t="shared" ref="G134" si="607">M134+S134</f>
        <v>181.34598993999998</v>
      </c>
      <c r="H134" s="47">
        <f t="shared" ref="H134" si="608">SUM(I134:J134)</f>
        <v>18306.63805279</v>
      </c>
      <c r="I134" s="47">
        <v>9284.1449896100003</v>
      </c>
      <c r="J134" s="47">
        <f t="shared" ref="J134" si="609">SUM(K134:M134)</f>
        <v>9022.4930631799998</v>
      </c>
      <c r="K134" s="47">
        <v>6619.5181625100004</v>
      </c>
      <c r="L134" s="47">
        <v>2350.8838206599999</v>
      </c>
      <c r="M134" s="47">
        <v>52.091080009999999</v>
      </c>
      <c r="N134" s="47">
        <f t="shared" ref="N134" si="610">SUM(O134:P134)</f>
        <v>9833.6167531399988</v>
      </c>
      <c r="O134" s="47">
        <v>3602.3303978399999</v>
      </c>
      <c r="P134" s="47">
        <f t="shared" ref="P134" si="611">SUM(Q134:S134)</f>
        <v>6231.2863552999997</v>
      </c>
      <c r="Q134" s="47">
        <v>3771.3083736499998</v>
      </c>
      <c r="R134" s="47">
        <v>2330.72307172</v>
      </c>
      <c r="S134" s="47">
        <v>129.25490993</v>
      </c>
      <c r="T134" s="47"/>
      <c r="U134" s="47"/>
      <c r="V134" s="47"/>
      <c r="W134" s="47"/>
      <c r="X134" s="47"/>
      <c r="Y134" s="47"/>
    </row>
    <row r="135" spans="1:25" hidden="1" outlineLevel="1" collapsed="1">
      <c r="A135" s="15">
        <v>44317</v>
      </c>
      <c r="B135" s="47">
        <v>28002.31745807</v>
      </c>
      <c r="C135" s="47">
        <f t="shared" ref="C135" si="612">I135+O135</f>
        <v>13084.0490618</v>
      </c>
      <c r="D135" s="47">
        <f t="shared" ref="D135" si="613">J135+P135</f>
        <v>14918.268396269999</v>
      </c>
      <c r="E135" s="47">
        <f t="shared" ref="E135" si="614">K135+Q135</f>
        <v>10109.22895348</v>
      </c>
      <c r="F135" s="47">
        <f t="shared" ref="F135" si="615">L135+R135</f>
        <v>4676.2577093199998</v>
      </c>
      <c r="G135" s="47">
        <f t="shared" ref="G135" si="616">M135+S135</f>
        <v>132.78173347000001</v>
      </c>
      <c r="H135" s="47">
        <f t="shared" ref="H135" si="617">SUM(I135:J135)</f>
        <v>18232.664520850001</v>
      </c>
      <c r="I135" s="47">
        <v>9288.75325548</v>
      </c>
      <c r="J135" s="47">
        <f t="shared" ref="J135" si="618">SUM(K135:M135)</f>
        <v>8943.9112653700013</v>
      </c>
      <c r="K135" s="47">
        <v>6442.6780049899999</v>
      </c>
      <c r="L135" s="47">
        <v>2447.61716351</v>
      </c>
      <c r="M135" s="47">
        <v>53.61609687</v>
      </c>
      <c r="N135" s="47">
        <f t="shared" ref="N135" si="619">SUM(O135:P135)</f>
        <v>9769.6529372199984</v>
      </c>
      <c r="O135" s="47">
        <v>3795.2958063199999</v>
      </c>
      <c r="P135" s="47">
        <f t="shared" ref="P135" si="620">SUM(Q135:S135)</f>
        <v>5974.357130899999</v>
      </c>
      <c r="Q135" s="47">
        <v>3666.5509484899999</v>
      </c>
      <c r="R135" s="47">
        <v>2228.6405458099998</v>
      </c>
      <c r="S135" s="47">
        <v>79.165636599999999</v>
      </c>
      <c r="T135" s="47"/>
      <c r="U135" s="47"/>
      <c r="V135" s="47"/>
      <c r="W135" s="47"/>
      <c r="X135" s="47"/>
      <c r="Y135" s="47"/>
    </row>
    <row r="136" spans="1:25" hidden="1" outlineLevel="1" collapsed="1">
      <c r="A136" s="15">
        <v>44348</v>
      </c>
      <c r="B136" s="47">
        <v>28281.956350339999</v>
      </c>
      <c r="C136" s="47">
        <f t="shared" ref="C136" si="621">I136+O136</f>
        <v>13737.41668136</v>
      </c>
      <c r="D136" s="47">
        <f t="shared" ref="D136" si="622">J136+P136</f>
        <v>14544.53966898</v>
      </c>
      <c r="E136" s="47">
        <f t="shared" ref="E136" si="623">K136+Q136</f>
        <v>9784.7553458599996</v>
      </c>
      <c r="F136" s="47">
        <f t="shared" ref="F136" si="624">L136+R136</f>
        <v>4621.5904736699995</v>
      </c>
      <c r="G136" s="47">
        <f t="shared" ref="G136" si="625">M136+S136</f>
        <v>138.19384944999999</v>
      </c>
      <c r="H136" s="47">
        <f t="shared" ref="H136" si="626">SUM(I136:J136)</f>
        <v>18763.949161700002</v>
      </c>
      <c r="I136" s="47">
        <v>9821.5794481800003</v>
      </c>
      <c r="J136" s="47">
        <f t="shared" ref="J136" si="627">SUM(K136:M136)</f>
        <v>8942.36971352</v>
      </c>
      <c r="K136" s="47">
        <v>6405.7827935599998</v>
      </c>
      <c r="L136" s="47">
        <v>2480.3744781999999</v>
      </c>
      <c r="M136" s="47">
        <v>56.212441759999997</v>
      </c>
      <c r="N136" s="47">
        <f t="shared" ref="N136" si="628">SUM(O136:P136)</f>
        <v>9518.0071886400001</v>
      </c>
      <c r="O136" s="47">
        <v>3915.8372331800001</v>
      </c>
      <c r="P136" s="47">
        <f t="shared" ref="P136" si="629">SUM(Q136:S136)</f>
        <v>5602.16995546</v>
      </c>
      <c r="Q136" s="47">
        <v>3378.9725523000002</v>
      </c>
      <c r="R136" s="47">
        <v>2141.2159954700001</v>
      </c>
      <c r="S136" s="47">
        <v>81.981407689999998</v>
      </c>
      <c r="T136" s="47"/>
      <c r="U136" s="47"/>
      <c r="V136" s="47"/>
      <c r="W136" s="47"/>
      <c r="X136" s="47"/>
      <c r="Y136" s="47"/>
    </row>
    <row r="137" spans="1:25" hidden="1" outlineLevel="1" collapsed="1">
      <c r="A137" s="15">
        <v>44378</v>
      </c>
      <c r="B137" s="47">
        <v>27952.000899670002</v>
      </c>
      <c r="C137" s="47">
        <f t="shared" ref="C137" si="630">I137+O137</f>
        <v>13533.72087694</v>
      </c>
      <c r="D137" s="47">
        <f t="shared" ref="D137" si="631">J137+P137</f>
        <v>14418.280022730001</v>
      </c>
      <c r="E137" s="47">
        <f t="shared" ref="E137" si="632">K137+Q137</f>
        <v>9624.3074071699994</v>
      </c>
      <c r="F137" s="47">
        <f t="shared" ref="F137" si="633">L137+R137</f>
        <v>4651.3358769900005</v>
      </c>
      <c r="G137" s="47">
        <f t="shared" ref="G137" si="634">M137+S137</f>
        <v>142.63673857000001</v>
      </c>
      <c r="H137" s="47">
        <f t="shared" ref="H137" si="635">SUM(I137:J137)</f>
        <v>18606.47528663</v>
      </c>
      <c r="I137" s="47">
        <v>9626.6112878000004</v>
      </c>
      <c r="J137" s="47">
        <f t="shared" ref="J137" si="636">SUM(K137:M137)</f>
        <v>8979.8639988300001</v>
      </c>
      <c r="K137" s="47">
        <v>6354.4384072100002</v>
      </c>
      <c r="L137" s="47">
        <v>2565.9868094399999</v>
      </c>
      <c r="M137" s="47">
        <v>59.438782179999997</v>
      </c>
      <c r="N137" s="47">
        <f t="shared" ref="N137" si="637">SUM(O137:P137)</f>
        <v>9345.5256130400012</v>
      </c>
      <c r="O137" s="47">
        <v>3907.10958914</v>
      </c>
      <c r="P137" s="47">
        <f t="shared" ref="P137" si="638">SUM(Q137:S137)</f>
        <v>5438.4160239000012</v>
      </c>
      <c r="Q137" s="47">
        <v>3269.8689999600001</v>
      </c>
      <c r="R137" s="47">
        <v>2085.3490675500002</v>
      </c>
      <c r="S137" s="47">
        <v>83.197956390000002</v>
      </c>
      <c r="T137" s="47"/>
      <c r="U137" s="47"/>
      <c r="V137" s="47"/>
      <c r="W137" s="47"/>
      <c r="X137" s="47"/>
      <c r="Y137" s="47"/>
    </row>
    <row r="138" spans="1:25" hidden="1" outlineLevel="1" collapsed="1">
      <c r="A138" s="15">
        <v>44409</v>
      </c>
      <c r="B138" s="47">
        <v>27808.880795609999</v>
      </c>
      <c r="C138" s="47">
        <f t="shared" ref="C138" si="639">I138+O138</f>
        <v>13477.602701059999</v>
      </c>
      <c r="D138" s="47">
        <f t="shared" ref="D138" si="640">J138+P138</f>
        <v>14331.278094550002</v>
      </c>
      <c r="E138" s="47">
        <f t="shared" ref="E138" si="641">K138+Q138</f>
        <v>9515.5535148700001</v>
      </c>
      <c r="F138" s="47">
        <f t="shared" ref="F138" si="642">L138+R138</f>
        <v>4669.3862663800001</v>
      </c>
      <c r="G138" s="47">
        <f t="shared" ref="G138" si="643">M138+S138</f>
        <v>146.33831330000001</v>
      </c>
      <c r="H138" s="47">
        <f t="shared" ref="H138" si="644">SUM(I138:J138)</f>
        <v>18452.011333900002</v>
      </c>
      <c r="I138" s="47">
        <v>9420.9035341199997</v>
      </c>
      <c r="J138" s="47">
        <f t="shared" ref="J138" si="645">SUM(K138:M138)</f>
        <v>9031.1077997800003</v>
      </c>
      <c r="K138" s="47">
        <v>6323.2202495800002</v>
      </c>
      <c r="L138" s="47">
        <v>2646.8148555100001</v>
      </c>
      <c r="M138" s="47">
        <v>61.072694689999999</v>
      </c>
      <c r="N138" s="47">
        <f t="shared" ref="N138" si="646">SUM(O138:P138)</f>
        <v>9356.8694617100009</v>
      </c>
      <c r="O138" s="47">
        <v>4056.6991669399999</v>
      </c>
      <c r="P138" s="47">
        <f t="shared" ref="P138" si="647">SUM(Q138:S138)</f>
        <v>5300.1702947700005</v>
      </c>
      <c r="Q138" s="47">
        <v>3192.3332652899999</v>
      </c>
      <c r="R138" s="47">
        <v>2022.5714108699999</v>
      </c>
      <c r="S138" s="47">
        <v>85.265618610000004</v>
      </c>
      <c r="T138" s="47"/>
      <c r="U138" s="47"/>
      <c r="V138" s="47"/>
      <c r="W138" s="47"/>
      <c r="X138" s="47"/>
      <c r="Y138" s="47"/>
    </row>
    <row r="139" spans="1:25" hidden="1" outlineLevel="1" collapsed="1">
      <c r="A139" s="15">
        <v>44440</v>
      </c>
      <c r="B139" s="47">
        <v>27690.49779496</v>
      </c>
      <c r="C139" s="47">
        <f t="shared" ref="C139" si="648">I139+O139</f>
        <v>13403.405279840001</v>
      </c>
      <c r="D139" s="47">
        <f t="shared" ref="D139" si="649">J139+P139</f>
        <v>14287.092515120003</v>
      </c>
      <c r="E139" s="47">
        <f t="shared" ref="E139" si="650">K139+Q139</f>
        <v>9476.4770355500004</v>
      </c>
      <c r="F139" s="47">
        <f t="shared" ref="F139" si="651">L139+R139</f>
        <v>4659.8307847300002</v>
      </c>
      <c r="G139" s="47">
        <f t="shared" ref="G139" si="652">M139+S139</f>
        <v>150.78469483999999</v>
      </c>
      <c r="H139" s="47">
        <f t="shared" ref="H139" si="653">SUM(I139:J139)</f>
        <v>18621.671518620002</v>
      </c>
      <c r="I139" s="47">
        <v>9448.0983197200003</v>
      </c>
      <c r="J139" s="47">
        <f t="shared" ref="J139" si="654">SUM(K139:M139)</f>
        <v>9173.5731989000014</v>
      </c>
      <c r="K139" s="47">
        <v>6354.08828894</v>
      </c>
      <c r="L139" s="47">
        <v>2755.2564456300001</v>
      </c>
      <c r="M139" s="47">
        <v>64.228464329999994</v>
      </c>
      <c r="N139" s="47">
        <f t="shared" ref="N139" si="655">SUM(O139:P139)</f>
        <v>9068.8262763399998</v>
      </c>
      <c r="O139" s="47">
        <v>3955.30696012</v>
      </c>
      <c r="P139" s="47">
        <f t="shared" ref="P139" si="656">SUM(Q139:S139)</f>
        <v>5113.5193162200003</v>
      </c>
      <c r="Q139" s="47">
        <v>3122.38874661</v>
      </c>
      <c r="R139" s="47">
        <v>1904.5743391000001</v>
      </c>
      <c r="S139" s="47">
        <v>86.556230510000006</v>
      </c>
      <c r="T139" s="47"/>
      <c r="U139" s="47"/>
      <c r="V139" s="47"/>
      <c r="W139" s="47"/>
      <c r="X139" s="47"/>
      <c r="Y139" s="47"/>
    </row>
    <row r="140" spans="1:25" hidden="1" outlineLevel="1" collapsed="1">
      <c r="A140" s="15">
        <v>44470</v>
      </c>
      <c r="B140" s="47">
        <v>27753.721207449998</v>
      </c>
      <c r="C140" s="47">
        <f t="shared" ref="C140" si="657">I140+O140</f>
        <v>13521.945487699999</v>
      </c>
      <c r="D140" s="47">
        <f t="shared" ref="D140" si="658">J140+P140</f>
        <v>14231.77571975</v>
      </c>
      <c r="E140" s="47">
        <f t="shared" ref="E140" si="659">K140+Q140</f>
        <v>9395.0113653499993</v>
      </c>
      <c r="F140" s="47">
        <f t="shared" ref="F140" si="660">L140+R140</f>
        <v>4686.1909157800001</v>
      </c>
      <c r="G140" s="47">
        <f t="shared" ref="G140" si="661">M140+S140</f>
        <v>150.57343861999999</v>
      </c>
      <c r="H140" s="47">
        <f t="shared" ref="H140" si="662">SUM(I140:J140)</f>
        <v>18799.12034876</v>
      </c>
      <c r="I140" s="47">
        <v>9529.18963945</v>
      </c>
      <c r="J140" s="47">
        <f t="shared" ref="J140" si="663">SUM(K140:M140)</f>
        <v>9269.9307093099997</v>
      </c>
      <c r="K140" s="47">
        <v>6365.8524561499999</v>
      </c>
      <c r="L140" s="47">
        <v>2839.0845820200002</v>
      </c>
      <c r="M140" s="47">
        <v>64.993671140000004</v>
      </c>
      <c r="N140" s="47">
        <f t="shared" ref="N140" si="664">SUM(O140:P140)</f>
        <v>8954.6008586899989</v>
      </c>
      <c r="O140" s="47">
        <v>3992.7558482499999</v>
      </c>
      <c r="P140" s="47">
        <f t="shared" ref="P140" si="665">SUM(Q140:S140)</f>
        <v>4961.8450104399999</v>
      </c>
      <c r="Q140" s="47">
        <v>3029.1589091999999</v>
      </c>
      <c r="R140" s="47">
        <v>1847.1063337600001</v>
      </c>
      <c r="S140" s="47">
        <v>85.579767480000001</v>
      </c>
      <c r="T140" s="47"/>
      <c r="U140" s="47"/>
      <c r="V140" s="47"/>
      <c r="W140" s="47"/>
      <c r="X140" s="47"/>
      <c r="Y140" s="47"/>
    </row>
    <row r="141" spans="1:25" hidden="1" outlineLevel="1" collapsed="1">
      <c r="A141" s="15">
        <v>44501</v>
      </c>
      <c r="B141" s="47">
        <v>28065.488084230004</v>
      </c>
      <c r="C141" s="47">
        <f t="shared" ref="C141" si="666">I141+O141</f>
        <v>13632.563698230002</v>
      </c>
      <c r="D141" s="47">
        <f t="shared" ref="D141" si="667">J141+P141</f>
        <v>14432.924385999999</v>
      </c>
      <c r="E141" s="47">
        <f t="shared" ref="E141" si="668">K141+Q141</f>
        <v>9424.0439878100005</v>
      </c>
      <c r="F141" s="47">
        <f t="shared" ref="F141" si="669">L141+R141</f>
        <v>4858.2699344399998</v>
      </c>
      <c r="G141" s="47">
        <f t="shared" ref="G141" si="670">M141+S141</f>
        <v>150.61046375000001</v>
      </c>
      <c r="H141" s="47">
        <f t="shared" ref="H141" si="671">SUM(I141:J141)</f>
        <v>18811.237271010003</v>
      </c>
      <c r="I141" s="47">
        <v>9390.2095289000008</v>
      </c>
      <c r="J141" s="47">
        <f t="shared" ref="J141" si="672">SUM(K141:M141)</f>
        <v>9421.02774211</v>
      </c>
      <c r="K141" s="47">
        <v>6361.1622007300002</v>
      </c>
      <c r="L141" s="47">
        <v>2993.69508</v>
      </c>
      <c r="M141" s="47">
        <v>66.170461380000006</v>
      </c>
      <c r="N141" s="47">
        <f t="shared" ref="N141" si="673">SUM(O141:P141)</f>
        <v>9254.2508132200001</v>
      </c>
      <c r="O141" s="47">
        <v>4242.3541693300003</v>
      </c>
      <c r="P141" s="47">
        <f t="shared" ref="P141" si="674">SUM(Q141:S141)</f>
        <v>5011.8966438899997</v>
      </c>
      <c r="Q141" s="47">
        <v>3062.8817870799999</v>
      </c>
      <c r="R141" s="47">
        <v>1864.5748544400001</v>
      </c>
      <c r="S141" s="47">
        <v>84.440002370000002</v>
      </c>
      <c r="T141" s="47"/>
      <c r="U141" s="47"/>
      <c r="V141" s="47"/>
      <c r="W141" s="47"/>
      <c r="X141" s="47"/>
      <c r="Y141" s="47"/>
    </row>
    <row r="142" spans="1:25" hidden="1" outlineLevel="1" collapsed="1">
      <c r="A142" s="15">
        <v>44531</v>
      </c>
      <c r="B142" s="47">
        <v>29101.129153999998</v>
      </c>
      <c r="C142" s="47">
        <f t="shared" ref="C142" si="675">I142+O142</f>
        <v>14610.823078950001</v>
      </c>
      <c r="D142" s="47">
        <f t="shared" ref="D142" si="676">J142+P142</f>
        <v>14490.306075049997</v>
      </c>
      <c r="E142" s="47">
        <f t="shared" ref="E142" si="677">K142+Q142</f>
        <v>9311.9826117499997</v>
      </c>
      <c r="F142" s="47">
        <f t="shared" ref="F142" si="678">L142+R142</f>
        <v>5029.2348423100002</v>
      </c>
      <c r="G142" s="47">
        <f t="shared" ref="G142" si="679">M142+S142</f>
        <v>149.08862098999998</v>
      </c>
      <c r="H142" s="47">
        <f t="shared" ref="H142" si="680">SUM(I142:J142)</f>
        <v>19868.051402289999</v>
      </c>
      <c r="I142" s="47">
        <v>10277.873159430001</v>
      </c>
      <c r="J142" s="47">
        <f t="shared" ref="J142" si="681">SUM(K142:M142)</f>
        <v>9590.1782428599981</v>
      </c>
      <c r="K142" s="47">
        <v>6336.3771138599996</v>
      </c>
      <c r="L142" s="47">
        <v>3186.7621022200001</v>
      </c>
      <c r="M142" s="47">
        <v>67.03902678</v>
      </c>
      <c r="N142" s="47">
        <f t="shared" ref="N142" si="682">SUM(O142:P142)</f>
        <v>9233.0777517099996</v>
      </c>
      <c r="O142" s="47">
        <v>4332.9499195199996</v>
      </c>
      <c r="P142" s="47">
        <f t="shared" ref="P142" si="683">SUM(Q142:S142)</f>
        <v>4900.1278321899999</v>
      </c>
      <c r="Q142" s="47">
        <v>2975.6054978900002</v>
      </c>
      <c r="R142" s="47">
        <v>1842.4727400899999</v>
      </c>
      <c r="S142" s="47">
        <v>82.049594209999995</v>
      </c>
      <c r="T142" s="47"/>
      <c r="U142" s="47"/>
      <c r="V142" s="47"/>
      <c r="W142" s="47"/>
      <c r="X142" s="47"/>
      <c r="Y142" s="47"/>
    </row>
    <row r="143" spans="1:25" hidden="1" outlineLevel="1" collapsed="1">
      <c r="A143" s="15">
        <v>44562</v>
      </c>
      <c r="B143" s="47">
        <v>28563.825379570004</v>
      </c>
      <c r="C143" s="47">
        <f t="shared" ref="C143" si="684">I143+O143</f>
        <v>13941.090664449999</v>
      </c>
      <c r="D143" s="47">
        <f t="shared" ref="D143" si="685">J143+P143</f>
        <v>14622.734715119999</v>
      </c>
      <c r="E143" s="47">
        <f t="shared" ref="E143" si="686">K143+Q143</f>
        <v>9415.8417152799993</v>
      </c>
      <c r="F143" s="47">
        <f t="shared" ref="F143" si="687">L143+R143</f>
        <v>5057.5285735100006</v>
      </c>
      <c r="G143" s="47">
        <f t="shared" ref="G143" si="688">M143+S143</f>
        <v>149.36442633000001</v>
      </c>
      <c r="H143" s="47">
        <f t="shared" ref="H143" si="689">SUM(I143:J143)</f>
        <v>19233.293582049999</v>
      </c>
      <c r="I143" s="47">
        <v>9604.5488270799997</v>
      </c>
      <c r="J143" s="47">
        <f t="shared" ref="J143" si="690">SUM(K143:M143)</f>
        <v>9628.7447549699991</v>
      </c>
      <c r="K143" s="47">
        <v>6379.1151927999999</v>
      </c>
      <c r="L143" s="47">
        <v>3181.2566459300001</v>
      </c>
      <c r="M143" s="47">
        <v>68.372916239999995</v>
      </c>
      <c r="N143" s="47">
        <f t="shared" ref="N143" si="691">SUM(O143:P143)</f>
        <v>9330.5317975200014</v>
      </c>
      <c r="O143" s="47">
        <v>4336.5418373700004</v>
      </c>
      <c r="P143" s="47">
        <f t="shared" ref="P143" si="692">SUM(Q143:S143)</f>
        <v>4993.9899601500001</v>
      </c>
      <c r="Q143" s="47">
        <v>3036.7265224799999</v>
      </c>
      <c r="R143" s="47">
        <v>1876.27192758</v>
      </c>
      <c r="S143" s="47">
        <v>80.991510090000006</v>
      </c>
      <c r="T143" s="47"/>
      <c r="U143" s="47"/>
      <c r="V143" s="47"/>
      <c r="W143" s="47"/>
      <c r="X143" s="47"/>
      <c r="Y143" s="47"/>
    </row>
    <row r="144" spans="1:25" hidden="1" outlineLevel="1" collapsed="1">
      <c r="A144" s="15">
        <v>44593</v>
      </c>
      <c r="B144" s="47">
        <v>28296.38027161</v>
      </c>
      <c r="C144" s="47">
        <f t="shared" ref="C144" si="693">I144+O144</f>
        <v>14159.648724299999</v>
      </c>
      <c r="D144" s="47">
        <f t="shared" ref="D144" si="694">J144+P144</f>
        <v>14136.731547309999</v>
      </c>
      <c r="E144" s="47">
        <f t="shared" ref="E144" si="695">K144+Q144</f>
        <v>9039.4059540400012</v>
      </c>
      <c r="F144" s="47">
        <f t="shared" ref="F144" si="696">L144+R144</f>
        <v>4946.1032741399995</v>
      </c>
      <c r="G144" s="47">
        <f t="shared" ref="G144" si="697">M144+S144</f>
        <v>151.22231913000002</v>
      </c>
      <c r="H144" s="47">
        <f t="shared" ref="H144" si="698">SUM(I144:J144)</f>
        <v>19237.782657329997</v>
      </c>
      <c r="I144" s="47">
        <v>9917.9159015099995</v>
      </c>
      <c r="J144" s="47">
        <f t="shared" ref="J144" si="699">SUM(K144:M144)</f>
        <v>9319.8667558199995</v>
      </c>
      <c r="K144" s="47">
        <v>6117.2431469800003</v>
      </c>
      <c r="L144" s="47">
        <v>3133.86049069</v>
      </c>
      <c r="M144" s="47">
        <v>68.763118149999997</v>
      </c>
      <c r="N144" s="47">
        <f t="shared" ref="N144" si="700">SUM(O144:P144)</f>
        <v>9058.5976142799991</v>
      </c>
      <c r="O144" s="47">
        <v>4241.7328227899998</v>
      </c>
      <c r="P144" s="47">
        <f t="shared" ref="P144" si="701">SUM(Q144:S144)</f>
        <v>4816.8647914899993</v>
      </c>
      <c r="Q144" s="47">
        <v>2922.16280706</v>
      </c>
      <c r="R144" s="47">
        <v>1812.2427834499999</v>
      </c>
      <c r="S144" s="47">
        <v>82.459200980000006</v>
      </c>
      <c r="T144" s="47"/>
      <c r="U144" s="47"/>
      <c r="V144" s="47"/>
      <c r="W144" s="47"/>
      <c r="X144" s="47"/>
      <c r="Y144" s="47"/>
    </row>
    <row r="145" spans="1:25" hidden="1" outlineLevel="1" collapsed="1">
      <c r="A145" s="15">
        <v>44621</v>
      </c>
      <c r="B145" s="47">
        <v>30354.132205319998</v>
      </c>
      <c r="C145" s="47">
        <f t="shared" ref="C145" si="702">I145+O145</f>
        <v>17095.082608249999</v>
      </c>
      <c r="D145" s="47">
        <f t="shared" ref="D145" si="703">J145+P145</f>
        <v>13259.049597069999</v>
      </c>
      <c r="E145" s="47">
        <f t="shared" ref="E145" si="704">K145+Q145</f>
        <v>8485.5280449300008</v>
      </c>
      <c r="F145" s="47">
        <f t="shared" ref="F145" si="705">L145+R145</f>
        <v>4643.3785186900004</v>
      </c>
      <c r="G145" s="47">
        <f t="shared" ref="G145" si="706">M145+S145</f>
        <v>130.14303344999999</v>
      </c>
      <c r="H145" s="47">
        <f t="shared" ref="H145" si="707">SUM(I145:J145)</f>
        <v>21317.257854819996</v>
      </c>
      <c r="I145" s="47">
        <v>12486.881652329999</v>
      </c>
      <c r="J145" s="47">
        <f t="shared" ref="J145" si="708">SUM(K145:M145)</f>
        <v>8830.3762024899988</v>
      </c>
      <c r="K145" s="47">
        <v>5783.2716717000003</v>
      </c>
      <c r="L145" s="47">
        <v>2990.8405689000001</v>
      </c>
      <c r="M145" s="47">
        <v>56.263961889999997</v>
      </c>
      <c r="N145" s="47">
        <f t="shared" ref="N145" si="709">SUM(O145:P145)</f>
        <v>9036.8743504999984</v>
      </c>
      <c r="O145" s="47">
        <v>4608.2009559199996</v>
      </c>
      <c r="P145" s="47">
        <f t="shared" ref="P145" si="710">SUM(Q145:S145)</f>
        <v>4428.6733945799997</v>
      </c>
      <c r="Q145" s="47">
        <v>2702.25637323</v>
      </c>
      <c r="R145" s="47">
        <v>1652.5379497900001</v>
      </c>
      <c r="S145" s="47">
        <v>73.87907156</v>
      </c>
      <c r="T145" s="47"/>
      <c r="U145" s="47"/>
      <c r="V145" s="47"/>
      <c r="W145" s="47"/>
      <c r="X145" s="47"/>
      <c r="Y145" s="47"/>
    </row>
    <row r="146" spans="1:25" hidden="1" outlineLevel="1" collapsed="1">
      <c r="A146" s="15">
        <v>44652</v>
      </c>
      <c r="B146" s="47">
        <v>31349.850173220002</v>
      </c>
      <c r="C146" s="47">
        <f t="shared" ref="C146" si="711">I146+O146</f>
        <v>18525.075850130001</v>
      </c>
      <c r="D146" s="47">
        <f t="shared" ref="D146" si="712">J146+P146</f>
        <v>12824.77432309</v>
      </c>
      <c r="E146" s="47">
        <f t="shared" ref="E146" si="713">K146+Q146</f>
        <v>8198.9501550599998</v>
      </c>
      <c r="F146" s="47">
        <f t="shared" ref="F146" si="714">L146+R146</f>
        <v>4496.6357435800001</v>
      </c>
      <c r="G146" s="47">
        <f t="shared" ref="G146" si="715">M146+S146</f>
        <v>129.18842445000001</v>
      </c>
      <c r="H146" s="47">
        <f t="shared" ref="H146" si="716">SUM(I146:J146)</f>
        <v>22201.288257729997</v>
      </c>
      <c r="I146" s="47">
        <v>13617.968943469999</v>
      </c>
      <c r="J146" s="47">
        <f t="shared" ref="J146" si="717">SUM(K146:M146)</f>
        <v>8583.3193142599994</v>
      </c>
      <c r="K146" s="47">
        <v>5563.4348986799996</v>
      </c>
      <c r="L146" s="47">
        <v>2963.6092513899998</v>
      </c>
      <c r="M146" s="47">
        <v>56.275164189999998</v>
      </c>
      <c r="N146" s="47">
        <f t="shared" ref="N146" si="718">SUM(O146:P146)</f>
        <v>9148.5619154900014</v>
      </c>
      <c r="O146" s="47">
        <v>4907.1069066600003</v>
      </c>
      <c r="P146" s="47">
        <f t="shared" ref="P146" si="719">SUM(Q146:S146)</f>
        <v>4241.4550088300002</v>
      </c>
      <c r="Q146" s="47">
        <v>2635.5152563800002</v>
      </c>
      <c r="R146" s="47">
        <v>1533.02649219</v>
      </c>
      <c r="S146" s="47">
        <v>72.913260260000001</v>
      </c>
      <c r="T146" s="47"/>
      <c r="U146" s="47"/>
      <c r="V146" s="47"/>
      <c r="W146" s="47"/>
      <c r="X146" s="47"/>
      <c r="Y146" s="47"/>
    </row>
    <row r="147" spans="1:25" hidden="1" outlineLevel="1" collapsed="1">
      <c r="A147" s="15">
        <v>44682</v>
      </c>
      <c r="B147" s="47">
        <v>31244.92088193</v>
      </c>
      <c r="C147" s="47">
        <f t="shared" ref="C147" si="720">I147+O147</f>
        <v>18865.825407889999</v>
      </c>
      <c r="D147" s="47">
        <f t="shared" ref="D147" si="721">J147+P147</f>
        <v>12379.095474040001</v>
      </c>
      <c r="E147" s="47">
        <f t="shared" ref="E147" si="722">K147+Q147</f>
        <v>7902.0746677699999</v>
      </c>
      <c r="F147" s="47">
        <f t="shared" ref="F147" si="723">L147+R147</f>
        <v>4357.9905297999994</v>
      </c>
      <c r="G147" s="47">
        <f t="shared" ref="G147" si="724">M147+S147</f>
        <v>119.03027647</v>
      </c>
      <c r="H147" s="47">
        <f t="shared" ref="H147" si="725">SUM(I147:J147)</f>
        <v>22098.786802410003</v>
      </c>
      <c r="I147" s="47">
        <v>13822.143084220001</v>
      </c>
      <c r="J147" s="47">
        <f t="shared" ref="J147" si="726">SUM(K147:M147)</f>
        <v>8276.6437181900001</v>
      </c>
      <c r="K147" s="47">
        <v>5370.1202973099998</v>
      </c>
      <c r="L147" s="47">
        <v>2850.1815133999999</v>
      </c>
      <c r="M147" s="47">
        <v>56.341907480000003</v>
      </c>
      <c r="N147" s="47">
        <f t="shared" ref="N147" si="727">SUM(O147:P147)</f>
        <v>9146.1340795200013</v>
      </c>
      <c r="O147" s="47">
        <v>5043.6823236700002</v>
      </c>
      <c r="P147" s="47">
        <f t="shared" ref="P147" si="728">SUM(Q147:S147)</f>
        <v>4102.4517558500002</v>
      </c>
      <c r="Q147" s="47">
        <v>2531.9543704600001</v>
      </c>
      <c r="R147" s="47">
        <v>1507.8090164</v>
      </c>
      <c r="S147" s="47">
        <v>62.688368990000001</v>
      </c>
      <c r="T147" s="47"/>
      <c r="U147" s="47"/>
      <c r="V147" s="47"/>
      <c r="W147" s="47"/>
      <c r="X147" s="47"/>
      <c r="Y147" s="47"/>
    </row>
    <row r="148" spans="1:25" hidden="1" outlineLevel="1" collapsed="1">
      <c r="A148" s="15">
        <v>44713</v>
      </c>
      <c r="B148" s="47">
        <v>32460.026199849999</v>
      </c>
      <c r="C148" s="47">
        <f t="shared" ref="C148" si="729">I148+O148</f>
        <v>20379.348727830002</v>
      </c>
      <c r="D148" s="47">
        <f t="shared" ref="D148" si="730">J148+P148</f>
        <v>12080.677472020001</v>
      </c>
      <c r="E148" s="47">
        <f t="shared" ref="E148" si="731">K148+Q148</f>
        <v>7765.8729241000001</v>
      </c>
      <c r="F148" s="47">
        <f t="shared" ref="F148" si="732">L148+R148</f>
        <v>4198.38657659</v>
      </c>
      <c r="G148" s="47">
        <f t="shared" ref="G148" si="733">M148+S148</f>
        <v>116.41797133</v>
      </c>
      <c r="H148" s="47">
        <f t="shared" ref="H148" si="734">SUM(I148:J148)</f>
        <v>23008.418890840003</v>
      </c>
      <c r="I148" s="47">
        <v>14907.29881548</v>
      </c>
      <c r="J148" s="47">
        <f t="shared" ref="J148" si="735">SUM(K148:M148)</f>
        <v>8101.1200753600006</v>
      </c>
      <c r="K148" s="47">
        <v>5226.41704235</v>
      </c>
      <c r="L148" s="47">
        <v>2821.1349905400002</v>
      </c>
      <c r="M148" s="47">
        <v>53.568042470000002</v>
      </c>
      <c r="N148" s="47">
        <f t="shared" ref="N148" si="736">SUM(O148:P148)</f>
        <v>9451.6073090099999</v>
      </c>
      <c r="O148" s="47">
        <v>5472.0499123500003</v>
      </c>
      <c r="P148" s="47">
        <f t="shared" ref="P148" si="737">SUM(Q148:S148)</f>
        <v>3979.55739666</v>
      </c>
      <c r="Q148" s="47">
        <v>2539.4558817500001</v>
      </c>
      <c r="R148" s="47">
        <v>1377.25158605</v>
      </c>
      <c r="S148" s="47">
        <v>62.849928859999999</v>
      </c>
      <c r="T148" s="47"/>
      <c r="U148" s="47"/>
      <c r="V148" s="47"/>
      <c r="W148" s="47"/>
      <c r="X148" s="47"/>
      <c r="Y148" s="47"/>
    </row>
    <row r="149" spans="1:25" hidden="1" outlineLevel="1" collapsed="1">
      <c r="A149" s="15">
        <v>44743</v>
      </c>
      <c r="B149" s="47">
        <v>34442.430593090001</v>
      </c>
      <c r="C149" s="47">
        <f t="shared" ref="C149" si="738">I149+O149</f>
        <v>21402.155146270001</v>
      </c>
      <c r="D149" s="47">
        <f t="shared" ref="D149" si="739">J149+P149</f>
        <v>13040.27544682</v>
      </c>
      <c r="E149" s="47">
        <f t="shared" ref="E149" si="740">K149+Q149</f>
        <v>8547.7996822099994</v>
      </c>
      <c r="F149" s="47">
        <f t="shared" ref="F149" si="741">L149+R149</f>
        <v>4363.0404244599995</v>
      </c>
      <c r="G149" s="47">
        <f t="shared" ref="G149" si="742">M149+S149</f>
        <v>129.43534015</v>
      </c>
      <c r="H149" s="47">
        <f t="shared" ref="H149" si="743">SUM(I149:J149)</f>
        <v>22836.632230440002</v>
      </c>
      <c r="I149" s="47">
        <v>14787.9484648</v>
      </c>
      <c r="J149" s="47">
        <f t="shared" ref="J149" si="744">SUM(K149:M149)</f>
        <v>8048.6837656400003</v>
      </c>
      <c r="K149" s="47">
        <v>5253.0424622999999</v>
      </c>
      <c r="L149" s="47">
        <v>2742.62909575</v>
      </c>
      <c r="M149" s="47">
        <v>53.012207590000003</v>
      </c>
      <c r="N149" s="47">
        <f t="shared" ref="N149" si="745">SUM(O149:P149)</f>
        <v>11605.798362650001</v>
      </c>
      <c r="O149" s="47">
        <v>6614.2066814700001</v>
      </c>
      <c r="P149" s="47">
        <f t="shared" ref="P149" si="746">SUM(Q149:S149)</f>
        <v>4991.5916811800007</v>
      </c>
      <c r="Q149" s="47">
        <v>3294.75721991</v>
      </c>
      <c r="R149" s="47">
        <v>1620.4113287099999</v>
      </c>
      <c r="S149" s="47">
        <v>76.423132559999999</v>
      </c>
      <c r="T149" s="47"/>
      <c r="U149" s="47"/>
      <c r="V149" s="47"/>
      <c r="W149" s="47"/>
      <c r="X149" s="47"/>
      <c r="Y149" s="47"/>
    </row>
    <row r="150" spans="1:25" hidden="1" outlineLevel="1" collapsed="1">
      <c r="A150" s="15">
        <v>44774</v>
      </c>
      <c r="B150" s="47">
        <v>35104.941010189999</v>
      </c>
      <c r="C150" s="47">
        <f t="shared" ref="C150" si="747">I150+O150</f>
        <v>22137.159668339998</v>
      </c>
      <c r="D150" s="47">
        <f t="shared" ref="D150" si="748">J150+P150</f>
        <v>12967.781341850001</v>
      </c>
      <c r="E150" s="47">
        <f t="shared" ref="E150" si="749">K150+Q150</f>
        <v>8592.9892586000005</v>
      </c>
      <c r="F150" s="47">
        <f t="shared" ref="F150" si="750">L150+R150</f>
        <v>4246.46986449</v>
      </c>
      <c r="G150" s="47">
        <f t="shared" ref="G150" si="751">M150+S150</f>
        <v>128.32221876</v>
      </c>
      <c r="H150" s="47">
        <f t="shared" ref="H150" si="752">SUM(I150:J150)</f>
        <v>23442.579969930001</v>
      </c>
      <c r="I150" s="47">
        <v>15379.29788333</v>
      </c>
      <c r="J150" s="47">
        <f t="shared" ref="J150" si="753">SUM(K150:M150)</f>
        <v>8063.2820866000002</v>
      </c>
      <c r="K150" s="47">
        <v>5321.1575370500004</v>
      </c>
      <c r="L150" s="47">
        <v>2689.04070938</v>
      </c>
      <c r="M150" s="47">
        <v>53.083840170000002</v>
      </c>
      <c r="N150" s="47">
        <f t="shared" ref="N150" si="754">SUM(O150:P150)</f>
        <v>11662.361040260001</v>
      </c>
      <c r="O150" s="47">
        <v>6757.8617850099999</v>
      </c>
      <c r="P150" s="47">
        <f t="shared" ref="P150" si="755">SUM(Q150:S150)</f>
        <v>4904.4992552500007</v>
      </c>
      <c r="Q150" s="47">
        <v>3271.8317215500001</v>
      </c>
      <c r="R150" s="47">
        <v>1557.42915511</v>
      </c>
      <c r="S150" s="47">
        <v>75.238378589999996</v>
      </c>
      <c r="T150" s="47"/>
      <c r="U150" s="47"/>
      <c r="V150" s="47"/>
      <c r="W150" s="47"/>
      <c r="X150" s="47"/>
      <c r="Y150" s="47"/>
    </row>
    <row r="151" spans="1:25" hidden="1" outlineLevel="1" collapsed="1">
      <c r="A151" s="15">
        <v>44805</v>
      </c>
      <c r="B151" s="47">
        <v>35374.539962750001</v>
      </c>
      <c r="C151" s="47">
        <f t="shared" ref="C151" si="756">I151+O151</f>
        <v>22332.082905710002</v>
      </c>
      <c r="D151" s="47">
        <f t="shared" ref="D151" si="757">J151+P151</f>
        <v>13042.457057040001</v>
      </c>
      <c r="E151" s="47">
        <f t="shared" ref="E151" si="758">K151+Q151</f>
        <v>8773.2296048999997</v>
      </c>
      <c r="F151" s="47">
        <f t="shared" ref="F151" si="759">L151+R151</f>
        <v>4141.6149524100001</v>
      </c>
      <c r="G151" s="47">
        <f t="shared" ref="G151" si="760">M151+S151</f>
        <v>127.61249973</v>
      </c>
      <c r="H151" s="47">
        <f t="shared" ref="H151" si="761">SUM(I151:J151)</f>
        <v>23646.347750970002</v>
      </c>
      <c r="I151" s="47">
        <v>15572.553055300001</v>
      </c>
      <c r="J151" s="47">
        <f t="shared" ref="J151" si="762">SUM(K151:M151)</f>
        <v>8073.7946956700007</v>
      </c>
      <c r="K151" s="47">
        <v>5391.9687287200004</v>
      </c>
      <c r="L151" s="47">
        <v>2627.8952830600001</v>
      </c>
      <c r="M151" s="47">
        <v>53.930683889999997</v>
      </c>
      <c r="N151" s="47">
        <f t="shared" ref="N151" si="763">SUM(O151:P151)</f>
        <v>11728.19221178</v>
      </c>
      <c r="O151" s="47">
        <v>6759.5298504100001</v>
      </c>
      <c r="P151" s="47">
        <f t="shared" ref="P151" si="764">SUM(Q151:S151)</f>
        <v>4968.6623613700003</v>
      </c>
      <c r="Q151" s="47">
        <v>3381.2608761800002</v>
      </c>
      <c r="R151" s="47">
        <v>1513.71966935</v>
      </c>
      <c r="S151" s="47">
        <v>73.681815839999999</v>
      </c>
      <c r="T151" s="47"/>
      <c r="U151" s="47"/>
      <c r="V151" s="47"/>
      <c r="W151" s="47"/>
      <c r="X151" s="47"/>
      <c r="Y151" s="47"/>
    </row>
    <row r="152" spans="1:25" hidden="1" outlineLevel="1" collapsed="1">
      <c r="A152" s="15">
        <v>44835</v>
      </c>
      <c r="B152" s="47">
        <v>36132.152658790001</v>
      </c>
      <c r="C152" s="47">
        <f t="shared" ref="C152" si="765">I152+O152</f>
        <v>22992.810683200001</v>
      </c>
      <c r="D152" s="47">
        <f t="shared" ref="D152" si="766">J152+P152</f>
        <v>13139.341975589999</v>
      </c>
      <c r="E152" s="47">
        <f t="shared" ref="E152" si="767">K152+Q152</f>
        <v>8975.6945138299998</v>
      </c>
      <c r="F152" s="47">
        <f t="shared" ref="F152" si="768">L152+R152</f>
        <v>4038.7364609300002</v>
      </c>
      <c r="G152" s="47">
        <f t="shared" ref="G152" si="769">M152+S152</f>
        <v>124.91100083000001</v>
      </c>
      <c r="H152" s="47">
        <f t="shared" ref="H152" si="770">SUM(I152:J152)</f>
        <v>24118.12803765</v>
      </c>
      <c r="I152" s="47">
        <v>16124.66673558</v>
      </c>
      <c r="J152" s="47">
        <f t="shared" ref="J152" si="771">SUM(K152:M152)</f>
        <v>7993.4613020699999</v>
      </c>
      <c r="K152" s="47">
        <v>5381.2971113100002</v>
      </c>
      <c r="L152" s="47">
        <v>2560.1110538299999</v>
      </c>
      <c r="M152" s="47">
        <v>52.053136930000001</v>
      </c>
      <c r="N152" s="47">
        <f t="shared" ref="N152" si="772">SUM(O152:P152)</f>
        <v>12014.024621140001</v>
      </c>
      <c r="O152" s="47">
        <v>6868.1439476200003</v>
      </c>
      <c r="P152" s="47">
        <f t="shared" ref="P152" si="773">SUM(Q152:S152)</f>
        <v>5145.8806735199996</v>
      </c>
      <c r="Q152" s="47">
        <v>3594.39740252</v>
      </c>
      <c r="R152" s="47">
        <v>1478.6254071000001</v>
      </c>
      <c r="S152" s="47">
        <v>72.857863899999998</v>
      </c>
      <c r="T152" s="47"/>
      <c r="U152" s="47"/>
      <c r="V152" s="47"/>
      <c r="W152" s="47"/>
      <c r="X152" s="47"/>
      <c r="Y152" s="47"/>
    </row>
    <row r="153" spans="1:25" hidden="1" outlineLevel="1" collapsed="1">
      <c r="A153" s="15">
        <v>44866</v>
      </c>
      <c r="B153" s="47">
        <v>37250.7926295</v>
      </c>
      <c r="C153" s="47">
        <f t="shared" ref="C153" si="774">I153+O153</f>
        <v>23746.866559819999</v>
      </c>
      <c r="D153" s="47">
        <f t="shared" ref="D153" si="775">J153+P153</f>
        <v>13503.926069680001</v>
      </c>
      <c r="E153" s="47">
        <f t="shared" ref="E153" si="776">K153+Q153</f>
        <v>9665.312622469999</v>
      </c>
      <c r="F153" s="47">
        <f t="shared" ref="F153" si="777">L153+R153</f>
        <v>3715.98577054</v>
      </c>
      <c r="G153" s="47">
        <f t="shared" ref="G153" si="778">M153+S153</f>
        <v>122.62767667</v>
      </c>
      <c r="H153" s="47">
        <f t="shared" ref="H153" si="779">SUM(I153:J153)</f>
        <v>24919.934243619999</v>
      </c>
      <c r="I153" s="47">
        <v>16795.226041009999</v>
      </c>
      <c r="J153" s="47">
        <f t="shared" ref="J153" si="780">SUM(K153:M153)</f>
        <v>8124.7082026100006</v>
      </c>
      <c r="K153" s="47">
        <v>5681.6993872599996</v>
      </c>
      <c r="L153" s="47">
        <v>2392.9661565900001</v>
      </c>
      <c r="M153" s="47">
        <v>50.042658760000002</v>
      </c>
      <c r="N153" s="47">
        <f t="shared" ref="N153" si="781">SUM(O153:P153)</f>
        <v>12330.858385879999</v>
      </c>
      <c r="O153" s="47">
        <v>6951.6405188099998</v>
      </c>
      <c r="P153" s="47">
        <f t="shared" ref="P153" si="782">SUM(Q153:S153)</f>
        <v>5379.2178670699996</v>
      </c>
      <c r="Q153" s="47">
        <v>3983.6132352099999</v>
      </c>
      <c r="R153" s="47">
        <v>1323.0196139499999</v>
      </c>
      <c r="S153" s="47">
        <v>72.585017910000005</v>
      </c>
      <c r="T153" s="47"/>
      <c r="U153" s="47"/>
      <c r="V153" s="47"/>
      <c r="W153" s="47"/>
      <c r="X153" s="47"/>
      <c r="Y153" s="47"/>
    </row>
    <row r="154" spans="1:25" hidden="1" outlineLevel="1" collapsed="1">
      <c r="A154" s="15">
        <v>44896</v>
      </c>
      <c r="B154" s="47">
        <v>38481.957586210003</v>
      </c>
      <c r="C154" s="47">
        <f t="shared" ref="C154" si="783">I154+O154</f>
        <v>24555.075264970001</v>
      </c>
      <c r="D154" s="47">
        <f t="shared" ref="D154" si="784">J154+P154</f>
        <v>13926.882321239998</v>
      </c>
      <c r="E154" s="47">
        <f t="shared" ref="E154" si="785">K154+Q154</f>
        <v>10235.380312180001</v>
      </c>
      <c r="F154" s="47">
        <f t="shared" ref="F154" si="786">L154+R154</f>
        <v>3562.2315467300004</v>
      </c>
      <c r="G154" s="47">
        <f t="shared" ref="G154" si="787">M154+S154</f>
        <v>129.27046232999999</v>
      </c>
      <c r="H154" s="47">
        <f t="shared" ref="H154" si="788">SUM(I154:J154)</f>
        <v>25835.797725410001</v>
      </c>
      <c r="I154" s="47">
        <v>17634.856288260002</v>
      </c>
      <c r="J154" s="47">
        <f t="shared" ref="J154" si="789">SUM(K154:M154)</f>
        <v>8200.9414371499988</v>
      </c>
      <c r="K154" s="47">
        <v>5853.2412439</v>
      </c>
      <c r="L154" s="47">
        <v>2290.0792387400002</v>
      </c>
      <c r="M154" s="47">
        <v>57.620954509999997</v>
      </c>
      <c r="N154" s="47">
        <f t="shared" ref="N154" si="790">SUM(O154:P154)</f>
        <v>12646.159860799999</v>
      </c>
      <c r="O154" s="47">
        <v>6920.2189767099999</v>
      </c>
      <c r="P154" s="47">
        <f t="shared" ref="P154" si="791">SUM(Q154:S154)</f>
        <v>5725.9408840899996</v>
      </c>
      <c r="Q154" s="47">
        <v>4382.1390682800002</v>
      </c>
      <c r="R154" s="47">
        <v>1272.1523079900001</v>
      </c>
      <c r="S154" s="47">
        <v>71.649507819999997</v>
      </c>
      <c r="T154" s="47"/>
      <c r="U154" s="47"/>
      <c r="V154" s="47"/>
      <c r="W154" s="47"/>
      <c r="X154" s="47"/>
      <c r="Y154" s="47"/>
    </row>
    <row r="155" spans="1:25" hidden="1" outlineLevel="1" collapsed="1">
      <c r="A155" s="15">
        <v>44927</v>
      </c>
      <c r="B155" s="47">
        <v>38581.747222800004</v>
      </c>
      <c r="C155" s="47">
        <f t="shared" ref="C155" si="792">I155+O155</f>
        <v>24434.587237070002</v>
      </c>
      <c r="D155" s="47">
        <f t="shared" ref="D155" si="793">J155+P155</f>
        <v>14147.159985729999</v>
      </c>
      <c r="E155" s="47">
        <f t="shared" ref="E155" si="794">K155+Q155</f>
        <v>10475.870585330002</v>
      </c>
      <c r="F155" s="47">
        <f t="shared" ref="F155" si="795">L155+R155</f>
        <v>3536.9357591500002</v>
      </c>
      <c r="G155" s="47">
        <f t="shared" ref="G155" si="796">M155+S155</f>
        <v>134.35364125000001</v>
      </c>
      <c r="H155" s="47">
        <f t="shared" ref="H155" si="797">SUM(I155:J155)</f>
        <v>25740.147959000002</v>
      </c>
      <c r="I155" s="47">
        <v>17479.07731665</v>
      </c>
      <c r="J155" s="47">
        <f t="shared" ref="J155" si="798">SUM(K155:M155)</f>
        <v>8261.0706423499996</v>
      </c>
      <c r="K155" s="47">
        <v>5889.3883665000003</v>
      </c>
      <c r="L155" s="47">
        <v>2308.1855811300002</v>
      </c>
      <c r="M155" s="47">
        <v>63.496694720000001</v>
      </c>
      <c r="N155" s="47">
        <f t="shared" ref="N155" si="799">SUM(O155:P155)</f>
        <v>12841.599263799999</v>
      </c>
      <c r="O155" s="47">
        <v>6955.5099204199996</v>
      </c>
      <c r="P155" s="47">
        <f t="shared" ref="P155" si="800">SUM(Q155:S155)</f>
        <v>5886.0893433800002</v>
      </c>
      <c r="Q155" s="47">
        <v>4586.4822188300004</v>
      </c>
      <c r="R155" s="47">
        <v>1228.75017802</v>
      </c>
      <c r="S155" s="47">
        <v>70.856946530000002</v>
      </c>
      <c r="T155" s="47"/>
      <c r="U155" s="47"/>
      <c r="V155" s="47"/>
      <c r="W155" s="47"/>
      <c r="X155" s="47"/>
      <c r="Y155" s="47"/>
    </row>
    <row r="156" spans="1:25" hidden="1" outlineLevel="1" collapsed="1">
      <c r="A156" s="15">
        <v>44958</v>
      </c>
      <c r="B156" s="47">
        <v>39387.222193859998</v>
      </c>
      <c r="C156" s="47">
        <f t="shared" ref="C156" si="801">I156+O156</f>
        <v>24928.703076809998</v>
      </c>
      <c r="D156" s="47">
        <f t="shared" ref="D156" si="802">J156+P156</f>
        <v>14458.51911705</v>
      </c>
      <c r="E156" s="47">
        <f t="shared" ref="E156" si="803">K156+Q156</f>
        <v>10850.391007850001</v>
      </c>
      <c r="F156" s="47">
        <f t="shared" ref="F156" si="804">L156+R156</f>
        <v>3474.2309355399998</v>
      </c>
      <c r="G156" s="47">
        <f t="shared" ref="G156" si="805">M156+S156</f>
        <v>133.89717365999999</v>
      </c>
      <c r="H156" s="47">
        <f t="shared" ref="H156" si="806">SUM(I156:J156)</f>
        <v>26329.037892230001</v>
      </c>
      <c r="I156" s="47">
        <v>18020.849998599999</v>
      </c>
      <c r="J156" s="47">
        <f t="shared" ref="J156" si="807">SUM(K156:M156)</f>
        <v>8308.1878936300018</v>
      </c>
      <c r="K156" s="47">
        <v>5981.6498797100003</v>
      </c>
      <c r="L156" s="47">
        <v>2261.0455862899998</v>
      </c>
      <c r="M156" s="47">
        <v>65.492427629999995</v>
      </c>
      <c r="N156" s="47">
        <f t="shared" ref="N156" si="808">SUM(O156:P156)</f>
        <v>13058.184301629999</v>
      </c>
      <c r="O156" s="47">
        <v>6907.8530782099997</v>
      </c>
      <c r="P156" s="47">
        <f t="shared" ref="P156" si="809">SUM(Q156:S156)</f>
        <v>6150.3312234199993</v>
      </c>
      <c r="Q156" s="47">
        <v>4868.74112814</v>
      </c>
      <c r="R156" s="47">
        <v>1213.1853492499999</v>
      </c>
      <c r="S156" s="47">
        <v>68.404746029999998</v>
      </c>
      <c r="T156" s="47"/>
      <c r="U156" s="47"/>
      <c r="V156" s="47"/>
      <c r="W156" s="47"/>
      <c r="X156" s="47"/>
      <c r="Y156" s="47"/>
    </row>
    <row r="157" spans="1:25" hidden="1" outlineLevel="1" collapsed="1">
      <c r="A157" s="15">
        <v>44986</v>
      </c>
      <c r="B157" s="47">
        <v>39225.611004289996</v>
      </c>
      <c r="C157" s="47">
        <f t="shared" ref="C157" si="810">I157+O157</f>
        <v>24506.964471259998</v>
      </c>
      <c r="D157" s="47">
        <f t="shared" ref="D157" si="811">J157+P157</f>
        <v>14718.64653303</v>
      </c>
      <c r="E157" s="47">
        <f t="shared" ref="E157" si="812">K157+Q157</f>
        <v>12201.506408919999</v>
      </c>
      <c r="F157" s="47">
        <f t="shared" ref="F157" si="813">L157+R157</f>
        <v>2399.2888339800002</v>
      </c>
      <c r="G157" s="47">
        <f t="shared" ref="G157" si="814">M157+S157</f>
        <v>117.85129013</v>
      </c>
      <c r="H157" s="47">
        <f t="shared" ref="H157" si="815">SUM(I157:J157)</f>
        <v>26178.977248409999</v>
      </c>
      <c r="I157" s="47">
        <v>17603.556299259999</v>
      </c>
      <c r="J157" s="47">
        <f t="shared" ref="J157" si="816">SUM(K157:M157)</f>
        <v>8575.4209491500005</v>
      </c>
      <c r="K157" s="47">
        <v>7018.5243127499998</v>
      </c>
      <c r="L157" s="47">
        <v>1509.9235793400001</v>
      </c>
      <c r="M157" s="47">
        <v>46.973057060000002</v>
      </c>
      <c r="N157" s="47">
        <f t="shared" ref="N157" si="817">SUM(O157:P157)</f>
        <v>13046.633755880001</v>
      </c>
      <c r="O157" s="47">
        <v>6903.4081720000004</v>
      </c>
      <c r="P157" s="47">
        <f t="shared" ref="P157" si="818">SUM(Q157:S157)</f>
        <v>6143.2255838799992</v>
      </c>
      <c r="Q157" s="47">
        <v>5182.9820961699997</v>
      </c>
      <c r="R157" s="47">
        <v>889.36525463999999</v>
      </c>
      <c r="S157" s="47">
        <v>70.878233069999993</v>
      </c>
      <c r="T157" s="47"/>
      <c r="U157" s="47"/>
      <c r="V157" s="47"/>
      <c r="W157" s="47"/>
      <c r="X157" s="47"/>
      <c r="Y157" s="47"/>
    </row>
    <row r="158" spans="1:25" hidden="1" outlineLevel="1" collapsed="1">
      <c r="A158" s="15">
        <v>45017</v>
      </c>
      <c r="B158" s="47">
        <v>39785.310334670001</v>
      </c>
      <c r="C158" s="47">
        <f t="shared" ref="C158" si="819">I158+O158</f>
        <v>25022.725013620002</v>
      </c>
      <c r="D158" s="47">
        <f t="shared" ref="D158" si="820">J158+P158</f>
        <v>14762.585321049999</v>
      </c>
      <c r="E158" s="47">
        <f t="shared" ref="E158" si="821">K158+Q158</f>
        <v>12081.12069992</v>
      </c>
      <c r="F158" s="47">
        <f t="shared" ref="F158" si="822">L158+R158</f>
        <v>2560.70642447</v>
      </c>
      <c r="G158" s="47">
        <f t="shared" ref="G158" si="823">M158+S158</f>
        <v>120.75819666</v>
      </c>
      <c r="H158" s="47">
        <f t="shared" ref="H158" si="824">SUM(I158:J158)</f>
        <v>26920.195453799999</v>
      </c>
      <c r="I158" s="47">
        <v>18070.061640060001</v>
      </c>
      <c r="J158" s="47">
        <f t="shared" ref="J158" si="825">SUM(K158:M158)</f>
        <v>8850.1338137399998</v>
      </c>
      <c r="K158" s="47">
        <v>7216.2981219000003</v>
      </c>
      <c r="L158" s="47">
        <v>1584.93787664</v>
      </c>
      <c r="M158" s="47">
        <v>48.897815199999997</v>
      </c>
      <c r="N158" s="47">
        <f t="shared" ref="N158" si="826">SUM(O158:P158)</f>
        <v>12865.11488087</v>
      </c>
      <c r="O158" s="47">
        <v>6952.6633735599999</v>
      </c>
      <c r="P158" s="47">
        <f t="shared" ref="P158" si="827">SUM(Q158:S158)</f>
        <v>5912.4515073100001</v>
      </c>
      <c r="Q158" s="47">
        <v>4864.82257802</v>
      </c>
      <c r="R158" s="47">
        <v>975.76854782999999</v>
      </c>
      <c r="S158" s="47">
        <v>71.860381459999999</v>
      </c>
      <c r="T158" s="47"/>
      <c r="U158" s="47"/>
      <c r="V158" s="47"/>
      <c r="W158" s="47"/>
      <c r="X158" s="47"/>
      <c r="Y158" s="47"/>
    </row>
    <row r="159" spans="1:25" hidden="1" outlineLevel="1" collapsed="1">
      <c r="A159" s="15">
        <v>45047</v>
      </c>
      <c r="B159" s="47">
        <v>39798.117470249999</v>
      </c>
      <c r="C159" s="47">
        <f t="shared" ref="C159" si="828">I159+O159</f>
        <v>25027.947697840002</v>
      </c>
      <c r="D159" s="47">
        <f t="shared" ref="D159" si="829">J159+P159</f>
        <v>14770.169772410001</v>
      </c>
      <c r="E159" s="47">
        <f t="shared" ref="E159" si="830">K159+Q159</f>
        <v>10769.81302385</v>
      </c>
      <c r="F159" s="47">
        <f t="shared" ref="F159" si="831">L159+R159</f>
        <v>3876.4353653400003</v>
      </c>
      <c r="G159" s="47">
        <f t="shared" ref="G159" si="832">M159+S159</f>
        <v>123.92138322</v>
      </c>
      <c r="H159" s="47">
        <f t="shared" ref="H159" si="833">SUM(I159:J159)</f>
        <v>27369.02663239</v>
      </c>
      <c r="I159" s="47">
        <v>18154.539986960001</v>
      </c>
      <c r="J159" s="47">
        <f t="shared" ref="J159" si="834">SUM(K159:M159)</f>
        <v>9214.4866454300009</v>
      </c>
      <c r="K159" s="47">
        <v>6636.48304302</v>
      </c>
      <c r="L159" s="47">
        <v>2526.0832795000001</v>
      </c>
      <c r="M159" s="47">
        <v>51.920322910000003</v>
      </c>
      <c r="N159" s="47">
        <f t="shared" ref="N159" si="835">SUM(O159:P159)</f>
        <v>12429.09083786</v>
      </c>
      <c r="O159" s="47">
        <v>6873.4077108800002</v>
      </c>
      <c r="P159" s="47">
        <f t="shared" ref="P159" si="836">SUM(Q159:S159)</f>
        <v>5555.6831269799995</v>
      </c>
      <c r="Q159" s="47">
        <v>4133.3299808299998</v>
      </c>
      <c r="R159" s="47">
        <v>1350.35208584</v>
      </c>
      <c r="S159" s="47">
        <v>72.00106031</v>
      </c>
      <c r="T159" s="47"/>
      <c r="U159" s="47"/>
      <c r="V159" s="47"/>
      <c r="W159" s="47"/>
      <c r="X159" s="47"/>
      <c r="Y159" s="47"/>
    </row>
    <row r="160" spans="1:25" hidden="1" outlineLevel="1" collapsed="1">
      <c r="A160" s="15">
        <v>45078</v>
      </c>
      <c r="B160" s="47">
        <v>40885.709641330002</v>
      </c>
      <c r="C160" s="47">
        <f t="shared" ref="C160" si="837">I160+O160</f>
        <v>25936.899792120003</v>
      </c>
      <c r="D160" s="47">
        <f t="shared" ref="D160" si="838">J160+P160</f>
        <v>14948.809849210002</v>
      </c>
      <c r="E160" s="47">
        <f t="shared" ref="E160" si="839">K160+Q160</f>
        <v>10871.362227400001</v>
      </c>
      <c r="F160" s="47">
        <f t="shared" ref="F160" si="840">L160+R160</f>
        <v>3955.4343878099999</v>
      </c>
      <c r="G160" s="47">
        <f t="shared" ref="G160" si="841">M160+S160</f>
        <v>122.01323400000001</v>
      </c>
      <c r="H160" s="47">
        <f t="shared" ref="H160" si="842">SUM(I160:J160)</f>
        <v>28669.694625710003</v>
      </c>
      <c r="I160" s="47">
        <v>19006.577436250001</v>
      </c>
      <c r="J160" s="47">
        <f t="shared" ref="J160" si="843">SUM(K160:M160)</f>
        <v>9663.1171894600011</v>
      </c>
      <c r="K160" s="47">
        <v>7030.8318874799998</v>
      </c>
      <c r="L160" s="47">
        <v>2582.2452964600002</v>
      </c>
      <c r="M160" s="47">
        <v>50.040005520000001</v>
      </c>
      <c r="N160" s="47">
        <f t="shared" ref="N160" si="844">SUM(O160:P160)</f>
        <v>12216.01501562</v>
      </c>
      <c r="O160" s="47">
        <v>6930.3223558700001</v>
      </c>
      <c r="P160" s="47">
        <f t="shared" ref="P160" si="845">SUM(Q160:S160)</f>
        <v>5285.6926597500005</v>
      </c>
      <c r="Q160" s="47">
        <v>3840.5303399200002</v>
      </c>
      <c r="R160" s="47">
        <v>1373.1890913499999</v>
      </c>
      <c r="S160" s="47">
        <v>71.973228480000003</v>
      </c>
      <c r="T160" s="47"/>
      <c r="U160" s="47"/>
      <c r="V160" s="47"/>
      <c r="W160" s="47"/>
      <c r="X160" s="47"/>
      <c r="Y160" s="47"/>
    </row>
    <row r="161" spans="1:25" hidden="1" outlineLevel="1" collapsed="1">
      <c r="A161" s="15">
        <v>45108</v>
      </c>
      <c r="B161" s="47">
        <v>41352.991205040002</v>
      </c>
      <c r="C161" s="47">
        <f t="shared" ref="C161" si="846">I161+O161</f>
        <v>26784.497255550003</v>
      </c>
      <c r="D161" s="47">
        <f t="shared" ref="D161" si="847">J161+P161</f>
        <v>14568.493949489999</v>
      </c>
      <c r="E161" s="47">
        <f t="shared" ref="E161" si="848">K161+Q161</f>
        <v>11045.1356724</v>
      </c>
      <c r="F161" s="47">
        <f t="shared" ref="F161" si="849">L161+R161</f>
        <v>3400.44796236</v>
      </c>
      <c r="G161" s="47">
        <f t="shared" ref="G161" si="850">M161+S161</f>
        <v>122.91031473</v>
      </c>
      <c r="H161" s="47">
        <f t="shared" ref="H161" si="851">SUM(I161:J161)</f>
        <v>29167.951822840001</v>
      </c>
      <c r="I161" s="47">
        <v>19488.641552550002</v>
      </c>
      <c r="J161" s="47">
        <f t="shared" ref="J161" si="852">SUM(K161:M161)</f>
        <v>9679.3102702899996</v>
      </c>
      <c r="K161" s="47">
        <v>7582.1870761099999</v>
      </c>
      <c r="L161" s="47">
        <v>2047.0790087099999</v>
      </c>
      <c r="M161" s="47">
        <v>50.044185470000002</v>
      </c>
      <c r="N161" s="47">
        <f t="shared" ref="N161" si="853">SUM(O161:P161)</f>
        <v>12185.039382200001</v>
      </c>
      <c r="O161" s="47">
        <v>7295.8557030000002</v>
      </c>
      <c r="P161" s="47">
        <f t="shared" ref="P161" si="854">SUM(Q161:S161)</f>
        <v>4889.1836792000004</v>
      </c>
      <c r="Q161" s="47">
        <v>3462.9485962899998</v>
      </c>
      <c r="R161" s="47">
        <v>1353.3689536500001</v>
      </c>
      <c r="S161" s="47">
        <v>72.866129259999994</v>
      </c>
      <c r="T161" s="47"/>
      <c r="U161" s="47"/>
      <c r="V161" s="47"/>
      <c r="W161" s="47"/>
      <c r="X161" s="47"/>
      <c r="Y161" s="47"/>
    </row>
    <row r="162" spans="1:25" hidden="1" outlineLevel="1" collapsed="1">
      <c r="A162" s="15">
        <v>45139</v>
      </c>
      <c r="B162" s="47">
        <v>41484.952353630004</v>
      </c>
      <c r="C162" s="47">
        <f t="shared" ref="C162" si="855">I162+O162</f>
        <v>25206.27977402</v>
      </c>
      <c r="D162" s="47">
        <f t="shared" ref="D162" si="856">J162+P162</f>
        <v>16278.67257961</v>
      </c>
      <c r="E162" s="47">
        <f t="shared" ref="E162" si="857">K162+Q162</f>
        <v>12570.581703740001</v>
      </c>
      <c r="F162" s="47">
        <f t="shared" ref="F162" si="858">L162+R162</f>
        <v>3584.9290501799996</v>
      </c>
      <c r="G162" s="47">
        <f t="shared" ref="G162" si="859">M162+S162</f>
        <v>123.16182569</v>
      </c>
      <c r="H162" s="47">
        <f t="shared" ref="H162" si="860">SUM(I162:J162)</f>
        <v>29299.353022679999</v>
      </c>
      <c r="I162" s="47">
        <v>18601.001888409999</v>
      </c>
      <c r="J162" s="47">
        <f t="shared" ref="J162" si="861">SUM(K162:M162)</f>
        <v>10698.35113427</v>
      </c>
      <c r="K162" s="47">
        <v>8468.8386376100007</v>
      </c>
      <c r="L162" s="47">
        <v>2178.8977605999999</v>
      </c>
      <c r="M162" s="47">
        <v>50.614736059999998</v>
      </c>
      <c r="N162" s="47">
        <f t="shared" ref="N162" si="862">SUM(O162:P162)</f>
        <v>12185.599330950001</v>
      </c>
      <c r="O162" s="47">
        <v>6605.2778856100003</v>
      </c>
      <c r="P162" s="47">
        <f t="shared" ref="P162" si="863">SUM(Q162:S162)</f>
        <v>5580.3214453400005</v>
      </c>
      <c r="Q162" s="47">
        <v>4101.7430661300004</v>
      </c>
      <c r="R162" s="47">
        <v>1406.03128958</v>
      </c>
      <c r="S162" s="47">
        <v>72.547089630000002</v>
      </c>
      <c r="T162" s="47"/>
      <c r="U162" s="47"/>
      <c r="V162" s="47"/>
      <c r="W162" s="47"/>
      <c r="X162" s="47"/>
      <c r="Y162" s="47"/>
    </row>
    <row r="163" spans="1:25" hidden="1" outlineLevel="1" collapsed="1">
      <c r="A163" s="15">
        <v>45170</v>
      </c>
      <c r="B163" s="47">
        <v>41895.719239719998</v>
      </c>
      <c r="C163" s="47">
        <f t="shared" ref="C163" si="864">I163+O163</f>
        <v>25313.818305549998</v>
      </c>
      <c r="D163" s="47">
        <f t="shared" ref="D163" si="865">J163+P163</f>
        <v>16581.90093417</v>
      </c>
      <c r="E163" s="47">
        <f t="shared" ref="E163" si="866">K163+Q163</f>
        <v>13029.87331839</v>
      </c>
      <c r="F163" s="47">
        <f t="shared" ref="F163" si="867">L163+R163</f>
        <v>3430.9516615900002</v>
      </c>
      <c r="G163" s="47">
        <f t="shared" ref="G163" si="868">M163+S163</f>
        <v>121.07595419</v>
      </c>
      <c r="H163" s="47">
        <f t="shared" ref="H163" si="869">SUM(I163:J163)</f>
        <v>29652.669439239999</v>
      </c>
      <c r="I163" s="47">
        <v>18768.938510929998</v>
      </c>
      <c r="J163" s="47">
        <f t="shared" ref="J163" si="870">SUM(K163:M163)</f>
        <v>10883.73092831</v>
      </c>
      <c r="K163" s="47">
        <v>8770.1642281799996</v>
      </c>
      <c r="L163" s="47">
        <v>2063.8765493000001</v>
      </c>
      <c r="M163" s="47">
        <v>49.69015083</v>
      </c>
      <c r="N163" s="47">
        <f t="shared" ref="N163" si="871">SUM(O163:P163)</f>
        <v>12243.049800479999</v>
      </c>
      <c r="O163" s="47">
        <v>6544.8797946200002</v>
      </c>
      <c r="P163" s="47">
        <f t="shared" ref="P163" si="872">SUM(Q163:S163)</f>
        <v>5698.1700058599999</v>
      </c>
      <c r="Q163" s="47">
        <v>4259.7090902099999</v>
      </c>
      <c r="R163" s="47">
        <v>1367.0751122900001</v>
      </c>
      <c r="S163" s="47">
        <v>71.385803359999997</v>
      </c>
      <c r="T163" s="47"/>
      <c r="U163" s="47"/>
      <c r="V163" s="47"/>
      <c r="W163" s="47"/>
      <c r="X163" s="47"/>
      <c r="Y163" s="47"/>
    </row>
    <row r="164" spans="1:25" hidden="1" outlineLevel="1" collapsed="1">
      <c r="A164" s="15">
        <v>45200</v>
      </c>
      <c r="B164" s="47">
        <v>41976.155266080001</v>
      </c>
      <c r="C164" s="47">
        <f t="shared" ref="C164" si="873">I164+O164</f>
        <v>25247.244516670002</v>
      </c>
      <c r="D164" s="47">
        <f t="shared" ref="D164" si="874">J164+P164</f>
        <v>16728.910749409999</v>
      </c>
      <c r="E164" s="47">
        <f t="shared" ref="E164" si="875">K164+Q164</f>
        <v>13174.05476377</v>
      </c>
      <c r="F164" s="47">
        <f t="shared" ref="F164" si="876">L164+R164</f>
        <v>3435.2818548</v>
      </c>
      <c r="G164" s="47">
        <f t="shared" ref="G164" si="877">M164+S164</f>
        <v>119.57413084</v>
      </c>
      <c r="H164" s="47">
        <f t="shared" ref="H164" si="878">SUM(I164:J164)</f>
        <v>29598.36955766</v>
      </c>
      <c r="I164" s="47">
        <v>18637.013441800002</v>
      </c>
      <c r="J164" s="47">
        <f t="shared" ref="J164" si="879">SUM(K164:M164)</f>
        <v>10961.356115860001</v>
      </c>
      <c r="K164" s="47">
        <v>8830.3759760100002</v>
      </c>
      <c r="L164" s="47">
        <v>2077.41894202</v>
      </c>
      <c r="M164" s="47">
        <v>53.561197829999998</v>
      </c>
      <c r="N164" s="47">
        <f t="shared" ref="N164" si="880">SUM(O164:P164)</f>
        <v>12377.78570842</v>
      </c>
      <c r="O164" s="47">
        <v>6610.2310748700002</v>
      </c>
      <c r="P164" s="47">
        <f t="shared" ref="P164" si="881">SUM(Q164:S164)</f>
        <v>5767.5546335499994</v>
      </c>
      <c r="Q164" s="47">
        <v>4343.67878776</v>
      </c>
      <c r="R164" s="47">
        <v>1357.86291278</v>
      </c>
      <c r="S164" s="47">
        <v>66.012933009999998</v>
      </c>
      <c r="T164" s="47"/>
      <c r="U164" s="47"/>
      <c r="V164" s="47"/>
      <c r="W164" s="47"/>
      <c r="X164" s="47"/>
      <c r="Y164" s="47"/>
    </row>
    <row r="165" spans="1:25" collapsed="1">
      <c r="A165" s="15">
        <v>45231</v>
      </c>
      <c r="B165" s="47">
        <v>42263.869268919996</v>
      </c>
      <c r="C165" s="47">
        <f t="shared" ref="C165" si="882">I165+O165</f>
        <v>25109.812831159998</v>
      </c>
      <c r="D165" s="47">
        <f t="shared" ref="D165" si="883">J165+P165</f>
        <v>17154.056437760002</v>
      </c>
      <c r="E165" s="47">
        <f t="shared" ref="E165" si="884">K165+Q165</f>
        <v>13118.070534869999</v>
      </c>
      <c r="F165" s="47">
        <f t="shared" ref="F165" si="885">L165+R165</f>
        <v>3918.9671471900001</v>
      </c>
      <c r="G165" s="47">
        <f t="shared" ref="G165" si="886">M165+S165</f>
        <v>117.01875569999999</v>
      </c>
      <c r="H165" s="47">
        <f t="shared" ref="H165" si="887">SUM(I165:J165)</f>
        <v>29820.392494219999</v>
      </c>
      <c r="I165" s="47">
        <v>18536.462789379999</v>
      </c>
      <c r="J165" s="47">
        <f t="shared" ref="J165" si="888">SUM(K165:M165)</f>
        <v>11283.92970484</v>
      </c>
      <c r="K165" s="47">
        <v>8695.7033600600007</v>
      </c>
      <c r="L165" s="47">
        <v>2535.9947320900001</v>
      </c>
      <c r="M165" s="47">
        <v>52.231612689999999</v>
      </c>
      <c r="N165" s="47">
        <f t="shared" ref="N165" si="889">SUM(O165:P165)</f>
        <v>12443.476774700001</v>
      </c>
      <c r="O165" s="47">
        <v>6573.3500417799996</v>
      </c>
      <c r="P165" s="47">
        <f t="shared" ref="P165" si="890">SUM(Q165:S165)</f>
        <v>5870.12673292</v>
      </c>
      <c r="Q165" s="47">
        <v>4422.3671748099996</v>
      </c>
      <c r="R165" s="47">
        <v>1382.9724151</v>
      </c>
      <c r="S165" s="47">
        <v>64.787143009999994</v>
      </c>
      <c r="T165" s="47"/>
      <c r="U165" s="47"/>
      <c r="V165" s="47"/>
      <c r="W165" s="47"/>
      <c r="X165" s="47"/>
      <c r="Y165" s="47"/>
    </row>
    <row r="166" spans="1:25">
      <c r="A166" s="15">
        <v>45261</v>
      </c>
      <c r="B166" s="47">
        <v>43762.605674569997</v>
      </c>
      <c r="C166" s="47">
        <f t="shared" ref="C166" si="891">I166+O166</f>
        <v>26017.932969859998</v>
      </c>
      <c r="D166" s="47">
        <f t="shared" ref="D166" si="892">J166+P166</f>
        <v>17744.672704709999</v>
      </c>
      <c r="E166" s="47">
        <f t="shared" ref="E166" si="893">K166+Q166</f>
        <v>14352.7490509</v>
      </c>
      <c r="F166" s="47">
        <f t="shared" ref="F166" si="894">L166+R166</f>
        <v>3173.1011183099999</v>
      </c>
      <c r="G166" s="47">
        <f t="shared" ref="G166" si="895">M166+S166</f>
        <v>218.82253550000001</v>
      </c>
      <c r="H166" s="47">
        <f t="shared" ref="H166" si="896">SUM(I166:J166)</f>
        <v>30864.436245479999</v>
      </c>
      <c r="I166" s="47">
        <v>19153.251676759999</v>
      </c>
      <c r="J166" s="47">
        <f t="shared" ref="J166" si="897">SUM(K166:M166)</f>
        <v>11711.18456872</v>
      </c>
      <c r="K166" s="47">
        <v>9819.5720856999997</v>
      </c>
      <c r="L166" s="47">
        <v>1780.0236353499999</v>
      </c>
      <c r="M166" s="47">
        <v>111.58884767000001</v>
      </c>
      <c r="N166" s="47">
        <f t="shared" ref="N166" si="898">SUM(O166:P166)</f>
        <v>12898.169429090001</v>
      </c>
      <c r="O166" s="47">
        <v>6864.6812931000004</v>
      </c>
      <c r="P166" s="47">
        <f t="shared" ref="P166" si="899">SUM(Q166:S166)</f>
        <v>6033.48813599</v>
      </c>
      <c r="Q166" s="47">
        <v>4533.1769652000003</v>
      </c>
      <c r="R166" s="47">
        <v>1393.07748296</v>
      </c>
      <c r="S166" s="47">
        <v>107.23368782999999</v>
      </c>
      <c r="T166" s="47"/>
      <c r="U166" s="47"/>
      <c r="V166" s="47"/>
      <c r="W166" s="47"/>
      <c r="X166" s="47"/>
      <c r="Y166" s="47"/>
    </row>
    <row r="167" spans="1:25">
      <c r="A167" s="15">
        <v>45292</v>
      </c>
      <c r="B167" s="47">
        <v>42721.482374460007</v>
      </c>
      <c r="C167" s="47">
        <f t="shared" ref="C167" si="900">I167+O167</f>
        <v>24828.620031840001</v>
      </c>
      <c r="D167" s="47">
        <f t="shared" ref="D167" si="901">J167+P167</f>
        <v>17892.862342619999</v>
      </c>
      <c r="E167" s="47">
        <f t="shared" ref="E167" si="902">K167+Q167</f>
        <v>14520.520315769998</v>
      </c>
      <c r="F167" s="47">
        <f t="shared" ref="F167" si="903">L167+R167</f>
        <v>3163.3102233300001</v>
      </c>
      <c r="G167" s="47">
        <f t="shared" ref="G167" si="904">M167+S167</f>
        <v>209.03180351999998</v>
      </c>
      <c r="H167" s="47">
        <f t="shared" ref="H167" si="905">SUM(I167:J167)</f>
        <v>30200.13927177</v>
      </c>
      <c r="I167" s="47">
        <v>18226.440490680001</v>
      </c>
      <c r="J167" s="47">
        <f t="shared" ref="J167" si="906">SUM(K167:M167)</f>
        <v>11973.698781089999</v>
      </c>
      <c r="K167" s="47">
        <v>10079.773442309999</v>
      </c>
      <c r="L167" s="47">
        <v>1787.0947164700001</v>
      </c>
      <c r="M167" s="47">
        <v>106.83062231</v>
      </c>
      <c r="N167" s="47">
        <f t="shared" ref="N167" si="907">SUM(O167:P167)</f>
        <v>12521.34310269</v>
      </c>
      <c r="O167" s="47">
        <v>6602.1795411599996</v>
      </c>
      <c r="P167" s="47">
        <f t="shared" ref="P167" si="908">SUM(Q167:S167)</f>
        <v>5919.1635615299992</v>
      </c>
      <c r="Q167" s="47">
        <v>4440.7468734599997</v>
      </c>
      <c r="R167" s="47">
        <v>1376.21550686</v>
      </c>
      <c r="S167" s="47">
        <v>102.20118121</v>
      </c>
      <c r="T167" s="47"/>
      <c r="U167" s="47"/>
      <c r="V167" s="47"/>
      <c r="W167" s="47"/>
      <c r="X167" s="47"/>
      <c r="Y167" s="47"/>
    </row>
    <row r="168" spans="1:25">
      <c r="A168" s="15">
        <v>45323</v>
      </c>
      <c r="B168" s="47">
        <v>43083.321501689999</v>
      </c>
      <c r="C168" s="47">
        <f t="shared" ref="C168" si="909">I168+O168</f>
        <v>25048.184333339999</v>
      </c>
      <c r="D168" s="47">
        <f t="shared" ref="D168" si="910">J168+P168</f>
        <v>18035.13716835</v>
      </c>
      <c r="E168" s="47">
        <f t="shared" ref="E168" si="911">K168+Q168</f>
        <v>14668.288979880001</v>
      </c>
      <c r="F168" s="47">
        <f t="shared" ref="F168" si="912">L168+R168</f>
        <v>3179.86735808</v>
      </c>
      <c r="G168" s="47">
        <f t="shared" ref="G168" si="913">M168+S168</f>
        <v>186.98083038999999</v>
      </c>
      <c r="H168" s="47">
        <f t="shared" ref="H168" si="914">SUM(I168:J168)</f>
        <v>30611.07354687</v>
      </c>
      <c r="I168" s="47">
        <v>18472.910201729999</v>
      </c>
      <c r="J168" s="47">
        <f t="shared" ref="J168" si="915">SUM(K168:M168)</f>
        <v>12138.163345140001</v>
      </c>
      <c r="K168" s="47">
        <v>10263.002960010001</v>
      </c>
      <c r="L168" s="47">
        <v>1786.84869099</v>
      </c>
      <c r="M168" s="47">
        <v>88.31169414</v>
      </c>
      <c r="N168" s="47">
        <f t="shared" ref="N168" si="916">SUM(O168:P168)</f>
        <v>12472.247954819999</v>
      </c>
      <c r="O168" s="47">
        <v>6575.27413161</v>
      </c>
      <c r="P168" s="47">
        <f t="shared" ref="P168" si="917">SUM(Q168:S168)</f>
        <v>5896.9738232099999</v>
      </c>
      <c r="Q168" s="47">
        <v>4405.28601987</v>
      </c>
      <c r="R168" s="47">
        <v>1393.01866709</v>
      </c>
      <c r="S168" s="47">
        <v>98.669136249999994</v>
      </c>
      <c r="T168" s="47"/>
      <c r="U168" s="47"/>
      <c r="V168" s="47"/>
      <c r="W168" s="47"/>
      <c r="X168" s="47"/>
      <c r="Y168" s="47"/>
    </row>
    <row r="169" spans="1:25">
      <c r="A169" s="15">
        <v>45352</v>
      </c>
      <c r="B169" s="47">
        <v>43651.173210089997</v>
      </c>
      <c r="C169" s="47">
        <f t="shared" ref="C169" si="918">I169+O169</f>
        <v>25341.415345369998</v>
      </c>
      <c r="D169" s="47">
        <f t="shared" ref="D169" si="919">J169+P169</f>
        <v>18309.757864719999</v>
      </c>
      <c r="E169" s="47">
        <f t="shared" ref="E169" si="920">K169+Q169</f>
        <v>15032.39986293</v>
      </c>
      <c r="F169" s="47">
        <f t="shared" ref="F169" si="921">L169+R169</f>
        <v>3116.6571021099999</v>
      </c>
      <c r="G169" s="47">
        <f t="shared" ref="G169" si="922">M169+S169</f>
        <v>160.70089967999999</v>
      </c>
      <c r="H169" s="47">
        <f t="shared" ref="H169" si="923">SUM(I169:J169)</f>
        <v>30961.375584430003</v>
      </c>
      <c r="I169" s="47">
        <v>18587.04980081</v>
      </c>
      <c r="J169" s="47">
        <f t="shared" ref="J169" si="924">SUM(K169:M169)</f>
        <v>12374.325783620001</v>
      </c>
      <c r="K169" s="47">
        <v>10602.948921110001</v>
      </c>
      <c r="L169" s="47">
        <v>1691.8251274500001</v>
      </c>
      <c r="M169" s="47">
        <v>79.551735059999999</v>
      </c>
      <c r="N169" s="47">
        <f t="shared" ref="N169" si="925">SUM(O169:P169)</f>
        <v>12689.79762566</v>
      </c>
      <c r="O169" s="47">
        <v>6754.3655445599998</v>
      </c>
      <c r="P169" s="47">
        <f t="shared" ref="P169" si="926">SUM(Q169:S169)</f>
        <v>5935.4320810999998</v>
      </c>
      <c r="Q169" s="47">
        <v>4429.4509418199996</v>
      </c>
      <c r="R169" s="47">
        <v>1424.83197466</v>
      </c>
      <c r="S169" s="47">
        <v>81.149164619999993</v>
      </c>
      <c r="T169" s="47"/>
      <c r="U169" s="47"/>
      <c r="V169" s="47"/>
      <c r="W169" s="47"/>
      <c r="X169" s="47"/>
      <c r="Y169" s="47"/>
    </row>
    <row r="170" spans="1:25">
      <c r="A170" s="15">
        <v>45383</v>
      </c>
      <c r="B170" s="47">
        <v>44193.83775708</v>
      </c>
      <c r="C170" s="47">
        <f t="shared" ref="C170" si="927">I170+O170</f>
        <v>25581.68493005</v>
      </c>
      <c r="D170" s="47">
        <f t="shared" ref="D170" si="928">J170+P170</f>
        <v>18612.15282703</v>
      </c>
      <c r="E170" s="47">
        <f t="shared" ref="E170" si="929">K170+Q170</f>
        <v>15476.623759239999</v>
      </c>
      <c r="F170" s="47">
        <f t="shared" ref="F170" si="930">L170+R170</f>
        <v>2967.1875615999998</v>
      </c>
      <c r="G170" s="47">
        <f t="shared" ref="G170" si="931">M170+S170</f>
        <v>168.34150619000002</v>
      </c>
      <c r="H170" s="47">
        <f t="shared" ref="H170" si="932">SUM(I170:J170)</f>
        <v>31414.609350229999</v>
      </c>
      <c r="I170" s="47">
        <v>18786.311894189999</v>
      </c>
      <c r="J170" s="47">
        <f t="shared" ref="J170" si="933">SUM(K170:M170)</f>
        <v>12628.29745604</v>
      </c>
      <c r="K170" s="47">
        <v>10938.56613463</v>
      </c>
      <c r="L170" s="47">
        <v>1607.1076174499999</v>
      </c>
      <c r="M170" s="47">
        <v>82.62370396</v>
      </c>
      <c r="N170" s="47">
        <f t="shared" ref="N170" si="934">SUM(O170:P170)</f>
        <v>12779.228406850001</v>
      </c>
      <c r="O170" s="47">
        <v>6795.3730358599996</v>
      </c>
      <c r="P170" s="47">
        <f t="shared" ref="P170" si="935">SUM(Q170:S170)</f>
        <v>5983.8553709900007</v>
      </c>
      <c r="Q170" s="47">
        <v>4538.0576246099999</v>
      </c>
      <c r="R170" s="47">
        <v>1360.0799441500001</v>
      </c>
      <c r="S170" s="47">
        <v>85.717802230000004</v>
      </c>
      <c r="T170" s="47"/>
      <c r="U170" s="47"/>
      <c r="V170" s="47"/>
      <c r="W170" s="47"/>
      <c r="X170" s="47"/>
      <c r="Y170" s="47"/>
    </row>
    <row r="171" spans="1:25">
      <c r="A171" s="15">
        <v>45413</v>
      </c>
      <c r="B171" s="47">
        <v>44849.509458649998</v>
      </c>
      <c r="C171" s="47">
        <f t="shared" ref="C171" si="936">I171+O171</f>
        <v>25910.6337308</v>
      </c>
      <c r="D171" s="47">
        <f t="shared" ref="D171" si="937">J171+P171</f>
        <v>18938.875727849998</v>
      </c>
      <c r="E171" s="47">
        <f t="shared" ref="E171" si="938">K171+Q171</f>
        <v>15642.99955644</v>
      </c>
      <c r="F171" s="47">
        <f t="shared" ref="F171" si="939">L171+R171</f>
        <v>3130.0020596499999</v>
      </c>
      <c r="G171" s="47">
        <f t="shared" ref="G171" si="940">M171+S171</f>
        <v>165.87411176000001</v>
      </c>
      <c r="H171" s="47">
        <f t="shared" ref="H171" si="941">SUM(I171:J171)</f>
        <v>31860.225902509999</v>
      </c>
      <c r="I171" s="47">
        <v>19024.973778340001</v>
      </c>
      <c r="J171" s="47">
        <f t="shared" ref="J171" si="942">SUM(K171:M171)</f>
        <v>12835.25212417</v>
      </c>
      <c r="K171" s="47">
        <v>11030.38139529</v>
      </c>
      <c r="L171" s="47">
        <v>1720.5763429199999</v>
      </c>
      <c r="M171" s="47">
        <v>84.29438596</v>
      </c>
      <c r="N171" s="47">
        <f t="shared" ref="N171" si="943">SUM(O171:P171)</f>
        <v>12989.283556139999</v>
      </c>
      <c r="O171" s="47">
        <v>6885.6599524599997</v>
      </c>
      <c r="P171" s="47">
        <f t="shared" ref="P171" si="944">SUM(Q171:S171)</f>
        <v>6103.6236036800001</v>
      </c>
      <c r="Q171" s="47">
        <v>4612.6181611499997</v>
      </c>
      <c r="R171" s="47">
        <v>1409.42571673</v>
      </c>
      <c r="S171" s="47">
        <v>81.579725800000006</v>
      </c>
      <c r="T171" s="47"/>
      <c r="U171" s="47"/>
      <c r="V171" s="47"/>
      <c r="W171" s="47"/>
      <c r="X171" s="47"/>
      <c r="Y171" s="47"/>
    </row>
    <row r="172" spans="1:25">
      <c r="A172" s="15">
        <v>45444</v>
      </c>
      <c r="B172" s="47">
        <v>45804.562704060001</v>
      </c>
      <c r="C172" s="47">
        <f t="shared" ref="C172" si="945">I172+O172</f>
        <v>26794.579288660003</v>
      </c>
      <c r="D172" s="47">
        <f t="shared" ref="D172" si="946">J172+P172</f>
        <v>19009.983415399998</v>
      </c>
      <c r="E172" s="47">
        <f t="shared" ref="E172" si="947">K172+Q172</f>
        <v>15530.98543042</v>
      </c>
      <c r="F172" s="47">
        <f t="shared" ref="F172" si="948">L172+R172</f>
        <v>3297.6269668699997</v>
      </c>
      <c r="G172" s="47">
        <f t="shared" ref="G172" si="949">M172+S172</f>
        <v>181.37101811000002</v>
      </c>
      <c r="H172" s="47">
        <f t="shared" ref="H172" si="950">SUM(I172:J172)</f>
        <v>32677.310679419999</v>
      </c>
      <c r="I172" s="47">
        <v>19850.948963890001</v>
      </c>
      <c r="J172" s="47">
        <f t="shared" ref="J172" si="951">SUM(K172:M172)</f>
        <v>12826.361715529998</v>
      </c>
      <c r="K172" s="47">
        <v>10840.52178107</v>
      </c>
      <c r="L172" s="47">
        <v>1891.40850742</v>
      </c>
      <c r="M172" s="47">
        <v>94.431427040000003</v>
      </c>
      <c r="N172" s="47">
        <f t="shared" ref="N172" si="952">SUM(O172:P172)</f>
        <v>13127.25202464</v>
      </c>
      <c r="O172" s="47">
        <v>6943.6303247699998</v>
      </c>
      <c r="P172" s="47">
        <f t="shared" ref="P172" si="953">SUM(Q172:S172)</f>
        <v>6183.6216998700002</v>
      </c>
      <c r="Q172" s="47">
        <v>4690.4636493500002</v>
      </c>
      <c r="R172" s="47">
        <v>1406.21845945</v>
      </c>
      <c r="S172" s="47">
        <v>86.939591070000006</v>
      </c>
      <c r="T172" s="47"/>
      <c r="U172" s="47"/>
      <c r="V172" s="47"/>
      <c r="W172" s="47"/>
      <c r="X172" s="47"/>
      <c r="Y172" s="47"/>
    </row>
    <row r="173" spans="1:25">
      <c r="A173" s="15">
        <v>45474</v>
      </c>
      <c r="B173" s="47">
        <v>44834.5668104</v>
      </c>
      <c r="C173" s="47">
        <f t="shared" ref="C173" si="954">I173+O173</f>
        <v>26211.71808577</v>
      </c>
      <c r="D173" s="47">
        <f t="shared" ref="D173" si="955">J173+P173</f>
        <v>18622.848724629999</v>
      </c>
      <c r="E173" s="47">
        <f t="shared" ref="E173" si="956">K173+Q173</f>
        <v>13756.940649759999</v>
      </c>
      <c r="F173" s="47">
        <f t="shared" ref="F173" si="957">L173+R173</f>
        <v>4681.7544592300001</v>
      </c>
      <c r="G173" s="47">
        <f t="shared" ref="G173" si="958">M173+S173</f>
        <v>184.15361564</v>
      </c>
      <c r="H173" s="47">
        <f t="shared" ref="H173" si="959">SUM(I173:J173)</f>
        <v>32173.090335499997</v>
      </c>
      <c r="I173" s="47">
        <v>19325.461044579999</v>
      </c>
      <c r="J173" s="47">
        <f t="shared" ref="J173" si="960">SUM(K173:M173)</f>
        <v>12847.62929092</v>
      </c>
      <c r="K173" s="47">
        <v>9862.8385163399998</v>
      </c>
      <c r="L173" s="47">
        <v>2883.1721113600001</v>
      </c>
      <c r="M173" s="47">
        <v>101.61866322</v>
      </c>
      <c r="N173" s="47">
        <f t="shared" ref="N173" si="961">SUM(O173:P173)</f>
        <v>12661.476474899999</v>
      </c>
      <c r="O173" s="47">
        <v>6886.2570411899997</v>
      </c>
      <c r="P173" s="47">
        <f t="shared" ref="P173" si="962">SUM(Q173:S173)</f>
        <v>5775.21943371</v>
      </c>
      <c r="Q173" s="47">
        <v>3894.10213342</v>
      </c>
      <c r="R173" s="47">
        <v>1798.5823478699999</v>
      </c>
      <c r="S173" s="47">
        <v>82.534952419999996</v>
      </c>
      <c r="T173" s="47"/>
      <c r="U173" s="47"/>
      <c r="V173" s="47"/>
      <c r="W173" s="47"/>
      <c r="X173" s="47"/>
      <c r="Y173" s="47"/>
    </row>
    <row r="174" spans="1:25">
      <c r="A174" s="15">
        <v>45505</v>
      </c>
      <c r="B174" s="47">
        <v>44851.91041289</v>
      </c>
      <c r="C174" s="47">
        <f t="shared" ref="C174" si="963">I174+O174</f>
        <v>26328.231139329997</v>
      </c>
      <c r="D174" s="47">
        <f t="shared" ref="D174" si="964">J174+P174</f>
        <v>18523.679273560003</v>
      </c>
      <c r="E174" s="47">
        <f t="shared" ref="E174" si="965">K174+Q174</f>
        <v>13620.31834573</v>
      </c>
      <c r="F174" s="47">
        <f t="shared" ref="F174" si="966">L174+R174</f>
        <v>4717.5748449799994</v>
      </c>
      <c r="G174" s="47">
        <f t="shared" ref="G174" si="967">M174+S174</f>
        <v>185.78608285000001</v>
      </c>
      <c r="H174" s="47">
        <f t="shared" ref="H174" si="968">SUM(I174:J174)</f>
        <v>32126.749533000002</v>
      </c>
      <c r="I174" s="47">
        <v>19409.071069509999</v>
      </c>
      <c r="J174" s="47">
        <f t="shared" ref="J174" si="969">SUM(K174:M174)</f>
        <v>12717.678463490001</v>
      </c>
      <c r="K174" s="47">
        <v>9708.6488456400002</v>
      </c>
      <c r="L174" s="47">
        <v>2905.9143474399998</v>
      </c>
      <c r="M174" s="47">
        <v>103.11527040999999</v>
      </c>
      <c r="N174" s="47">
        <f t="shared" ref="N174" si="970">SUM(O174:P174)</f>
        <v>12725.160879890002</v>
      </c>
      <c r="O174" s="47">
        <v>6919.16006982</v>
      </c>
      <c r="P174" s="47">
        <f t="shared" ref="P174" si="971">SUM(Q174:S174)</f>
        <v>5806.0008100700006</v>
      </c>
      <c r="Q174" s="47">
        <v>3911.6695000899999</v>
      </c>
      <c r="R174" s="47">
        <v>1811.6604975400001</v>
      </c>
      <c r="S174" s="47">
        <v>82.670812440000006</v>
      </c>
      <c r="T174" s="47"/>
      <c r="U174" s="47"/>
      <c r="V174" s="47"/>
      <c r="W174" s="47"/>
      <c r="X174" s="47"/>
      <c r="Y174" s="47"/>
    </row>
    <row r="175" spans="1:25">
      <c r="A175" s="15">
        <v>45536</v>
      </c>
      <c r="B175" s="47">
        <v>45307.501875799993</v>
      </c>
      <c r="C175" s="47">
        <f t="shared" ref="C175" si="972">I175+O175</f>
        <v>26668.080988179998</v>
      </c>
      <c r="D175" s="47">
        <f t="shared" ref="D175" si="973">J175+P175</f>
        <v>18639.420887619999</v>
      </c>
      <c r="E175" s="47">
        <f t="shared" ref="E175" si="974">K175+Q175</f>
        <v>13742.577954369999</v>
      </c>
      <c r="F175" s="47">
        <f t="shared" ref="F175" si="975">L175+R175</f>
        <v>4704.74357126</v>
      </c>
      <c r="G175" s="47">
        <f t="shared" ref="G175" si="976">M175+S175</f>
        <v>192.09936198999998</v>
      </c>
      <c r="H175" s="47">
        <f t="shared" ref="H175" si="977">SUM(I175:J175)</f>
        <v>32485.28784628</v>
      </c>
      <c r="I175" s="47">
        <v>19679.664936869998</v>
      </c>
      <c r="J175" s="47">
        <f t="shared" ref="J175" si="978">SUM(K175:M175)</f>
        <v>12805.62290941</v>
      </c>
      <c r="K175" s="47">
        <v>9772.9330910999997</v>
      </c>
      <c r="L175" s="47">
        <v>2923.7718257199999</v>
      </c>
      <c r="M175" s="47">
        <v>108.91799259</v>
      </c>
      <c r="N175" s="47">
        <f t="shared" ref="N175" si="979">SUM(O175:P175)</f>
        <v>12822.214029520001</v>
      </c>
      <c r="O175" s="47">
        <v>6988.4160513099996</v>
      </c>
      <c r="P175" s="47">
        <f t="shared" ref="P175" si="980">SUM(Q175:S175)</f>
        <v>5833.7979782100001</v>
      </c>
      <c r="Q175" s="47">
        <v>3969.6448632699999</v>
      </c>
      <c r="R175" s="47">
        <v>1780.97174554</v>
      </c>
      <c r="S175" s="47">
        <v>83.181369399999994</v>
      </c>
      <c r="T175" s="47"/>
      <c r="U175" s="47"/>
      <c r="V175" s="47"/>
      <c r="W175" s="47"/>
      <c r="X175" s="47"/>
      <c r="Y175" s="47"/>
    </row>
    <row r="176" spans="1:25">
      <c r="A176" s="15">
        <v>45566</v>
      </c>
      <c r="B176" s="47">
        <v>45487.403820310006</v>
      </c>
      <c r="C176" s="47">
        <f t="shared" ref="C176" si="981">I176+O176</f>
        <v>26649.681813900002</v>
      </c>
      <c r="D176" s="47">
        <f t="shared" ref="D176" si="982">J176+P176</f>
        <v>18837.722006409997</v>
      </c>
      <c r="E176" s="47">
        <f t="shared" ref="E176" si="983">K176+Q176</f>
        <v>13782.322925889999</v>
      </c>
      <c r="F176" s="47">
        <f t="shared" ref="F176" si="984">L176+R176</f>
        <v>4858.3576729599999</v>
      </c>
      <c r="G176" s="47">
        <f t="shared" ref="G176" si="985">M176+S176</f>
        <v>197.04140755999998</v>
      </c>
      <c r="H176" s="47">
        <f t="shared" ref="H176" si="986">SUM(I176:J176)</f>
        <v>32465.169715379998</v>
      </c>
      <c r="I176" s="47">
        <v>19506.227438080001</v>
      </c>
      <c r="J176" s="47">
        <f t="shared" ref="J176" si="987">SUM(K176:M176)</f>
        <v>12958.942277299999</v>
      </c>
      <c r="K176" s="47">
        <v>9829.2022467400002</v>
      </c>
      <c r="L176" s="47">
        <v>3016.5312812000002</v>
      </c>
      <c r="M176" s="47">
        <v>113.20874936</v>
      </c>
      <c r="N176" s="47">
        <f t="shared" ref="N176" si="988">SUM(O176:P176)</f>
        <v>13022.234104929999</v>
      </c>
      <c r="O176" s="47">
        <v>7143.4543758199998</v>
      </c>
      <c r="P176" s="47">
        <f t="shared" ref="P176" si="989">SUM(Q176:S176)</f>
        <v>5878.7797291099996</v>
      </c>
      <c r="Q176" s="47">
        <v>3953.1206791499999</v>
      </c>
      <c r="R176" s="47">
        <v>1841.82639176</v>
      </c>
      <c r="S176" s="47">
        <v>83.832658199999997</v>
      </c>
      <c r="T176" s="47"/>
      <c r="U176" s="47"/>
      <c r="V176" s="47"/>
      <c r="W176" s="47"/>
      <c r="X176" s="47"/>
      <c r="Y176" s="47"/>
    </row>
    <row r="177" spans="1:25">
      <c r="A177" s="15">
        <v>45597</v>
      </c>
      <c r="B177" s="47">
        <v>45892.108143490004</v>
      </c>
      <c r="C177" s="47">
        <f t="shared" ref="C177" si="990">I177+O177</f>
        <v>27117.313004740001</v>
      </c>
      <c r="D177" s="47">
        <f t="shared" ref="D177" si="991">J177+P177</f>
        <v>18774.79513875</v>
      </c>
      <c r="E177" s="47">
        <f t="shared" ref="E177" si="992">K177+Q177</f>
        <v>13717.02501997</v>
      </c>
      <c r="F177" s="47">
        <f t="shared" ref="F177" si="993">L177+R177</f>
        <v>4813.7888134100003</v>
      </c>
      <c r="G177" s="47">
        <f t="shared" ref="G177" si="994">M177+S177</f>
        <v>243.98130537</v>
      </c>
      <c r="H177" s="47">
        <f t="shared" ref="H177" si="995">SUM(I177:J177)</f>
        <v>32803.311941690001</v>
      </c>
      <c r="I177" s="47">
        <v>19896.30968445</v>
      </c>
      <c r="J177" s="47">
        <f t="shared" ref="J177" si="996">SUM(K177:M177)</f>
        <v>12907.002257239999</v>
      </c>
      <c r="K177" s="47">
        <v>9677.8494623200004</v>
      </c>
      <c r="L177" s="47">
        <v>3093.78754772</v>
      </c>
      <c r="M177" s="47">
        <v>135.3652472</v>
      </c>
      <c r="N177" s="47">
        <f t="shared" ref="N177" si="997">SUM(O177:P177)</f>
        <v>13088.7962018</v>
      </c>
      <c r="O177" s="47">
        <v>7221.0033202900004</v>
      </c>
      <c r="P177" s="47">
        <f t="shared" ref="P177" si="998">SUM(Q177:S177)</f>
        <v>5867.7928815099995</v>
      </c>
      <c r="Q177" s="47">
        <v>4039.17555765</v>
      </c>
      <c r="R177" s="47">
        <v>1720.0012656900001</v>
      </c>
      <c r="S177" s="47">
        <v>108.61605817</v>
      </c>
      <c r="T177" s="47"/>
      <c r="U177" s="47"/>
      <c r="V177" s="47"/>
      <c r="W177" s="47"/>
      <c r="X177" s="47"/>
      <c r="Y177" s="4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2.5546875" style="31" customWidth="1"/>
    <col min="4" max="4" width="12.88671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0" width="12.109375" style="31" customWidth="1"/>
    <col min="11" max="11" width="12.44140625" style="31" customWidth="1"/>
    <col min="12" max="12" width="13.88671875" style="31" customWidth="1"/>
    <col min="13" max="13" width="10.88671875" style="31" customWidth="1"/>
    <col min="14" max="14" width="11.109375" style="31" customWidth="1"/>
    <col min="15" max="15" width="13.6640625" style="31" customWidth="1"/>
    <col min="16" max="16" width="7.109375" style="31" customWidth="1"/>
    <col min="17" max="17" width="10.33203125" style="31" customWidth="1"/>
    <col min="18" max="18" width="10.109375" style="31" customWidth="1"/>
    <col min="19" max="16384" width="9.109375" style="31"/>
  </cols>
  <sheetData>
    <row r="1" spans="1:23">
      <c r="A1" s="27" t="s">
        <v>131</v>
      </c>
      <c r="B1" s="17"/>
      <c r="C1" s="24"/>
    </row>
    <row r="2" spans="1:23" ht="5.25" customHeight="1"/>
    <row r="3" spans="1:23" ht="25.5" customHeight="1">
      <c r="A3" s="222" t="s">
        <v>106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5" t="s">
        <v>130</v>
      </c>
      <c r="B4" s="227"/>
      <c r="C4" s="227"/>
      <c r="D4" s="227"/>
      <c r="E4" s="227"/>
      <c r="F4" s="227"/>
    </row>
    <row r="5" spans="1:23" ht="12.75" customHeight="1">
      <c r="A5" s="33" t="s">
        <v>231</v>
      </c>
    </row>
    <row r="6" spans="1:23" ht="12.75" customHeight="1">
      <c r="A6" s="238" t="s">
        <v>0</v>
      </c>
      <c r="B6" s="242" t="s">
        <v>1</v>
      </c>
      <c r="C6" s="246" t="s">
        <v>50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48" customFormat="1" ht="12.75" customHeight="1">
      <c r="A7" s="239"/>
      <c r="B7" s="243"/>
      <c r="C7" s="232" t="s">
        <v>49</v>
      </c>
      <c r="D7" s="232" t="s">
        <v>48</v>
      </c>
      <c r="E7" s="232" t="s">
        <v>47</v>
      </c>
      <c r="F7" s="232" t="s">
        <v>46</v>
      </c>
      <c r="G7" s="232" t="s">
        <v>45</v>
      </c>
      <c r="H7" s="232" t="s">
        <v>44</v>
      </c>
      <c r="I7" s="232" t="s">
        <v>43</v>
      </c>
      <c r="J7" s="232" t="s">
        <v>42</v>
      </c>
      <c r="K7" s="232" t="s">
        <v>41</v>
      </c>
      <c r="L7" s="232" t="s">
        <v>40</v>
      </c>
      <c r="M7" s="249" t="s">
        <v>264</v>
      </c>
      <c r="N7" s="232" t="s">
        <v>39</v>
      </c>
      <c r="O7" s="232" t="s">
        <v>38</v>
      </c>
      <c r="P7" s="232" t="s">
        <v>52</v>
      </c>
      <c r="Q7" s="232" t="s">
        <v>37</v>
      </c>
      <c r="R7" s="232" t="s">
        <v>36</v>
      </c>
      <c r="S7" s="235" t="s">
        <v>35</v>
      </c>
      <c r="T7" s="232" t="s">
        <v>34</v>
      </c>
    </row>
    <row r="8" spans="1:23" s="48" customFormat="1" ht="12.75" customHeight="1">
      <c r="A8" s="240"/>
      <c r="B8" s="244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6"/>
      <c r="T8" s="233"/>
    </row>
    <row r="9" spans="1:23" s="48" customFormat="1" ht="71.25" customHeight="1">
      <c r="A9" s="241"/>
      <c r="B9" s="245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7"/>
      <c r="T9" s="234"/>
    </row>
    <row r="10" spans="1:23" s="48" customFormat="1" collapsed="1">
      <c r="A10" s="149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5">
        <v>41275</v>
      </c>
      <c r="B35" s="123">
        <v>3075.9959829299996</v>
      </c>
      <c r="C35" s="123">
        <v>361.81130062000005</v>
      </c>
      <c r="D35" s="123">
        <v>9.5825581</v>
      </c>
      <c r="E35" s="123">
        <v>1136.0337676199999</v>
      </c>
      <c r="F35" s="123">
        <v>324.57717018000005</v>
      </c>
      <c r="G35" s="123">
        <v>17.26202747</v>
      </c>
      <c r="H35" s="123">
        <v>66.385271829999994</v>
      </c>
      <c r="I35" s="123">
        <v>648.11121793999996</v>
      </c>
      <c r="J35" s="123">
        <v>174.97640933</v>
      </c>
      <c r="K35" s="123">
        <v>16.79941208</v>
      </c>
      <c r="L35" s="123">
        <v>40.98051744</v>
      </c>
      <c r="M35" s="173" t="s">
        <v>189</v>
      </c>
      <c r="N35" s="123">
        <v>81.763434660000001</v>
      </c>
      <c r="O35" s="123">
        <v>135.76737456000001</v>
      </c>
      <c r="P35" s="123">
        <v>14.13184961</v>
      </c>
      <c r="Q35" s="123">
        <v>7.7291544700000001</v>
      </c>
      <c r="R35" s="123">
        <v>24.635422559999999</v>
      </c>
      <c r="S35" s="123">
        <v>4.69279812</v>
      </c>
      <c r="T35" s="123">
        <v>10.756296339999999</v>
      </c>
      <c r="U35" s="123"/>
      <c r="V35" s="123"/>
    </row>
    <row r="36" spans="1:22" hidden="1" outlineLevel="1">
      <c r="A36" s="15">
        <v>41306</v>
      </c>
      <c r="B36" s="123">
        <v>2917.0888256300004</v>
      </c>
      <c r="C36" s="123">
        <v>406.36515521000001</v>
      </c>
      <c r="D36" s="123">
        <v>17.151344729999998</v>
      </c>
      <c r="E36" s="123">
        <v>1042.78843579</v>
      </c>
      <c r="F36" s="123">
        <v>324.73543307</v>
      </c>
      <c r="G36" s="123">
        <v>9.356754920000002</v>
      </c>
      <c r="H36" s="123">
        <v>62.733421879999995</v>
      </c>
      <c r="I36" s="123">
        <v>612.05282700000009</v>
      </c>
      <c r="J36" s="123">
        <v>138.86387668</v>
      </c>
      <c r="K36" s="123">
        <v>16.899433370000001</v>
      </c>
      <c r="L36" s="123">
        <v>40.717563949999999</v>
      </c>
      <c r="M36" s="173" t="s">
        <v>189</v>
      </c>
      <c r="N36" s="123">
        <v>72.558166260000007</v>
      </c>
      <c r="O36" s="123">
        <v>114.15276956</v>
      </c>
      <c r="P36" s="123">
        <v>14.025502100000001</v>
      </c>
      <c r="Q36" s="123">
        <v>6.6131941200000011</v>
      </c>
      <c r="R36" s="123">
        <v>21.512620109999997</v>
      </c>
      <c r="S36" s="123">
        <v>2.5700910700000001</v>
      </c>
      <c r="T36" s="123">
        <v>13.99223581</v>
      </c>
      <c r="U36" s="123"/>
      <c r="V36" s="123"/>
    </row>
    <row r="37" spans="1:22" hidden="1" outlineLevel="1">
      <c r="A37" s="15">
        <v>41334</v>
      </c>
      <c r="B37" s="123">
        <v>3054.394619130001</v>
      </c>
      <c r="C37" s="123">
        <v>433.52021219</v>
      </c>
      <c r="D37" s="123">
        <v>2.7932818800000003</v>
      </c>
      <c r="E37" s="123">
        <v>1156.1903351999999</v>
      </c>
      <c r="F37" s="123">
        <v>236.55495051</v>
      </c>
      <c r="G37" s="123">
        <v>8.8358389399999986</v>
      </c>
      <c r="H37" s="123">
        <v>68.286545299999986</v>
      </c>
      <c r="I37" s="123">
        <v>712.93636973000002</v>
      </c>
      <c r="J37" s="123">
        <v>71.214047510000015</v>
      </c>
      <c r="K37" s="123">
        <v>17.594848580000001</v>
      </c>
      <c r="L37" s="123">
        <v>37.643558109999994</v>
      </c>
      <c r="M37" s="173" t="s">
        <v>189</v>
      </c>
      <c r="N37" s="123">
        <v>69.933235949999997</v>
      </c>
      <c r="O37" s="123">
        <v>174.15260433</v>
      </c>
      <c r="P37" s="123">
        <v>17.751278939999999</v>
      </c>
      <c r="Q37" s="123">
        <v>6.46993537</v>
      </c>
      <c r="R37" s="123">
        <v>26.044084299999998</v>
      </c>
      <c r="S37" s="123">
        <v>1.7750922400000002</v>
      </c>
      <c r="T37" s="123">
        <v>12.698400049999998</v>
      </c>
      <c r="U37" s="123"/>
      <c r="V37" s="123"/>
    </row>
    <row r="38" spans="1:22" hidden="1" outlineLevel="1">
      <c r="A38" s="15">
        <v>41365</v>
      </c>
      <c r="B38" s="123">
        <v>3173.4939091699998</v>
      </c>
      <c r="C38" s="123">
        <v>400.31367344</v>
      </c>
      <c r="D38" s="123">
        <v>29.076859169999999</v>
      </c>
      <c r="E38" s="123">
        <v>1237.9937983999998</v>
      </c>
      <c r="F38" s="123">
        <v>262.82377135000002</v>
      </c>
      <c r="G38" s="123">
        <v>6.5593081900000012</v>
      </c>
      <c r="H38" s="123">
        <v>80.282796419999997</v>
      </c>
      <c r="I38" s="123">
        <v>735.70116504999987</v>
      </c>
      <c r="J38" s="123">
        <v>65.891159939999994</v>
      </c>
      <c r="K38" s="123">
        <v>21.844202180000003</v>
      </c>
      <c r="L38" s="123">
        <v>36.971721889999998</v>
      </c>
      <c r="M38" s="173" t="s">
        <v>189</v>
      </c>
      <c r="N38" s="123">
        <v>69.55232307</v>
      </c>
      <c r="O38" s="123">
        <v>155.35606135</v>
      </c>
      <c r="P38" s="123">
        <v>18.025716610000003</v>
      </c>
      <c r="Q38" s="123">
        <v>5.9689576999999998</v>
      </c>
      <c r="R38" s="123">
        <v>31.661595820000002</v>
      </c>
      <c r="S38" s="123">
        <v>1.97281252</v>
      </c>
      <c r="T38" s="123">
        <v>13.49798607</v>
      </c>
      <c r="U38" s="123"/>
      <c r="V38" s="123"/>
    </row>
    <row r="39" spans="1:22" hidden="1" outlineLevel="1">
      <c r="A39" s="15">
        <v>41395</v>
      </c>
      <c r="B39" s="123">
        <v>3114.34608725</v>
      </c>
      <c r="C39" s="123">
        <v>379.51673455999992</v>
      </c>
      <c r="D39" s="123">
        <v>7.0837646500000009</v>
      </c>
      <c r="E39" s="123">
        <v>1256.6706036999999</v>
      </c>
      <c r="F39" s="123">
        <v>200.37926637000001</v>
      </c>
      <c r="G39" s="123">
        <v>5.7324912599999998</v>
      </c>
      <c r="H39" s="123">
        <v>92.618343240000002</v>
      </c>
      <c r="I39" s="123">
        <v>741.64485311999999</v>
      </c>
      <c r="J39" s="123">
        <v>73.451588309999991</v>
      </c>
      <c r="K39" s="123">
        <v>23.011684520000003</v>
      </c>
      <c r="L39" s="123">
        <v>39.635528739999998</v>
      </c>
      <c r="M39" s="173" t="s">
        <v>189</v>
      </c>
      <c r="N39" s="123">
        <v>66.335175379999995</v>
      </c>
      <c r="O39" s="123">
        <v>163.83287124</v>
      </c>
      <c r="P39" s="123">
        <v>19.451251849999998</v>
      </c>
      <c r="Q39" s="123">
        <v>5.5188902199999994</v>
      </c>
      <c r="R39" s="123">
        <v>22.11010533</v>
      </c>
      <c r="S39" s="123">
        <v>2.5051568300000002</v>
      </c>
      <c r="T39" s="123">
        <v>14.847777929999999</v>
      </c>
      <c r="U39" s="123"/>
      <c r="V39" s="123"/>
    </row>
    <row r="40" spans="1:22" hidden="1" outlineLevel="1">
      <c r="A40" s="15">
        <v>41426</v>
      </c>
      <c r="B40" s="123">
        <v>2835.6444368699995</v>
      </c>
      <c r="C40" s="123">
        <v>391.40465275999992</v>
      </c>
      <c r="D40" s="123">
        <v>19.73488695</v>
      </c>
      <c r="E40" s="123">
        <v>951.78951040999982</v>
      </c>
      <c r="F40" s="123">
        <v>179.41143767000003</v>
      </c>
      <c r="G40" s="123">
        <v>6.2840802399999989</v>
      </c>
      <c r="H40" s="123">
        <v>148.36788987</v>
      </c>
      <c r="I40" s="123">
        <v>732.87729727999999</v>
      </c>
      <c r="J40" s="123">
        <v>54.424329589999999</v>
      </c>
      <c r="K40" s="123">
        <v>32.146000430000001</v>
      </c>
      <c r="L40" s="123">
        <v>37.300266990000004</v>
      </c>
      <c r="M40" s="173" t="s">
        <v>189</v>
      </c>
      <c r="N40" s="123">
        <v>64.127137680000004</v>
      </c>
      <c r="O40" s="123">
        <v>157.78638352999999</v>
      </c>
      <c r="P40" s="123">
        <v>19.367978479999998</v>
      </c>
      <c r="Q40" s="123">
        <v>4.4353217999999996</v>
      </c>
      <c r="R40" s="123">
        <v>20.169499900000002</v>
      </c>
      <c r="S40" s="123">
        <v>2.3721319899999997</v>
      </c>
      <c r="T40" s="123">
        <v>13.6456313</v>
      </c>
      <c r="U40" s="123"/>
      <c r="V40" s="123"/>
    </row>
    <row r="41" spans="1:22" hidden="1" outlineLevel="1">
      <c r="A41" s="15">
        <v>41456</v>
      </c>
      <c r="B41" s="123">
        <v>3072.6257599400005</v>
      </c>
      <c r="C41" s="123">
        <v>403.76278606999995</v>
      </c>
      <c r="D41" s="123">
        <v>10.454803330000001</v>
      </c>
      <c r="E41" s="123">
        <v>1165.23678083</v>
      </c>
      <c r="F41" s="123">
        <v>165.55466219000002</v>
      </c>
      <c r="G41" s="123">
        <v>8.9041662700000028</v>
      </c>
      <c r="H41" s="123">
        <v>92.308294649999979</v>
      </c>
      <c r="I41" s="123">
        <v>761.11389191000001</v>
      </c>
      <c r="J41" s="123">
        <v>54.893328310000001</v>
      </c>
      <c r="K41" s="123">
        <v>38.476674460000005</v>
      </c>
      <c r="L41" s="123">
        <v>41.078415230000004</v>
      </c>
      <c r="M41" s="173" t="s">
        <v>189</v>
      </c>
      <c r="N41" s="123">
        <v>68.485773879999996</v>
      </c>
      <c r="O41" s="123">
        <v>187.92893386</v>
      </c>
      <c r="P41" s="123">
        <v>20.901097649999997</v>
      </c>
      <c r="Q41" s="123">
        <v>10.29807259</v>
      </c>
      <c r="R41" s="123">
        <v>22.972138140000002</v>
      </c>
      <c r="S41" s="123">
        <v>4.4959660000000001</v>
      </c>
      <c r="T41" s="123">
        <v>15.759974569999999</v>
      </c>
      <c r="U41" s="123"/>
      <c r="V41" s="123"/>
    </row>
    <row r="42" spans="1:22" hidden="1" outlineLevel="1">
      <c r="A42" s="15">
        <v>41487</v>
      </c>
      <c r="B42" s="123">
        <v>3089.6397113899993</v>
      </c>
      <c r="C42" s="123">
        <v>387.27078287000006</v>
      </c>
      <c r="D42" s="123">
        <v>131.99540232999999</v>
      </c>
      <c r="E42" s="123">
        <v>1218.9332591999998</v>
      </c>
      <c r="F42" s="123">
        <v>80.701232770000004</v>
      </c>
      <c r="G42" s="123">
        <v>6.7884106499999994</v>
      </c>
      <c r="H42" s="123">
        <v>94.053710859999995</v>
      </c>
      <c r="I42" s="123">
        <v>758.98373366999999</v>
      </c>
      <c r="J42" s="123">
        <v>63.242731169999999</v>
      </c>
      <c r="K42" s="123">
        <v>30.265981749999995</v>
      </c>
      <c r="L42" s="123">
        <v>35.931781389999998</v>
      </c>
      <c r="M42" s="173" t="s">
        <v>189</v>
      </c>
      <c r="N42" s="123">
        <v>63.908463500000003</v>
      </c>
      <c r="O42" s="123">
        <v>152.53361507</v>
      </c>
      <c r="P42" s="123">
        <v>17.213351789999997</v>
      </c>
      <c r="Q42" s="123">
        <v>12.34201363</v>
      </c>
      <c r="R42" s="123">
        <v>17.438011600000003</v>
      </c>
      <c r="S42" s="123">
        <v>3.92444806</v>
      </c>
      <c r="T42" s="123">
        <v>14.112781080000003</v>
      </c>
      <c r="U42" s="123"/>
      <c r="V42" s="123"/>
    </row>
    <row r="43" spans="1:22" hidden="1" outlineLevel="1">
      <c r="A43" s="15">
        <v>41518</v>
      </c>
      <c r="B43" s="123">
        <v>3100.6884762799996</v>
      </c>
      <c r="C43" s="123">
        <v>353.39934391999998</v>
      </c>
      <c r="D43" s="123">
        <v>109.97134700999999</v>
      </c>
      <c r="E43" s="123">
        <v>1070.0588914300001</v>
      </c>
      <c r="F43" s="123">
        <v>114.11601498</v>
      </c>
      <c r="G43" s="123">
        <v>8.137661360000001</v>
      </c>
      <c r="H43" s="123">
        <v>104.91030478000002</v>
      </c>
      <c r="I43" s="123">
        <v>884.9104863199999</v>
      </c>
      <c r="J43" s="123">
        <v>64.307541659999998</v>
      </c>
      <c r="K43" s="123">
        <v>26.567147089999999</v>
      </c>
      <c r="L43" s="123">
        <v>37.157946190000004</v>
      </c>
      <c r="M43" s="173" t="s">
        <v>189</v>
      </c>
      <c r="N43" s="123">
        <v>69.528060580000002</v>
      </c>
      <c r="O43" s="123">
        <v>184.68598111</v>
      </c>
      <c r="P43" s="123">
        <v>18.121645659999999</v>
      </c>
      <c r="Q43" s="123">
        <v>16.002009170000001</v>
      </c>
      <c r="R43" s="123">
        <v>21.869552800000001</v>
      </c>
      <c r="S43" s="123">
        <v>2.3995911299999997</v>
      </c>
      <c r="T43" s="123">
        <v>14.54495109</v>
      </c>
      <c r="U43" s="123"/>
      <c r="V43" s="123"/>
    </row>
    <row r="44" spans="1:22" hidden="1" outlineLevel="1">
      <c r="A44" s="15">
        <v>41548</v>
      </c>
      <c r="B44" s="123">
        <v>3137.6441578800009</v>
      </c>
      <c r="C44" s="123">
        <v>424.38996487000009</v>
      </c>
      <c r="D44" s="123">
        <v>7.611785939999999</v>
      </c>
      <c r="E44" s="123">
        <v>1079.4701346699999</v>
      </c>
      <c r="F44" s="123">
        <v>73.057680619999999</v>
      </c>
      <c r="G44" s="123">
        <v>8.2684743799999989</v>
      </c>
      <c r="H44" s="123">
        <v>99.685093260000002</v>
      </c>
      <c r="I44" s="123">
        <v>973.75493661999985</v>
      </c>
      <c r="J44" s="123">
        <v>72.478327629999995</v>
      </c>
      <c r="K44" s="123">
        <v>26.581832669999997</v>
      </c>
      <c r="L44" s="123">
        <v>31.671496759999997</v>
      </c>
      <c r="M44" s="173" t="s">
        <v>189</v>
      </c>
      <c r="N44" s="123">
        <v>95.701975969999992</v>
      </c>
      <c r="O44" s="123">
        <v>174.03785020000001</v>
      </c>
      <c r="P44" s="123">
        <v>17.481306679999999</v>
      </c>
      <c r="Q44" s="123">
        <v>19.243030909999998</v>
      </c>
      <c r="R44" s="123">
        <v>18.1853023</v>
      </c>
      <c r="S44" s="123">
        <v>2.4075224</v>
      </c>
      <c r="T44" s="123">
        <v>13.617442</v>
      </c>
      <c r="U44" s="123"/>
      <c r="V44" s="123"/>
    </row>
    <row r="45" spans="1:22" hidden="1" outlineLevel="1">
      <c r="A45" s="15">
        <v>41579</v>
      </c>
      <c r="B45" s="123">
        <v>2833.7074611100002</v>
      </c>
      <c r="C45" s="123">
        <v>425.62817011999999</v>
      </c>
      <c r="D45" s="123">
        <v>36.84234506</v>
      </c>
      <c r="E45" s="123">
        <v>903.21156948999987</v>
      </c>
      <c r="F45" s="123">
        <v>84.226055299999999</v>
      </c>
      <c r="G45" s="123">
        <v>8.5567411599999996</v>
      </c>
      <c r="H45" s="123">
        <v>107.13407432</v>
      </c>
      <c r="I45" s="123">
        <v>806.38871094000001</v>
      </c>
      <c r="J45" s="123">
        <v>68.712577599999989</v>
      </c>
      <c r="K45" s="123">
        <v>26.161724419999999</v>
      </c>
      <c r="L45" s="123">
        <v>31.402218530000003</v>
      </c>
      <c r="M45" s="173" t="s">
        <v>189</v>
      </c>
      <c r="N45" s="123">
        <v>104.27368663999999</v>
      </c>
      <c r="O45" s="123">
        <v>163.96982643000001</v>
      </c>
      <c r="P45" s="123">
        <v>18.506438849999999</v>
      </c>
      <c r="Q45" s="123">
        <v>17.669548120000002</v>
      </c>
      <c r="R45" s="123">
        <v>14.602805249999999</v>
      </c>
      <c r="S45" s="123">
        <v>2.6199192600000001</v>
      </c>
      <c r="T45" s="123">
        <v>13.801049620000001</v>
      </c>
      <c r="U45" s="123"/>
      <c r="V45" s="123"/>
    </row>
    <row r="46" spans="1:22" hidden="1" outlineLevel="1">
      <c r="A46" s="15">
        <v>41609</v>
      </c>
      <c r="B46" s="123">
        <v>3571.7461527200003</v>
      </c>
      <c r="C46" s="123">
        <v>452.44088379999999</v>
      </c>
      <c r="D46" s="123">
        <v>16.15889078</v>
      </c>
      <c r="E46" s="123">
        <v>1424.7008797799999</v>
      </c>
      <c r="F46" s="123">
        <v>99.458133129999993</v>
      </c>
      <c r="G46" s="123">
        <v>12.571309400000001</v>
      </c>
      <c r="H46" s="123">
        <v>127.67084029</v>
      </c>
      <c r="I46" s="123">
        <v>938.38130369999999</v>
      </c>
      <c r="J46" s="123">
        <v>134.4157481</v>
      </c>
      <c r="K46" s="123">
        <v>28.25399758</v>
      </c>
      <c r="L46" s="123">
        <v>35.66780533</v>
      </c>
      <c r="M46" s="173" t="s">
        <v>189</v>
      </c>
      <c r="N46" s="123">
        <v>108.30959967000003</v>
      </c>
      <c r="O46" s="123">
        <v>127.52697028999999</v>
      </c>
      <c r="P46" s="123">
        <v>17.341436390000005</v>
      </c>
      <c r="Q46" s="123">
        <v>12.676531450000001</v>
      </c>
      <c r="R46" s="123">
        <v>19.235670729999999</v>
      </c>
      <c r="S46" s="123">
        <v>2.49294035</v>
      </c>
      <c r="T46" s="123">
        <v>14.44321195</v>
      </c>
      <c r="U46" s="123"/>
      <c r="V46" s="123"/>
    </row>
    <row r="47" spans="1:22" hidden="1" outlineLevel="1">
      <c r="A47" s="15">
        <v>41640</v>
      </c>
      <c r="B47" s="123">
        <v>2998.4502904299998</v>
      </c>
      <c r="C47" s="123">
        <v>412.48093924999995</v>
      </c>
      <c r="D47" s="123">
        <v>146.75602542999999</v>
      </c>
      <c r="E47" s="123">
        <v>1086.5566470100002</v>
      </c>
      <c r="F47" s="123">
        <v>97.706858840000024</v>
      </c>
      <c r="G47" s="123">
        <v>12.05363053</v>
      </c>
      <c r="H47" s="123">
        <v>80.659858479999997</v>
      </c>
      <c r="I47" s="123">
        <v>739.86580658000003</v>
      </c>
      <c r="J47" s="123">
        <v>49.781381380000006</v>
      </c>
      <c r="K47" s="123">
        <v>25.079208510000001</v>
      </c>
      <c r="L47" s="123">
        <v>32.373857090000001</v>
      </c>
      <c r="M47" s="173" t="s">
        <v>189</v>
      </c>
      <c r="N47" s="123">
        <v>106.61496344999999</v>
      </c>
      <c r="O47" s="123">
        <v>138.21851264000003</v>
      </c>
      <c r="P47" s="123">
        <v>16.888939689999997</v>
      </c>
      <c r="Q47" s="123">
        <v>13.58062324</v>
      </c>
      <c r="R47" s="123">
        <v>17.155139039999998</v>
      </c>
      <c r="S47" s="123">
        <v>12.548525860000002</v>
      </c>
      <c r="T47" s="123">
        <v>10.129373409999999</v>
      </c>
      <c r="U47" s="123"/>
      <c r="V47" s="123"/>
    </row>
    <row r="48" spans="1:22" hidden="1" outlineLevel="1">
      <c r="A48" s="15">
        <v>41671</v>
      </c>
      <c r="B48" s="123">
        <v>3169.4681655999998</v>
      </c>
      <c r="C48" s="123">
        <v>378.78266594999997</v>
      </c>
      <c r="D48" s="123">
        <v>117.80092522999999</v>
      </c>
      <c r="E48" s="123">
        <v>1187.57168772</v>
      </c>
      <c r="F48" s="123">
        <v>144.19298374000002</v>
      </c>
      <c r="G48" s="123">
        <v>8.7505807200000003</v>
      </c>
      <c r="H48" s="123">
        <v>85.097000260000002</v>
      </c>
      <c r="I48" s="123">
        <v>832.9549355900001</v>
      </c>
      <c r="J48" s="123">
        <v>50.255492939999996</v>
      </c>
      <c r="K48" s="123">
        <v>19.106721159999999</v>
      </c>
      <c r="L48" s="123">
        <v>32.30552685</v>
      </c>
      <c r="M48" s="173" t="s">
        <v>189</v>
      </c>
      <c r="N48" s="123">
        <v>105.30856797</v>
      </c>
      <c r="O48" s="123">
        <v>144.42066222</v>
      </c>
      <c r="P48" s="123">
        <v>17.971744019999999</v>
      </c>
      <c r="Q48" s="123">
        <v>14.516185489999998</v>
      </c>
      <c r="R48" s="123">
        <v>16.861428800000002</v>
      </c>
      <c r="S48" s="123">
        <v>2.0956320900000001</v>
      </c>
      <c r="T48" s="123">
        <v>11.475424850000001</v>
      </c>
      <c r="U48" s="123"/>
      <c r="V48" s="123"/>
    </row>
    <row r="49" spans="1:22" hidden="1" outlineLevel="1">
      <c r="A49" s="15">
        <v>41699</v>
      </c>
      <c r="B49" s="123">
        <v>3384.9039768600001</v>
      </c>
      <c r="C49" s="123">
        <v>468.05405618999993</v>
      </c>
      <c r="D49" s="123">
        <v>251.33668386000002</v>
      </c>
      <c r="E49" s="123">
        <v>1154.69509225</v>
      </c>
      <c r="F49" s="123">
        <v>162.07540904999999</v>
      </c>
      <c r="G49" s="123">
        <v>10.339394809999998</v>
      </c>
      <c r="H49" s="123">
        <v>77.396229530000014</v>
      </c>
      <c r="I49" s="123">
        <v>795.65611378000006</v>
      </c>
      <c r="J49" s="123">
        <v>60.979693810000001</v>
      </c>
      <c r="K49" s="123">
        <v>16.32506807</v>
      </c>
      <c r="L49" s="123">
        <v>32.390600570000004</v>
      </c>
      <c r="M49" s="173" t="s">
        <v>189</v>
      </c>
      <c r="N49" s="123">
        <v>109.31236964</v>
      </c>
      <c r="O49" s="123">
        <v>182.22404409000001</v>
      </c>
      <c r="P49" s="123">
        <v>17.458393819999998</v>
      </c>
      <c r="Q49" s="123">
        <v>15.883604330000001</v>
      </c>
      <c r="R49" s="123">
        <v>16.194881730000002</v>
      </c>
      <c r="S49" s="123">
        <v>2.5020625399999998</v>
      </c>
      <c r="T49" s="123">
        <v>12.080278790000001</v>
      </c>
      <c r="U49" s="123"/>
      <c r="V49" s="123"/>
    </row>
    <row r="50" spans="1:22" hidden="1" outlineLevel="1">
      <c r="A50" s="15">
        <v>41730</v>
      </c>
      <c r="B50" s="123">
        <v>4186.9606735499992</v>
      </c>
      <c r="C50" s="123">
        <v>506.19848872999995</v>
      </c>
      <c r="D50" s="123">
        <v>439.05082646999995</v>
      </c>
      <c r="E50" s="123">
        <v>1659.7783242100004</v>
      </c>
      <c r="F50" s="123">
        <v>151.23606099</v>
      </c>
      <c r="G50" s="123">
        <v>11.905161240000002</v>
      </c>
      <c r="H50" s="123">
        <v>131.61157412999995</v>
      </c>
      <c r="I50" s="123">
        <v>805.70335286999989</v>
      </c>
      <c r="J50" s="123">
        <v>80.683368020000003</v>
      </c>
      <c r="K50" s="123">
        <v>14.954911090000001</v>
      </c>
      <c r="L50" s="123">
        <v>35.287327410000003</v>
      </c>
      <c r="M50" s="173" t="s">
        <v>189</v>
      </c>
      <c r="N50" s="123">
        <v>90.79942681</v>
      </c>
      <c r="O50" s="123">
        <v>194.62172487000001</v>
      </c>
      <c r="P50" s="123">
        <v>15.061206509999998</v>
      </c>
      <c r="Q50" s="123">
        <v>19.753816759999999</v>
      </c>
      <c r="R50" s="123">
        <v>15.2392176</v>
      </c>
      <c r="S50" s="123">
        <v>2.1741211499999999</v>
      </c>
      <c r="T50" s="123">
        <v>12.90176469</v>
      </c>
      <c r="U50" s="123"/>
      <c r="V50" s="123"/>
    </row>
    <row r="51" spans="1:22" hidden="1" outlineLevel="1">
      <c r="A51" s="15">
        <v>41760</v>
      </c>
      <c r="B51" s="123">
        <v>4436.0597980599996</v>
      </c>
      <c r="C51" s="123">
        <v>498.30447979000002</v>
      </c>
      <c r="D51" s="123">
        <v>412.62573706999996</v>
      </c>
      <c r="E51" s="123">
        <v>1834.9338167600001</v>
      </c>
      <c r="F51" s="123">
        <v>202.04564479000001</v>
      </c>
      <c r="G51" s="123">
        <v>11.714060730000002</v>
      </c>
      <c r="H51" s="123">
        <v>139.33193392000001</v>
      </c>
      <c r="I51" s="123">
        <v>821.33125816999984</v>
      </c>
      <c r="J51" s="123">
        <v>90.780984480000001</v>
      </c>
      <c r="K51" s="123">
        <v>18.722020739999998</v>
      </c>
      <c r="L51" s="123">
        <v>35.384773749999994</v>
      </c>
      <c r="M51" s="173" t="s">
        <v>189</v>
      </c>
      <c r="N51" s="123">
        <v>89.485894549999998</v>
      </c>
      <c r="O51" s="123">
        <v>208.21700456999997</v>
      </c>
      <c r="P51" s="123">
        <v>18.83037796</v>
      </c>
      <c r="Q51" s="123">
        <v>20.588737379999998</v>
      </c>
      <c r="R51" s="123">
        <v>16.918289159999997</v>
      </c>
      <c r="S51" s="123">
        <v>3.6243318700000002</v>
      </c>
      <c r="T51" s="123">
        <v>13.220452369999997</v>
      </c>
      <c r="U51" s="123"/>
      <c r="V51" s="123"/>
    </row>
    <row r="52" spans="1:22" hidden="1" outlineLevel="1">
      <c r="A52" s="15">
        <v>41791</v>
      </c>
      <c r="B52" s="123">
        <v>4148.3161758999995</v>
      </c>
      <c r="C52" s="123">
        <v>437.44830439999998</v>
      </c>
      <c r="D52" s="123">
        <v>494.09881284000005</v>
      </c>
      <c r="E52" s="123">
        <v>1702.2303433099999</v>
      </c>
      <c r="F52" s="123">
        <v>95.486175130000007</v>
      </c>
      <c r="G52" s="123">
        <v>9.5674767899999988</v>
      </c>
      <c r="H52" s="123">
        <v>116.40602004</v>
      </c>
      <c r="I52" s="123">
        <v>777.16740899000001</v>
      </c>
      <c r="J52" s="123">
        <v>93.494377720000017</v>
      </c>
      <c r="K52" s="123">
        <v>32.737306750000009</v>
      </c>
      <c r="L52" s="123">
        <v>39.645982520000004</v>
      </c>
      <c r="M52" s="173" t="s">
        <v>189</v>
      </c>
      <c r="N52" s="123">
        <v>81.632053210000009</v>
      </c>
      <c r="O52" s="123">
        <v>198.71041278999999</v>
      </c>
      <c r="P52" s="123">
        <v>21.069184100000001</v>
      </c>
      <c r="Q52" s="123">
        <v>20.482653110000001</v>
      </c>
      <c r="R52" s="123">
        <v>13.906409189999998</v>
      </c>
      <c r="S52" s="123">
        <v>1.8679203000000002</v>
      </c>
      <c r="T52" s="123">
        <v>12.365334709999999</v>
      </c>
      <c r="U52" s="123"/>
      <c r="V52" s="123"/>
    </row>
    <row r="53" spans="1:22" hidden="1" outlineLevel="1">
      <c r="A53" s="15">
        <v>41821</v>
      </c>
      <c r="B53" s="123">
        <v>4478.2635230800006</v>
      </c>
      <c r="C53" s="123">
        <v>575.90867451999998</v>
      </c>
      <c r="D53" s="123">
        <v>315.93873860999997</v>
      </c>
      <c r="E53" s="123">
        <v>1833.89987075</v>
      </c>
      <c r="F53" s="123">
        <v>251.83872367000001</v>
      </c>
      <c r="G53" s="123">
        <v>10.795830609999999</v>
      </c>
      <c r="H53" s="123">
        <v>110.13363965000001</v>
      </c>
      <c r="I53" s="123">
        <v>831.14480749000018</v>
      </c>
      <c r="J53" s="123">
        <v>100.85459245999999</v>
      </c>
      <c r="K53" s="123">
        <v>37.614387310000005</v>
      </c>
      <c r="L53" s="123">
        <v>38.221314389999996</v>
      </c>
      <c r="M53" s="173" t="s">
        <v>189</v>
      </c>
      <c r="N53" s="123">
        <v>81.052377750000005</v>
      </c>
      <c r="O53" s="123">
        <v>208.20751534000001</v>
      </c>
      <c r="P53" s="123">
        <v>21.376211179999999</v>
      </c>
      <c r="Q53" s="123">
        <v>19.544501589999999</v>
      </c>
      <c r="R53" s="123">
        <v>27.11695096</v>
      </c>
      <c r="S53" s="123">
        <v>2.2148885100000002</v>
      </c>
      <c r="T53" s="123">
        <v>12.40049829</v>
      </c>
      <c r="U53" s="123"/>
      <c r="V53" s="123"/>
    </row>
    <row r="54" spans="1:22" hidden="1" outlineLevel="1">
      <c r="A54" s="15">
        <v>41852</v>
      </c>
      <c r="B54" s="123">
        <v>4296.0828379499999</v>
      </c>
      <c r="C54" s="123">
        <v>492.30128064999997</v>
      </c>
      <c r="D54" s="123">
        <v>260.86588998999997</v>
      </c>
      <c r="E54" s="123">
        <v>1842.6046760800004</v>
      </c>
      <c r="F54" s="123">
        <v>85.345102929999996</v>
      </c>
      <c r="G54" s="123">
        <v>10.751302369999999</v>
      </c>
      <c r="H54" s="123">
        <v>132.59953079000002</v>
      </c>
      <c r="I54" s="123">
        <v>873.48745567000003</v>
      </c>
      <c r="J54" s="123">
        <v>127.49269978999999</v>
      </c>
      <c r="K54" s="123">
        <v>30.709634889999997</v>
      </c>
      <c r="L54" s="123">
        <v>32.486617499999994</v>
      </c>
      <c r="M54" s="173" t="s">
        <v>189</v>
      </c>
      <c r="N54" s="123">
        <v>87.534154409999985</v>
      </c>
      <c r="O54" s="123">
        <v>234.98150874000001</v>
      </c>
      <c r="P54" s="123">
        <v>23.753587030000002</v>
      </c>
      <c r="Q54" s="123">
        <v>22.739606379999998</v>
      </c>
      <c r="R54" s="123">
        <v>21.966501440000002</v>
      </c>
      <c r="S54" s="123">
        <v>4.1990215100000006</v>
      </c>
      <c r="T54" s="123">
        <v>12.264267780000001</v>
      </c>
      <c r="U54" s="123"/>
      <c r="V54" s="129"/>
    </row>
    <row r="55" spans="1:22" hidden="1" outlineLevel="1">
      <c r="A55" s="15">
        <v>41883</v>
      </c>
      <c r="B55" s="123">
        <v>4302.5264564700001</v>
      </c>
      <c r="C55" s="123">
        <v>496.85474259</v>
      </c>
      <c r="D55" s="123">
        <v>111.12561258000001</v>
      </c>
      <c r="E55" s="123">
        <v>1934.1384839500001</v>
      </c>
      <c r="F55" s="123">
        <v>160.82892570999999</v>
      </c>
      <c r="G55" s="123">
        <v>10.74034125</v>
      </c>
      <c r="H55" s="123">
        <v>124.17461373000002</v>
      </c>
      <c r="I55" s="123">
        <v>863.54688059999989</v>
      </c>
      <c r="J55" s="123">
        <v>145.46437577999998</v>
      </c>
      <c r="K55" s="123">
        <v>28.700141699999996</v>
      </c>
      <c r="L55" s="123">
        <v>32.880619719999999</v>
      </c>
      <c r="M55" s="173" t="s">
        <v>189</v>
      </c>
      <c r="N55" s="123">
        <v>89.900387559999999</v>
      </c>
      <c r="O55" s="123">
        <v>217.51090138999999</v>
      </c>
      <c r="P55" s="123">
        <v>20.333913359999997</v>
      </c>
      <c r="Q55" s="123">
        <v>24.112029709999995</v>
      </c>
      <c r="R55" s="123">
        <v>27.083606590000002</v>
      </c>
      <c r="S55" s="123">
        <v>2.3376996499999998</v>
      </c>
      <c r="T55" s="123">
        <v>12.793180600000001</v>
      </c>
      <c r="U55" s="123"/>
      <c r="V55" s="123"/>
    </row>
    <row r="56" spans="1:22" hidden="1" outlineLevel="1">
      <c r="A56" s="15">
        <v>41913</v>
      </c>
      <c r="B56" s="123">
        <v>3766.9204597199996</v>
      </c>
      <c r="C56" s="123">
        <v>468.72518909000001</v>
      </c>
      <c r="D56" s="123">
        <v>105.32904284</v>
      </c>
      <c r="E56" s="123">
        <v>1518.58752882</v>
      </c>
      <c r="F56" s="123">
        <v>62.253398949999998</v>
      </c>
      <c r="G56" s="123">
        <v>11.022052030000001</v>
      </c>
      <c r="H56" s="123">
        <v>112.40257244000001</v>
      </c>
      <c r="I56" s="123">
        <v>879.16047806000006</v>
      </c>
      <c r="J56" s="123">
        <v>148.22200462999999</v>
      </c>
      <c r="K56" s="123">
        <v>23.645715689999996</v>
      </c>
      <c r="L56" s="123">
        <v>39.789149359999996</v>
      </c>
      <c r="M56" s="173" t="s">
        <v>189</v>
      </c>
      <c r="N56" s="123">
        <v>106.02125063</v>
      </c>
      <c r="O56" s="123">
        <v>209.73230139999998</v>
      </c>
      <c r="P56" s="123">
        <v>22.424488140000001</v>
      </c>
      <c r="Q56" s="123">
        <v>25.59743125</v>
      </c>
      <c r="R56" s="123">
        <v>18.502994190000003</v>
      </c>
      <c r="S56" s="123">
        <v>1.7534809099999999</v>
      </c>
      <c r="T56" s="123">
        <v>13.751381290000001</v>
      </c>
      <c r="U56" s="123"/>
      <c r="V56" s="123"/>
    </row>
    <row r="57" spans="1:22" hidden="1" outlineLevel="1">
      <c r="A57" s="15">
        <v>41944</v>
      </c>
      <c r="B57" s="123">
        <v>4239.4380934299998</v>
      </c>
      <c r="C57" s="123">
        <v>539.05646749000005</v>
      </c>
      <c r="D57" s="123">
        <v>57.451015840000004</v>
      </c>
      <c r="E57" s="123">
        <v>1772.5891860500001</v>
      </c>
      <c r="F57" s="123">
        <v>113.38111058999999</v>
      </c>
      <c r="G57" s="123">
        <v>10.919865440000001</v>
      </c>
      <c r="H57" s="123">
        <v>103.72632075999998</v>
      </c>
      <c r="I57" s="123">
        <v>940.76514699000018</v>
      </c>
      <c r="J57" s="123">
        <v>168.13257604</v>
      </c>
      <c r="K57" s="123">
        <v>20.917053409999998</v>
      </c>
      <c r="L57" s="123">
        <v>44.644591890000001</v>
      </c>
      <c r="M57" s="173" t="s">
        <v>189</v>
      </c>
      <c r="N57" s="123">
        <v>121.59553636999999</v>
      </c>
      <c r="O57" s="123">
        <v>264.06972602000002</v>
      </c>
      <c r="P57" s="123">
        <v>19.348138200000001</v>
      </c>
      <c r="Q57" s="123">
        <v>29.854914709999999</v>
      </c>
      <c r="R57" s="123">
        <v>16.642734530000002</v>
      </c>
      <c r="S57" s="123">
        <v>1.7068819199999998</v>
      </c>
      <c r="T57" s="123">
        <v>14.636827180000003</v>
      </c>
      <c r="U57" s="123"/>
      <c r="V57" s="123"/>
    </row>
    <row r="58" spans="1:22" hidden="1" outlineLevel="1">
      <c r="A58" s="15">
        <v>41974</v>
      </c>
      <c r="B58" s="123">
        <v>4849.7213589700013</v>
      </c>
      <c r="C58" s="123">
        <v>496.89092833000007</v>
      </c>
      <c r="D58" s="123">
        <v>24.846104589999999</v>
      </c>
      <c r="E58" s="123">
        <v>2441.8464759800004</v>
      </c>
      <c r="F58" s="123">
        <v>156.25158041999998</v>
      </c>
      <c r="G58" s="123">
        <v>10.3312531</v>
      </c>
      <c r="H58" s="123">
        <v>73.538742010000007</v>
      </c>
      <c r="I58" s="123">
        <v>950.48948897999992</v>
      </c>
      <c r="J58" s="123">
        <v>153.42974404</v>
      </c>
      <c r="K58" s="123">
        <v>19.630123639999997</v>
      </c>
      <c r="L58" s="123">
        <v>36.97751521</v>
      </c>
      <c r="M58" s="173" t="s">
        <v>189</v>
      </c>
      <c r="N58" s="123">
        <v>122.82968484</v>
      </c>
      <c r="O58" s="123">
        <v>282.29571950000002</v>
      </c>
      <c r="P58" s="123">
        <v>16.922514939999996</v>
      </c>
      <c r="Q58" s="123">
        <v>28.269972299999999</v>
      </c>
      <c r="R58" s="123">
        <v>17.19335732</v>
      </c>
      <c r="S58" s="123">
        <v>4.0125604299999997</v>
      </c>
      <c r="T58" s="123">
        <v>13.965593340000002</v>
      </c>
      <c r="U58" s="123"/>
      <c r="V58" s="123"/>
    </row>
    <row r="59" spans="1:22" hidden="1" outlineLevel="1">
      <c r="A59" s="15">
        <v>42005</v>
      </c>
      <c r="B59" s="123">
        <v>4610.6908597800011</v>
      </c>
      <c r="C59" s="123">
        <v>575.17485623000005</v>
      </c>
      <c r="D59" s="123">
        <v>70.600470279999996</v>
      </c>
      <c r="E59" s="123">
        <v>2126.6621271099998</v>
      </c>
      <c r="F59" s="123">
        <v>74.889348179999985</v>
      </c>
      <c r="G59" s="123">
        <v>9.2035106799999991</v>
      </c>
      <c r="H59" s="123">
        <v>75.351542939999987</v>
      </c>
      <c r="I59" s="123">
        <v>956.07970490999992</v>
      </c>
      <c r="J59" s="123">
        <v>165.51256678999999</v>
      </c>
      <c r="K59" s="123">
        <v>17.24138559</v>
      </c>
      <c r="L59" s="123">
        <v>43.494182080000002</v>
      </c>
      <c r="M59" s="173" t="s">
        <v>189</v>
      </c>
      <c r="N59" s="123">
        <v>130.59916347000001</v>
      </c>
      <c r="O59" s="123">
        <v>278.94099212999998</v>
      </c>
      <c r="P59" s="123">
        <v>49.795446800000008</v>
      </c>
      <c r="Q59" s="123">
        <v>6.936064309999999</v>
      </c>
      <c r="R59" s="123">
        <v>14.2950927</v>
      </c>
      <c r="S59" s="123">
        <v>1.8458829299999997</v>
      </c>
      <c r="T59" s="123">
        <v>14.06852265</v>
      </c>
      <c r="U59" s="123"/>
      <c r="V59" s="123"/>
    </row>
    <row r="60" spans="1:22" hidden="1" outlineLevel="1">
      <c r="A60" s="15">
        <v>42036</v>
      </c>
      <c r="B60" s="123">
        <v>6389.7017585099984</v>
      </c>
      <c r="C60" s="123">
        <v>550.0952430000001</v>
      </c>
      <c r="D60" s="123">
        <v>72.675097780000002</v>
      </c>
      <c r="E60" s="123">
        <v>3477.06707009</v>
      </c>
      <c r="F60" s="123">
        <v>124.20584463</v>
      </c>
      <c r="G60" s="123">
        <v>8.5225596400000008</v>
      </c>
      <c r="H60" s="123">
        <v>77.385046529999983</v>
      </c>
      <c r="I60" s="123">
        <v>1159.04400446</v>
      </c>
      <c r="J60" s="123">
        <v>248.48298068999998</v>
      </c>
      <c r="K60" s="123">
        <v>16.3596854</v>
      </c>
      <c r="L60" s="123">
        <v>48.765718050000004</v>
      </c>
      <c r="M60" s="173" t="s">
        <v>189</v>
      </c>
      <c r="N60" s="123">
        <v>139.39464693999997</v>
      </c>
      <c r="O60" s="123">
        <v>370.72161643000004</v>
      </c>
      <c r="P60" s="123">
        <v>59.036437990000003</v>
      </c>
      <c r="Q60" s="123">
        <v>6.3031749199999991</v>
      </c>
      <c r="R60" s="123">
        <v>15.962421700000002</v>
      </c>
      <c r="S60" s="123">
        <v>1.5404470799999999</v>
      </c>
      <c r="T60" s="123">
        <v>14.139763179999999</v>
      </c>
      <c r="U60" s="123"/>
      <c r="V60" s="123"/>
    </row>
    <row r="61" spans="1:22" hidden="1" outlineLevel="1">
      <c r="A61" s="15">
        <v>42064</v>
      </c>
      <c r="B61" s="123">
        <v>5635.9421109299992</v>
      </c>
      <c r="C61" s="123">
        <v>589.03657190999979</v>
      </c>
      <c r="D61" s="123">
        <v>33.409771210000002</v>
      </c>
      <c r="E61" s="123">
        <v>2889.6458378999996</v>
      </c>
      <c r="F61" s="123">
        <v>86.302001779999998</v>
      </c>
      <c r="G61" s="123">
        <v>9.2223480000000002</v>
      </c>
      <c r="H61" s="123">
        <v>92.473914289999996</v>
      </c>
      <c r="I61" s="123">
        <v>1007.02707119</v>
      </c>
      <c r="J61" s="123">
        <v>238.33851050999999</v>
      </c>
      <c r="K61" s="123">
        <v>12.64458441</v>
      </c>
      <c r="L61" s="123">
        <v>49.503358499999997</v>
      </c>
      <c r="M61" s="173" t="s">
        <v>189</v>
      </c>
      <c r="N61" s="123">
        <v>172.18103823999996</v>
      </c>
      <c r="O61" s="123">
        <v>370.24429942999996</v>
      </c>
      <c r="P61" s="123">
        <v>40.500748530000003</v>
      </c>
      <c r="Q61" s="123">
        <v>6.2732862899999997</v>
      </c>
      <c r="R61" s="123">
        <v>12.995913689999998</v>
      </c>
      <c r="S61" s="123">
        <v>7.0551423600000005</v>
      </c>
      <c r="T61" s="123">
        <v>19.08771269</v>
      </c>
      <c r="U61" s="123"/>
      <c r="V61" s="123"/>
    </row>
    <row r="62" spans="1:22" hidden="1" outlineLevel="1">
      <c r="A62" s="15">
        <v>42095</v>
      </c>
      <c r="B62" s="123">
        <v>5960.07299203</v>
      </c>
      <c r="C62" s="123">
        <v>706.24477252999998</v>
      </c>
      <c r="D62" s="123">
        <v>69.368480950000006</v>
      </c>
      <c r="E62" s="123">
        <v>2987.4993844000001</v>
      </c>
      <c r="F62" s="123">
        <v>99.27843630000001</v>
      </c>
      <c r="G62" s="123">
        <v>8.1396812000000001</v>
      </c>
      <c r="H62" s="123">
        <v>88.458088939999996</v>
      </c>
      <c r="I62" s="123">
        <v>1073.1058775399999</v>
      </c>
      <c r="J62" s="123">
        <v>245.43853667000002</v>
      </c>
      <c r="K62" s="123">
        <v>15.55778387</v>
      </c>
      <c r="L62" s="123">
        <v>43.579409230000003</v>
      </c>
      <c r="M62" s="173" t="s">
        <v>189</v>
      </c>
      <c r="N62" s="123">
        <v>178.01785402000002</v>
      </c>
      <c r="O62" s="123">
        <v>356.91329665000001</v>
      </c>
      <c r="P62" s="123">
        <v>40.514094929999999</v>
      </c>
      <c r="Q62" s="123">
        <v>5.9480704099999997</v>
      </c>
      <c r="R62" s="123">
        <v>14.420669699999998</v>
      </c>
      <c r="S62" s="123">
        <v>9.1497729499999991</v>
      </c>
      <c r="T62" s="123">
        <v>18.438781740000003</v>
      </c>
      <c r="U62" s="123"/>
      <c r="V62" s="123"/>
    </row>
    <row r="63" spans="1:22" hidden="1" outlineLevel="1">
      <c r="A63" s="15">
        <v>42125</v>
      </c>
      <c r="B63" s="123">
        <v>6153.8092243600004</v>
      </c>
      <c r="C63" s="123">
        <v>940.36517710999988</v>
      </c>
      <c r="D63" s="123">
        <v>55.058288940000011</v>
      </c>
      <c r="E63" s="123">
        <v>2894.8867478000002</v>
      </c>
      <c r="F63" s="123">
        <v>164.25256489999998</v>
      </c>
      <c r="G63" s="123">
        <v>8.0050608000000008</v>
      </c>
      <c r="H63" s="123">
        <v>84.755633230000001</v>
      </c>
      <c r="I63" s="123">
        <v>1073.4931161899999</v>
      </c>
      <c r="J63" s="123">
        <v>264.80755950000002</v>
      </c>
      <c r="K63" s="123">
        <v>17.564572239999997</v>
      </c>
      <c r="L63" s="123">
        <v>48.857816630000002</v>
      </c>
      <c r="M63" s="173" t="s">
        <v>189</v>
      </c>
      <c r="N63" s="123">
        <v>181.43054820999998</v>
      </c>
      <c r="O63" s="123">
        <v>337.82127277999996</v>
      </c>
      <c r="P63" s="123">
        <v>34.016573700000009</v>
      </c>
      <c r="Q63" s="123">
        <v>5.5752179699999997</v>
      </c>
      <c r="R63" s="123">
        <v>18.929269049999998</v>
      </c>
      <c r="S63" s="123">
        <v>6.3860039699999991</v>
      </c>
      <c r="T63" s="123">
        <v>17.603801339999997</v>
      </c>
      <c r="U63" s="123"/>
      <c r="V63" s="123"/>
    </row>
    <row r="64" spans="1:22" hidden="1" outlineLevel="1">
      <c r="A64" s="15">
        <v>42156</v>
      </c>
      <c r="B64" s="123">
        <v>6158.9048528799995</v>
      </c>
      <c r="C64" s="123">
        <v>961.94542712999987</v>
      </c>
      <c r="D64" s="123">
        <v>62.216776010000004</v>
      </c>
      <c r="E64" s="123">
        <v>2707.77720718</v>
      </c>
      <c r="F64" s="123">
        <v>172.78976714000001</v>
      </c>
      <c r="G64" s="123">
        <v>8.8677887999999996</v>
      </c>
      <c r="H64" s="123">
        <v>88.082682179999992</v>
      </c>
      <c r="I64" s="123">
        <v>1187.5200719099998</v>
      </c>
      <c r="J64" s="123">
        <v>296.81272915</v>
      </c>
      <c r="K64" s="123">
        <v>31.56363253</v>
      </c>
      <c r="L64" s="123">
        <v>44.124478680000003</v>
      </c>
      <c r="M64" s="173" t="s">
        <v>189</v>
      </c>
      <c r="N64" s="123">
        <v>192.66584914000001</v>
      </c>
      <c r="O64" s="123">
        <v>331.29259894</v>
      </c>
      <c r="P64" s="123">
        <v>27.778722089999995</v>
      </c>
      <c r="Q64" s="123">
        <v>4.97735941</v>
      </c>
      <c r="R64" s="123">
        <v>17.72370853</v>
      </c>
      <c r="S64" s="123">
        <v>3.8817906899999999</v>
      </c>
      <c r="T64" s="123">
        <v>18.884263369999999</v>
      </c>
      <c r="U64" s="123"/>
      <c r="V64" s="123"/>
    </row>
    <row r="65" spans="1:22" hidden="1" outlineLevel="1">
      <c r="A65" s="15">
        <v>42186</v>
      </c>
      <c r="B65" s="123">
        <v>6132.0351028499999</v>
      </c>
      <c r="C65" s="123">
        <v>926.10492940000006</v>
      </c>
      <c r="D65" s="123">
        <v>56.125507180000007</v>
      </c>
      <c r="E65" s="123">
        <v>2847.5670919000004</v>
      </c>
      <c r="F65" s="123">
        <v>67.135011070000004</v>
      </c>
      <c r="G65" s="123">
        <v>8.7906476199999997</v>
      </c>
      <c r="H65" s="123">
        <v>87.920756409999981</v>
      </c>
      <c r="I65" s="123">
        <v>1167.6201675099999</v>
      </c>
      <c r="J65" s="123">
        <v>288.57343477999996</v>
      </c>
      <c r="K65" s="123">
        <v>38.128149540000003</v>
      </c>
      <c r="L65" s="123">
        <v>42.049919699999997</v>
      </c>
      <c r="M65" s="173" t="s">
        <v>189</v>
      </c>
      <c r="N65" s="123">
        <v>181.62901646</v>
      </c>
      <c r="O65" s="123">
        <v>337.58660536999997</v>
      </c>
      <c r="P65" s="123">
        <v>34.159843170000002</v>
      </c>
      <c r="Q65" s="123">
        <v>4.9834001999999993</v>
      </c>
      <c r="R65" s="123">
        <v>20.571589759999998</v>
      </c>
      <c r="S65" s="123">
        <v>2.9861571900000001</v>
      </c>
      <c r="T65" s="123">
        <v>20.10287559</v>
      </c>
      <c r="U65" s="123"/>
      <c r="V65" s="123"/>
    </row>
    <row r="66" spans="1:22" hidden="1" outlineLevel="1">
      <c r="A66" s="15">
        <v>42217</v>
      </c>
      <c r="B66" s="123">
        <v>6055.468787759999</v>
      </c>
      <c r="C66" s="123">
        <v>820.96602384000005</v>
      </c>
      <c r="D66" s="123">
        <v>52.326157080000002</v>
      </c>
      <c r="E66" s="123">
        <v>2796.2127909400006</v>
      </c>
      <c r="F66" s="123">
        <v>137.78386500000002</v>
      </c>
      <c r="G66" s="123">
        <v>11.169149180000002</v>
      </c>
      <c r="H66" s="123">
        <v>87.185784959999992</v>
      </c>
      <c r="I66" s="123">
        <v>1172.1091117899998</v>
      </c>
      <c r="J66" s="123">
        <v>296.45146558999994</v>
      </c>
      <c r="K66" s="123">
        <v>34.231508489999996</v>
      </c>
      <c r="L66" s="123">
        <v>46.320928479999999</v>
      </c>
      <c r="M66" s="173" t="s">
        <v>189</v>
      </c>
      <c r="N66" s="123">
        <v>189.92509036999996</v>
      </c>
      <c r="O66" s="123">
        <v>333.52225791000001</v>
      </c>
      <c r="P66" s="123">
        <v>25.07258058</v>
      </c>
      <c r="Q66" s="123">
        <v>7.0214025700000002</v>
      </c>
      <c r="R66" s="123">
        <v>20.592267060000001</v>
      </c>
      <c r="S66" s="123">
        <v>4.7882073700000003</v>
      </c>
      <c r="T66" s="123">
        <v>19.790196549999997</v>
      </c>
      <c r="U66" s="123"/>
      <c r="V66" s="123"/>
    </row>
    <row r="67" spans="1:22" hidden="1" outlineLevel="1">
      <c r="A67" s="15">
        <v>42248</v>
      </c>
      <c r="B67" s="123">
        <v>5878.7604726500003</v>
      </c>
      <c r="C67" s="123">
        <v>976.76986108999995</v>
      </c>
      <c r="D67" s="123">
        <v>38.654139020000002</v>
      </c>
      <c r="E67" s="123">
        <v>2372.3129553199997</v>
      </c>
      <c r="F67" s="123">
        <v>133.63209526999998</v>
      </c>
      <c r="G67" s="123">
        <v>9.4304917299999982</v>
      </c>
      <c r="H67" s="123">
        <v>95.982409010000012</v>
      </c>
      <c r="I67" s="123">
        <v>1255.3074201999998</v>
      </c>
      <c r="J67" s="123">
        <v>311.86413852999999</v>
      </c>
      <c r="K67" s="123">
        <v>30.206760499999998</v>
      </c>
      <c r="L67" s="123">
        <v>42.047140200000001</v>
      </c>
      <c r="M67" s="173" t="s">
        <v>189</v>
      </c>
      <c r="N67" s="123">
        <v>203.32508021000004</v>
      </c>
      <c r="O67" s="123">
        <v>322.36995383999999</v>
      </c>
      <c r="P67" s="123">
        <v>33.127664670000001</v>
      </c>
      <c r="Q67" s="123">
        <v>7.9885229000000004</v>
      </c>
      <c r="R67" s="123">
        <v>21.548616110000001</v>
      </c>
      <c r="S67" s="123">
        <v>2.6258490300000004</v>
      </c>
      <c r="T67" s="123">
        <v>21.567375019999997</v>
      </c>
      <c r="U67" s="123"/>
      <c r="V67" s="123"/>
    </row>
    <row r="68" spans="1:22" hidden="1" outlineLevel="1">
      <c r="A68" s="15">
        <v>42278</v>
      </c>
      <c r="B68" s="123">
        <v>6330.8334391900007</v>
      </c>
      <c r="C68" s="123">
        <v>899.48177692000002</v>
      </c>
      <c r="D68" s="123">
        <v>123.97454551</v>
      </c>
      <c r="E68" s="123">
        <v>2593.6606091499998</v>
      </c>
      <c r="F68" s="123">
        <v>80.43782367</v>
      </c>
      <c r="G68" s="123">
        <v>10.44387865</v>
      </c>
      <c r="H68" s="123">
        <v>113.54231598000001</v>
      </c>
      <c r="I68" s="123">
        <v>1503.75918215</v>
      </c>
      <c r="J68" s="123">
        <v>314.04143758000004</v>
      </c>
      <c r="K68" s="123">
        <v>27.502177349999997</v>
      </c>
      <c r="L68" s="123">
        <v>50.043540899999996</v>
      </c>
      <c r="M68" s="173" t="s">
        <v>189</v>
      </c>
      <c r="N68" s="123">
        <v>209.94251507999999</v>
      </c>
      <c r="O68" s="123">
        <v>309.26586806</v>
      </c>
      <c r="P68" s="123">
        <v>42.120553170000001</v>
      </c>
      <c r="Q68" s="123">
        <v>7.463770929999999</v>
      </c>
      <c r="R68" s="123">
        <v>18.482723890000003</v>
      </c>
      <c r="S68" s="123">
        <v>4.8946751699999993</v>
      </c>
      <c r="T68" s="123">
        <v>21.776045029999995</v>
      </c>
      <c r="U68" s="123"/>
      <c r="V68" s="123"/>
    </row>
    <row r="69" spans="1:22" hidden="1" outlineLevel="1">
      <c r="A69" s="15">
        <v>42309</v>
      </c>
      <c r="B69" s="123">
        <v>6884.014712369999</v>
      </c>
      <c r="C69" s="123">
        <v>882.40516578000006</v>
      </c>
      <c r="D69" s="123">
        <v>174.45489811000002</v>
      </c>
      <c r="E69" s="123">
        <v>3297.7726267399999</v>
      </c>
      <c r="F69" s="123">
        <v>75.76686393</v>
      </c>
      <c r="G69" s="123">
        <v>10.73618875</v>
      </c>
      <c r="H69" s="123">
        <v>106.08347304999999</v>
      </c>
      <c r="I69" s="123">
        <v>1276.56737168</v>
      </c>
      <c r="J69" s="123">
        <v>335.78948566000003</v>
      </c>
      <c r="K69" s="123">
        <v>26.955511159999997</v>
      </c>
      <c r="L69" s="123">
        <v>53.386192740000006</v>
      </c>
      <c r="M69" s="173" t="s">
        <v>189</v>
      </c>
      <c r="N69" s="123">
        <v>220.03557382000002</v>
      </c>
      <c r="O69" s="123">
        <v>324.68541446000006</v>
      </c>
      <c r="P69" s="123">
        <v>33.857522110000005</v>
      </c>
      <c r="Q69" s="123">
        <v>7.1530955499999997</v>
      </c>
      <c r="R69" s="123">
        <v>20.782256750000002</v>
      </c>
      <c r="S69" s="123">
        <v>15.14083113</v>
      </c>
      <c r="T69" s="123">
        <v>22.442240950000002</v>
      </c>
      <c r="U69" s="123"/>
      <c r="V69" s="123"/>
    </row>
    <row r="70" spans="1:22" hidden="1" outlineLevel="1">
      <c r="A70" s="15">
        <v>42339</v>
      </c>
      <c r="B70" s="123">
        <v>7877.2043479300009</v>
      </c>
      <c r="C70" s="123">
        <v>1120.6427814000003</v>
      </c>
      <c r="D70" s="123">
        <v>50.687540740000003</v>
      </c>
      <c r="E70" s="123">
        <v>4118.89546565</v>
      </c>
      <c r="F70" s="123">
        <v>102.10470912999999</v>
      </c>
      <c r="G70" s="123">
        <v>11.384560410000001</v>
      </c>
      <c r="H70" s="123">
        <v>132.44863475999998</v>
      </c>
      <c r="I70" s="123">
        <v>1202.6757647700001</v>
      </c>
      <c r="J70" s="123">
        <v>317.66150802999999</v>
      </c>
      <c r="K70" s="123">
        <v>27.9103973</v>
      </c>
      <c r="L70" s="123">
        <v>46.808272860000002</v>
      </c>
      <c r="M70" s="173" t="s">
        <v>189</v>
      </c>
      <c r="N70" s="123">
        <v>230.67269254999999</v>
      </c>
      <c r="O70" s="123">
        <v>397.34391285000004</v>
      </c>
      <c r="P70" s="123">
        <v>61.457082109999995</v>
      </c>
      <c r="Q70" s="123">
        <v>5.9566444999999995</v>
      </c>
      <c r="R70" s="123">
        <v>23.408056709999997</v>
      </c>
      <c r="S70" s="123">
        <v>6.1616294800000002</v>
      </c>
      <c r="T70" s="123">
        <v>20.98469468</v>
      </c>
      <c r="U70" s="123"/>
      <c r="V70" s="123"/>
    </row>
    <row r="71" spans="1:22" hidden="1" outlineLevel="1">
      <c r="A71" s="15">
        <v>42370</v>
      </c>
      <c r="B71" s="123">
        <v>7214.8471024200007</v>
      </c>
      <c r="C71" s="123">
        <v>884.76293495999994</v>
      </c>
      <c r="D71" s="123">
        <v>38.252089699999999</v>
      </c>
      <c r="E71" s="123">
        <v>3588.4251183400002</v>
      </c>
      <c r="F71" s="123">
        <v>127.04431429000002</v>
      </c>
      <c r="G71" s="123">
        <v>9.6641629699999996</v>
      </c>
      <c r="H71" s="123">
        <v>131.75994015999999</v>
      </c>
      <c r="I71" s="123">
        <v>1232.43452796</v>
      </c>
      <c r="J71" s="123">
        <v>323.91161480000005</v>
      </c>
      <c r="K71" s="123">
        <v>27.913419619999999</v>
      </c>
      <c r="L71" s="123">
        <v>52.065140909999997</v>
      </c>
      <c r="M71" s="173" t="s">
        <v>189</v>
      </c>
      <c r="N71" s="123">
        <v>238.91892472000001</v>
      </c>
      <c r="O71" s="123">
        <v>451.25939566</v>
      </c>
      <c r="P71" s="123">
        <v>52.985454570000009</v>
      </c>
      <c r="Q71" s="123">
        <v>7.4050609700000001</v>
      </c>
      <c r="R71" s="123">
        <v>19.812350930000004</v>
      </c>
      <c r="S71" s="123">
        <v>6.5061172000000003</v>
      </c>
      <c r="T71" s="123">
        <v>21.726534660000002</v>
      </c>
      <c r="U71" s="123"/>
      <c r="V71" s="123"/>
    </row>
    <row r="72" spans="1:22" hidden="1" outlineLevel="1">
      <c r="A72" s="15">
        <v>42401</v>
      </c>
      <c r="B72" s="123">
        <v>7668.4846412200004</v>
      </c>
      <c r="C72" s="123">
        <v>942.96275522999997</v>
      </c>
      <c r="D72" s="123">
        <v>49.254153040000006</v>
      </c>
      <c r="E72" s="123">
        <v>3813.5532627600001</v>
      </c>
      <c r="F72" s="123">
        <v>155.63671115000002</v>
      </c>
      <c r="G72" s="123">
        <v>9.4368189499999993</v>
      </c>
      <c r="H72" s="123">
        <v>126.44332495000002</v>
      </c>
      <c r="I72" s="123">
        <v>1333.6436315200001</v>
      </c>
      <c r="J72" s="123">
        <v>308.38224566999997</v>
      </c>
      <c r="K72" s="123">
        <v>32.527152739999998</v>
      </c>
      <c r="L72" s="123">
        <v>54.32839972</v>
      </c>
      <c r="M72" s="173" t="s">
        <v>189</v>
      </c>
      <c r="N72" s="123">
        <v>277.23748649000004</v>
      </c>
      <c r="O72" s="123">
        <v>436.36970115000008</v>
      </c>
      <c r="P72" s="123">
        <v>60.814192080000005</v>
      </c>
      <c r="Q72" s="123">
        <v>6.5522353999999998</v>
      </c>
      <c r="R72" s="123">
        <v>20.447157829999998</v>
      </c>
      <c r="S72" s="123">
        <v>21.470580530000007</v>
      </c>
      <c r="T72" s="123">
        <v>19.424832010000003</v>
      </c>
      <c r="U72" s="123"/>
      <c r="V72" s="123"/>
    </row>
    <row r="73" spans="1:22" hidden="1" outlineLevel="1">
      <c r="A73" s="15">
        <v>42430</v>
      </c>
      <c r="B73" s="123">
        <v>7657.50052117</v>
      </c>
      <c r="C73" s="123">
        <v>997.25768636999987</v>
      </c>
      <c r="D73" s="123">
        <v>34.7711392</v>
      </c>
      <c r="E73" s="123">
        <v>3812.5421787499999</v>
      </c>
      <c r="F73" s="123">
        <v>153.42591306</v>
      </c>
      <c r="G73" s="123">
        <v>19.92561405</v>
      </c>
      <c r="H73" s="123">
        <v>122.47464209</v>
      </c>
      <c r="I73" s="123">
        <v>1251.4462732400002</v>
      </c>
      <c r="J73" s="123">
        <v>320.82728273000004</v>
      </c>
      <c r="K73" s="123">
        <v>23.693542149999995</v>
      </c>
      <c r="L73" s="123">
        <v>56.038429230000006</v>
      </c>
      <c r="M73" s="173" t="s">
        <v>189</v>
      </c>
      <c r="N73" s="123">
        <v>279.45957785000007</v>
      </c>
      <c r="O73" s="123">
        <v>477.41669161999994</v>
      </c>
      <c r="P73" s="123">
        <v>57.711104969999994</v>
      </c>
      <c r="Q73" s="123">
        <v>6.8917678199999992</v>
      </c>
      <c r="R73" s="123">
        <v>22.441274830000001</v>
      </c>
      <c r="S73" s="123">
        <v>3.10202534</v>
      </c>
      <c r="T73" s="123">
        <v>18.075377870000001</v>
      </c>
      <c r="U73" s="123"/>
      <c r="V73" s="123"/>
    </row>
    <row r="74" spans="1:22" hidden="1" outlineLevel="1">
      <c r="A74" s="15">
        <v>42461</v>
      </c>
      <c r="B74" s="123">
        <v>10898.911103840001</v>
      </c>
      <c r="C74" s="123">
        <v>1315.22688404</v>
      </c>
      <c r="D74" s="123">
        <v>40.117432479999998</v>
      </c>
      <c r="E74" s="123">
        <v>6585.2732145600012</v>
      </c>
      <c r="F74" s="123">
        <v>171.07961638999998</v>
      </c>
      <c r="G74" s="123">
        <v>17.796732620000004</v>
      </c>
      <c r="H74" s="123">
        <v>129.08539485</v>
      </c>
      <c r="I74" s="123">
        <v>1352.24758649</v>
      </c>
      <c r="J74" s="123">
        <v>358.46672553999997</v>
      </c>
      <c r="K74" s="123">
        <v>27.170873899999997</v>
      </c>
      <c r="L74" s="123">
        <v>51.418080970000005</v>
      </c>
      <c r="M74" s="173" t="s">
        <v>189</v>
      </c>
      <c r="N74" s="123">
        <v>289.57551783999997</v>
      </c>
      <c r="O74" s="123">
        <v>429.97307731000001</v>
      </c>
      <c r="P74" s="123">
        <v>77.428509890000001</v>
      </c>
      <c r="Q74" s="123">
        <v>7.2180674400000004</v>
      </c>
      <c r="R74" s="123">
        <v>23.13437777</v>
      </c>
      <c r="S74" s="123">
        <v>2.3216374200000001</v>
      </c>
      <c r="T74" s="123">
        <v>21.377374330000002</v>
      </c>
      <c r="U74" s="123"/>
      <c r="V74" s="123"/>
    </row>
    <row r="75" spans="1:22" hidden="1" outlineLevel="1">
      <c r="A75" s="15">
        <v>42491</v>
      </c>
      <c r="B75" s="123">
        <v>10283.594470619999</v>
      </c>
      <c r="C75" s="123">
        <v>1292.9779114999999</v>
      </c>
      <c r="D75" s="123">
        <v>31.379108539999997</v>
      </c>
      <c r="E75" s="123">
        <v>6242.5383629199996</v>
      </c>
      <c r="F75" s="123">
        <v>66.897396459999996</v>
      </c>
      <c r="G75" s="123">
        <v>17.988683630000001</v>
      </c>
      <c r="H75" s="123">
        <v>122.81735151000001</v>
      </c>
      <c r="I75" s="123">
        <v>1186.1480956600001</v>
      </c>
      <c r="J75" s="123">
        <v>346.90708271000005</v>
      </c>
      <c r="K75" s="123">
        <v>38.922400979999999</v>
      </c>
      <c r="L75" s="123">
        <v>51.370432980000004</v>
      </c>
      <c r="M75" s="173" t="s">
        <v>189</v>
      </c>
      <c r="N75" s="123">
        <v>304.32907055999999</v>
      </c>
      <c r="O75" s="123">
        <v>415.56443337000002</v>
      </c>
      <c r="P75" s="123">
        <v>108.32303162000001</v>
      </c>
      <c r="Q75" s="123">
        <v>6.94748594</v>
      </c>
      <c r="R75" s="123">
        <v>25.831292589999997</v>
      </c>
      <c r="S75" s="123">
        <v>4.7675122099999996</v>
      </c>
      <c r="T75" s="123">
        <v>19.884817439999996</v>
      </c>
      <c r="U75" s="123"/>
      <c r="V75" s="123"/>
    </row>
    <row r="76" spans="1:22" hidden="1" outlineLevel="1">
      <c r="A76" s="15">
        <v>42522</v>
      </c>
      <c r="B76" s="123">
        <v>10127.48127111</v>
      </c>
      <c r="C76" s="123">
        <v>1242.0481392800002</v>
      </c>
      <c r="D76" s="123">
        <v>47.254489759999998</v>
      </c>
      <c r="E76" s="123">
        <v>5869.5898812799996</v>
      </c>
      <c r="F76" s="123">
        <v>109.31624755</v>
      </c>
      <c r="G76" s="123">
        <v>16.395215740000001</v>
      </c>
      <c r="H76" s="123">
        <v>140.77828124999999</v>
      </c>
      <c r="I76" s="123">
        <v>1324.4449865400002</v>
      </c>
      <c r="J76" s="123">
        <v>380.38770311999997</v>
      </c>
      <c r="K76" s="123">
        <v>44.690829530000002</v>
      </c>
      <c r="L76" s="123">
        <v>52.600639729999997</v>
      </c>
      <c r="M76" s="173" t="s">
        <v>189</v>
      </c>
      <c r="N76" s="123">
        <v>308.82265546999992</v>
      </c>
      <c r="O76" s="123">
        <v>425.68927909000001</v>
      </c>
      <c r="P76" s="123">
        <v>102.81232921999998</v>
      </c>
      <c r="Q76" s="123">
        <v>6.9520483899999999</v>
      </c>
      <c r="R76" s="123">
        <v>32.518905890000006</v>
      </c>
      <c r="S76" s="123">
        <v>4.3565336199999996</v>
      </c>
      <c r="T76" s="123">
        <v>18.823105650000002</v>
      </c>
      <c r="U76" s="123"/>
      <c r="V76" s="123"/>
    </row>
    <row r="77" spans="1:22" hidden="1" outlineLevel="1">
      <c r="A77" s="15">
        <v>42552</v>
      </c>
      <c r="B77" s="123">
        <v>10734.473081459997</v>
      </c>
      <c r="C77" s="123">
        <v>1243.0765734899999</v>
      </c>
      <c r="D77" s="123">
        <v>20.1947796</v>
      </c>
      <c r="E77" s="123">
        <v>6619.1719482099998</v>
      </c>
      <c r="F77" s="123">
        <v>57.053682980000005</v>
      </c>
      <c r="G77" s="123">
        <v>18.22101211</v>
      </c>
      <c r="H77" s="123">
        <v>141.72867604000001</v>
      </c>
      <c r="I77" s="123">
        <v>1221.3065100000001</v>
      </c>
      <c r="J77" s="123">
        <v>381.30611548000002</v>
      </c>
      <c r="K77" s="123">
        <v>49.942216879999989</v>
      </c>
      <c r="L77" s="123">
        <v>49.222477179999998</v>
      </c>
      <c r="M77" s="173" t="s">
        <v>189</v>
      </c>
      <c r="N77" s="123">
        <v>322.65286765999991</v>
      </c>
      <c r="O77" s="123">
        <v>443.02430724999999</v>
      </c>
      <c r="P77" s="123">
        <v>92.13995838000001</v>
      </c>
      <c r="Q77" s="123">
        <v>6.0242829900000006</v>
      </c>
      <c r="R77" s="123">
        <v>39.106411819999998</v>
      </c>
      <c r="S77" s="123">
        <v>6.0542619800000006</v>
      </c>
      <c r="T77" s="123">
        <v>24.246999409999997</v>
      </c>
      <c r="U77" s="123"/>
      <c r="V77" s="123"/>
    </row>
    <row r="78" spans="1:22" hidden="1" outlineLevel="1">
      <c r="A78" s="15">
        <v>42583</v>
      </c>
      <c r="B78" s="123">
        <v>10688.491022180002</v>
      </c>
      <c r="C78" s="123">
        <v>1159.54149011</v>
      </c>
      <c r="D78" s="123">
        <v>37.875954810000003</v>
      </c>
      <c r="E78" s="123">
        <v>6599.6617305999989</v>
      </c>
      <c r="F78" s="123">
        <v>56.358087099999999</v>
      </c>
      <c r="G78" s="123">
        <v>20.457371559999999</v>
      </c>
      <c r="H78" s="123">
        <v>120.26830461</v>
      </c>
      <c r="I78" s="123">
        <v>1314.8979354500002</v>
      </c>
      <c r="J78" s="123">
        <v>361.06085385999995</v>
      </c>
      <c r="K78" s="123">
        <v>39.55460995</v>
      </c>
      <c r="L78" s="123">
        <v>48.794480290000003</v>
      </c>
      <c r="M78" s="173" t="s">
        <v>189</v>
      </c>
      <c r="N78" s="123">
        <v>324.73234077999996</v>
      </c>
      <c r="O78" s="123">
        <v>444.74596889000003</v>
      </c>
      <c r="P78" s="123">
        <v>90.28280307</v>
      </c>
      <c r="Q78" s="123">
        <v>8.0100614300000004</v>
      </c>
      <c r="R78" s="123">
        <v>35.356208729999999</v>
      </c>
      <c r="S78" s="123">
        <v>6.5731407899999992</v>
      </c>
      <c r="T78" s="123">
        <v>20.31968015</v>
      </c>
      <c r="U78" s="123"/>
      <c r="V78" s="123"/>
    </row>
    <row r="79" spans="1:22" hidden="1" outlineLevel="1">
      <c r="A79" s="15">
        <v>42614</v>
      </c>
      <c r="B79" s="123">
        <v>10154.37293992</v>
      </c>
      <c r="C79" s="123">
        <v>1147.7943146699999</v>
      </c>
      <c r="D79" s="123">
        <v>35.057997180000001</v>
      </c>
      <c r="E79" s="123">
        <v>5922.9712541900008</v>
      </c>
      <c r="F79" s="123">
        <v>55.507627989999996</v>
      </c>
      <c r="G79" s="123">
        <v>31.718123010000003</v>
      </c>
      <c r="H79" s="123">
        <v>124.81941220000002</v>
      </c>
      <c r="I79" s="123">
        <v>1453.7874953200001</v>
      </c>
      <c r="J79" s="123">
        <v>365.65327242999996</v>
      </c>
      <c r="K79" s="123">
        <v>29.895771990000004</v>
      </c>
      <c r="L79" s="123">
        <v>53.867152589999996</v>
      </c>
      <c r="M79" s="173" t="s">
        <v>189</v>
      </c>
      <c r="N79" s="123">
        <v>332.28747191999997</v>
      </c>
      <c r="O79" s="123">
        <v>428.05764422000004</v>
      </c>
      <c r="P79" s="123">
        <v>93.623899989999998</v>
      </c>
      <c r="Q79" s="123">
        <v>10.632629809999999</v>
      </c>
      <c r="R79" s="123">
        <v>38.302343670000006</v>
      </c>
      <c r="S79" s="123">
        <v>8.2283301999999985</v>
      </c>
      <c r="T79" s="123">
        <v>22.168198539999999</v>
      </c>
      <c r="U79" s="123"/>
      <c r="V79" s="123"/>
    </row>
    <row r="80" spans="1:22" hidden="1" outlineLevel="1">
      <c r="A80" s="15">
        <v>42644</v>
      </c>
      <c r="B80" s="123">
        <v>10233.391499530002</v>
      </c>
      <c r="C80" s="123">
        <v>1127.8578932200003</v>
      </c>
      <c r="D80" s="123">
        <v>33.913561420000001</v>
      </c>
      <c r="E80" s="123">
        <v>5812.487915650001</v>
      </c>
      <c r="F80" s="123">
        <v>59.666287439999998</v>
      </c>
      <c r="G80" s="123">
        <v>40.596822869999997</v>
      </c>
      <c r="H80" s="123">
        <v>146.17828233</v>
      </c>
      <c r="I80" s="123">
        <v>1504.4042886099996</v>
      </c>
      <c r="J80" s="123">
        <v>379.77417473000003</v>
      </c>
      <c r="K80" s="123">
        <v>30.093689719999993</v>
      </c>
      <c r="L80" s="123">
        <v>50.117963840000002</v>
      </c>
      <c r="M80" s="173" t="s">
        <v>189</v>
      </c>
      <c r="N80" s="123">
        <v>368.00248167000001</v>
      </c>
      <c r="O80" s="123">
        <v>441.59217849999993</v>
      </c>
      <c r="P80" s="123">
        <v>113.38135496</v>
      </c>
      <c r="Q80" s="123">
        <v>10.84873211</v>
      </c>
      <c r="R80" s="123">
        <v>36.288517770000006</v>
      </c>
      <c r="S80" s="123">
        <v>53.438203740000006</v>
      </c>
      <c r="T80" s="123">
        <v>24.749150950000001</v>
      </c>
      <c r="U80" s="123"/>
      <c r="V80" s="123"/>
    </row>
    <row r="81" spans="1:22" hidden="1" outlineLevel="1">
      <c r="A81" s="15">
        <v>42675</v>
      </c>
      <c r="B81" s="123">
        <v>9702.2902529099993</v>
      </c>
      <c r="C81" s="123">
        <v>1084.4601726800001</v>
      </c>
      <c r="D81" s="123">
        <v>44.74157056</v>
      </c>
      <c r="E81" s="123">
        <v>5473.7279804600003</v>
      </c>
      <c r="F81" s="123">
        <v>78.286034810000004</v>
      </c>
      <c r="G81" s="123">
        <v>32.070359879999998</v>
      </c>
      <c r="H81" s="123">
        <v>163.67316322000002</v>
      </c>
      <c r="I81" s="123">
        <v>1356.1647138000001</v>
      </c>
      <c r="J81" s="123">
        <v>341.91691522000002</v>
      </c>
      <c r="K81" s="123">
        <v>29.010262520000001</v>
      </c>
      <c r="L81" s="123">
        <v>50.78772656999999</v>
      </c>
      <c r="M81" s="173" t="s">
        <v>189</v>
      </c>
      <c r="N81" s="123">
        <v>361.69946094000005</v>
      </c>
      <c r="O81" s="123">
        <v>440.06831882999995</v>
      </c>
      <c r="P81" s="123">
        <v>102.01470673999999</v>
      </c>
      <c r="Q81" s="123">
        <v>9.5085511700000005</v>
      </c>
      <c r="R81" s="123">
        <v>37.274074640000002</v>
      </c>
      <c r="S81" s="123">
        <v>38.708543349999999</v>
      </c>
      <c r="T81" s="123">
        <v>58.177697520000009</v>
      </c>
      <c r="U81" s="123"/>
      <c r="V81" s="123"/>
    </row>
    <row r="82" spans="1:22" hidden="1" outlineLevel="1">
      <c r="A82" s="15">
        <v>42705</v>
      </c>
      <c r="B82" s="123">
        <v>11213.65263843</v>
      </c>
      <c r="C82" s="123">
        <v>1175.7936424000002</v>
      </c>
      <c r="D82" s="123">
        <v>38.433714719999998</v>
      </c>
      <c r="E82" s="123">
        <v>6744.7020713599995</v>
      </c>
      <c r="F82" s="123">
        <v>90.906572240000017</v>
      </c>
      <c r="G82" s="123">
        <v>37.77145084</v>
      </c>
      <c r="H82" s="123">
        <v>223.81842469999998</v>
      </c>
      <c r="I82" s="123">
        <v>1423.29758808</v>
      </c>
      <c r="J82" s="123">
        <v>342.15296063000005</v>
      </c>
      <c r="K82" s="123">
        <v>29.326596239999997</v>
      </c>
      <c r="L82" s="123">
        <v>58.892784030000001</v>
      </c>
      <c r="M82" s="173" t="s">
        <v>189</v>
      </c>
      <c r="N82" s="123">
        <v>299.32945508000006</v>
      </c>
      <c r="O82" s="123">
        <v>539.60907924999992</v>
      </c>
      <c r="P82" s="123">
        <v>123.44528898999998</v>
      </c>
      <c r="Q82" s="123">
        <v>8.5030769199999998</v>
      </c>
      <c r="R82" s="123">
        <v>33.811738969999986</v>
      </c>
      <c r="S82" s="123">
        <v>22.495750000000001</v>
      </c>
      <c r="T82" s="123">
        <v>21.362443980000002</v>
      </c>
      <c r="U82" s="123"/>
      <c r="V82" s="123"/>
    </row>
    <row r="83" spans="1:22" hidden="1" outlineLevel="1">
      <c r="A83" s="15">
        <v>42736</v>
      </c>
      <c r="B83" s="123">
        <v>10040.239014389999</v>
      </c>
      <c r="C83" s="123">
        <v>1056.49707175</v>
      </c>
      <c r="D83" s="123">
        <v>85.989369530000005</v>
      </c>
      <c r="E83" s="123">
        <v>5930.92441254</v>
      </c>
      <c r="F83" s="123">
        <v>85.935353180000007</v>
      </c>
      <c r="G83" s="123">
        <v>37.316589310000005</v>
      </c>
      <c r="H83" s="123">
        <v>156.38078503</v>
      </c>
      <c r="I83" s="123">
        <v>1180.1245232700003</v>
      </c>
      <c r="J83" s="123">
        <v>342.41989233999999</v>
      </c>
      <c r="K83" s="123">
        <v>27.716073219999998</v>
      </c>
      <c r="L83" s="123">
        <v>56.521144450000001</v>
      </c>
      <c r="M83" s="173" t="s">
        <v>189</v>
      </c>
      <c r="N83" s="123">
        <v>311.00922043000003</v>
      </c>
      <c r="O83" s="123">
        <v>536.36051814000007</v>
      </c>
      <c r="P83" s="123">
        <v>141.86248892000003</v>
      </c>
      <c r="Q83" s="123">
        <v>10.23001268</v>
      </c>
      <c r="R83" s="123">
        <v>34.823646750000002</v>
      </c>
      <c r="S83" s="123">
        <v>24.060811749999999</v>
      </c>
      <c r="T83" s="123">
        <v>22.067101099999999</v>
      </c>
      <c r="U83" s="123"/>
      <c r="V83" s="123"/>
    </row>
    <row r="84" spans="1:22" hidden="1" outlineLevel="1">
      <c r="A84" s="15">
        <v>42767</v>
      </c>
      <c r="B84" s="123">
        <v>10230.58054399</v>
      </c>
      <c r="C84" s="123">
        <v>1131.3736385999998</v>
      </c>
      <c r="D84" s="123">
        <v>159.06025381999999</v>
      </c>
      <c r="E84" s="123">
        <v>6033.6807630799995</v>
      </c>
      <c r="F84" s="123">
        <v>126.80285563000001</v>
      </c>
      <c r="G84" s="123">
        <v>26.448619020000002</v>
      </c>
      <c r="H84" s="123">
        <v>147.57243278999999</v>
      </c>
      <c r="I84" s="123">
        <v>1203.5931359299998</v>
      </c>
      <c r="J84" s="123">
        <v>290.32089374999998</v>
      </c>
      <c r="K84" s="123">
        <v>22.463713449999997</v>
      </c>
      <c r="L84" s="123">
        <v>53.546860510000002</v>
      </c>
      <c r="M84" s="173" t="s">
        <v>189</v>
      </c>
      <c r="N84" s="123">
        <v>323.62711875000002</v>
      </c>
      <c r="O84" s="123">
        <v>521.24717669000006</v>
      </c>
      <c r="P84" s="123">
        <v>116.97540066000001</v>
      </c>
      <c r="Q84" s="123">
        <v>9.4050735799999998</v>
      </c>
      <c r="R84" s="123">
        <v>35.137463650000001</v>
      </c>
      <c r="S84" s="123">
        <v>6.23398393</v>
      </c>
      <c r="T84" s="123">
        <v>23.09116015</v>
      </c>
      <c r="U84" s="123"/>
      <c r="V84" s="123"/>
    </row>
    <row r="85" spans="1:22" hidden="1" outlineLevel="1">
      <c r="A85" s="15">
        <v>42795</v>
      </c>
      <c r="B85" s="123">
        <v>10180.730006549999</v>
      </c>
      <c r="C85" s="123">
        <v>1230.5307147999999</v>
      </c>
      <c r="D85" s="123">
        <v>288.56100996000004</v>
      </c>
      <c r="E85" s="123">
        <v>5880.0216541499994</v>
      </c>
      <c r="F85" s="123">
        <v>132.75797359000001</v>
      </c>
      <c r="G85" s="123">
        <v>20.563114779999999</v>
      </c>
      <c r="H85" s="123">
        <v>113.55349048999999</v>
      </c>
      <c r="I85" s="123">
        <v>1176.8184366099999</v>
      </c>
      <c r="J85" s="123">
        <v>253.76092263999999</v>
      </c>
      <c r="K85" s="123">
        <v>18.78390624</v>
      </c>
      <c r="L85" s="123">
        <v>47.655010619999999</v>
      </c>
      <c r="M85" s="173" t="s">
        <v>189</v>
      </c>
      <c r="N85" s="123">
        <v>286.87738712999999</v>
      </c>
      <c r="O85" s="123">
        <v>554.42792480000003</v>
      </c>
      <c r="P85" s="123">
        <v>94.825750020000001</v>
      </c>
      <c r="Q85" s="123">
        <v>7.6525216299999999</v>
      </c>
      <c r="R85" s="123">
        <v>37.100187949999999</v>
      </c>
      <c r="S85" s="123">
        <v>14.131643830000002</v>
      </c>
      <c r="T85" s="123">
        <v>22.70835731</v>
      </c>
      <c r="U85" s="123"/>
      <c r="V85" s="123"/>
    </row>
    <row r="86" spans="1:22" hidden="1" outlineLevel="1">
      <c r="A86" s="15">
        <v>42826</v>
      </c>
      <c r="B86" s="123">
        <v>9919.9440882200015</v>
      </c>
      <c r="C86" s="123">
        <v>1297.2650554500001</v>
      </c>
      <c r="D86" s="123">
        <v>411.75556660999996</v>
      </c>
      <c r="E86" s="123">
        <v>5312.5614668000017</v>
      </c>
      <c r="F86" s="123">
        <v>178.15795545</v>
      </c>
      <c r="G86" s="123">
        <v>26.635600359999998</v>
      </c>
      <c r="H86" s="123">
        <v>137.89922547</v>
      </c>
      <c r="I86" s="123">
        <v>1227.0720110100001</v>
      </c>
      <c r="J86" s="123">
        <v>271.03222290000002</v>
      </c>
      <c r="K86" s="123">
        <v>22.512092539999998</v>
      </c>
      <c r="L86" s="123">
        <v>49.647416379999996</v>
      </c>
      <c r="M86" s="173" t="s">
        <v>189</v>
      </c>
      <c r="N86" s="123">
        <v>292.08851570000002</v>
      </c>
      <c r="O86" s="123">
        <v>513.44046266999999</v>
      </c>
      <c r="P86" s="123">
        <v>99.774300799999992</v>
      </c>
      <c r="Q86" s="123">
        <v>6.8601151400000004</v>
      </c>
      <c r="R86" s="123">
        <v>40.114793540000001</v>
      </c>
      <c r="S86" s="123">
        <v>6.2424353899999998</v>
      </c>
      <c r="T86" s="123">
        <v>26.884852009999999</v>
      </c>
      <c r="U86" s="123"/>
      <c r="V86" s="123"/>
    </row>
    <row r="87" spans="1:22" hidden="1" outlineLevel="1">
      <c r="A87" s="15">
        <v>42856</v>
      </c>
      <c r="B87" s="123">
        <v>9943.3076629499992</v>
      </c>
      <c r="C87" s="123">
        <v>1344.3502157000003</v>
      </c>
      <c r="D87" s="123">
        <v>457.08777446999994</v>
      </c>
      <c r="E87" s="123">
        <v>5220.3729162299996</v>
      </c>
      <c r="F87" s="123">
        <v>216.00947466000002</v>
      </c>
      <c r="G87" s="123">
        <v>25.746402959999998</v>
      </c>
      <c r="H87" s="123">
        <v>139.52562170000002</v>
      </c>
      <c r="I87" s="123">
        <v>1277.5850867700001</v>
      </c>
      <c r="J87" s="123">
        <v>239.56928203999999</v>
      </c>
      <c r="K87" s="123">
        <v>31.7297783</v>
      </c>
      <c r="L87" s="123">
        <v>46.132171229999997</v>
      </c>
      <c r="M87" s="173" t="s">
        <v>189</v>
      </c>
      <c r="N87" s="123">
        <v>307.54837092000002</v>
      </c>
      <c r="O87" s="123">
        <v>465.61618582999995</v>
      </c>
      <c r="P87" s="123">
        <v>87.393810610000003</v>
      </c>
      <c r="Q87" s="123">
        <v>7.4337783099999992</v>
      </c>
      <c r="R87" s="123">
        <v>38.757366270000006</v>
      </c>
      <c r="S87" s="123">
        <v>9.3325856499999986</v>
      </c>
      <c r="T87" s="123">
        <v>29.116841300000001</v>
      </c>
      <c r="U87" s="123"/>
      <c r="V87" s="123"/>
    </row>
    <row r="88" spans="1:22" hidden="1" outlineLevel="1">
      <c r="A88" s="15">
        <v>42887</v>
      </c>
      <c r="B88" s="123">
        <v>9678.922392360002</v>
      </c>
      <c r="C88" s="123">
        <v>1177.51791587</v>
      </c>
      <c r="D88" s="123">
        <v>58.915981559999999</v>
      </c>
      <c r="E88" s="123">
        <v>5671.2466149000002</v>
      </c>
      <c r="F88" s="123">
        <v>141.42428494000001</v>
      </c>
      <c r="G88" s="123">
        <v>18.150185739999998</v>
      </c>
      <c r="H88" s="123">
        <v>127.21859254</v>
      </c>
      <c r="I88" s="123">
        <v>1181.6224989900002</v>
      </c>
      <c r="J88" s="123">
        <v>280.30262307999999</v>
      </c>
      <c r="K88" s="123">
        <v>52.468900250000004</v>
      </c>
      <c r="L88" s="123">
        <v>51.440760330000003</v>
      </c>
      <c r="M88" s="173" t="s">
        <v>189</v>
      </c>
      <c r="N88" s="123">
        <v>309.76653443999999</v>
      </c>
      <c r="O88" s="123">
        <v>435.84372730000007</v>
      </c>
      <c r="P88" s="123">
        <v>78.574309040000003</v>
      </c>
      <c r="Q88" s="123">
        <v>6.9096985900000005</v>
      </c>
      <c r="R88" s="123">
        <v>43.437058230000005</v>
      </c>
      <c r="S88" s="123">
        <v>11.359949180000001</v>
      </c>
      <c r="T88" s="123">
        <v>32.722757380000004</v>
      </c>
      <c r="U88" s="123"/>
      <c r="V88" s="123"/>
    </row>
    <row r="89" spans="1:22" hidden="1" outlineLevel="1">
      <c r="A89" s="15">
        <v>42917</v>
      </c>
      <c r="B89" s="123">
        <v>9700.2535425099995</v>
      </c>
      <c r="C89" s="123">
        <v>1321.2393504400002</v>
      </c>
      <c r="D89" s="123">
        <v>69.609011780000003</v>
      </c>
      <c r="E89" s="123">
        <v>5430.89813804</v>
      </c>
      <c r="F89" s="123">
        <v>163.75205575999999</v>
      </c>
      <c r="G89" s="123">
        <v>27.133753850000002</v>
      </c>
      <c r="H89" s="123">
        <v>151.19721093000001</v>
      </c>
      <c r="I89" s="123">
        <v>1208.40018622</v>
      </c>
      <c r="J89" s="123">
        <v>290.36764541000002</v>
      </c>
      <c r="K89" s="123">
        <v>65.041123590000012</v>
      </c>
      <c r="L89" s="123">
        <v>49.361908749999998</v>
      </c>
      <c r="M89" s="173" t="s">
        <v>189</v>
      </c>
      <c r="N89" s="123">
        <v>318.72305378999999</v>
      </c>
      <c r="O89" s="123">
        <v>412.09588914000005</v>
      </c>
      <c r="P89" s="123">
        <v>91.811977750000011</v>
      </c>
      <c r="Q89" s="123">
        <v>8.7255243</v>
      </c>
      <c r="R89" s="123">
        <v>45.277972790000007</v>
      </c>
      <c r="S89" s="123">
        <v>14.32463858</v>
      </c>
      <c r="T89" s="123">
        <v>32.294101390000002</v>
      </c>
      <c r="U89" s="123"/>
      <c r="V89" s="123"/>
    </row>
    <row r="90" spans="1:22" hidden="1" outlineLevel="1">
      <c r="A90" s="15">
        <v>42948</v>
      </c>
      <c r="B90" s="123">
        <v>9557.4221547699999</v>
      </c>
      <c r="C90" s="123">
        <v>1108.7862011099999</v>
      </c>
      <c r="D90" s="123">
        <v>214.60805526999999</v>
      </c>
      <c r="E90" s="123">
        <v>5445.4204951400006</v>
      </c>
      <c r="F90" s="123">
        <v>113.06406439</v>
      </c>
      <c r="G90" s="123">
        <v>30.903305449999998</v>
      </c>
      <c r="H90" s="123">
        <v>140.54127535000001</v>
      </c>
      <c r="I90" s="123">
        <v>1216.5874720000002</v>
      </c>
      <c r="J90" s="123">
        <v>288.29795653999997</v>
      </c>
      <c r="K90" s="123">
        <v>54.8092313</v>
      </c>
      <c r="L90" s="123">
        <v>53.181344850000002</v>
      </c>
      <c r="M90" s="173" t="s">
        <v>189</v>
      </c>
      <c r="N90" s="123">
        <v>331.03842511999994</v>
      </c>
      <c r="O90" s="123">
        <v>387.18142708000005</v>
      </c>
      <c r="P90" s="123">
        <v>77.352961780000015</v>
      </c>
      <c r="Q90" s="123">
        <v>8.1097346200000011</v>
      </c>
      <c r="R90" s="123">
        <v>51.22140452</v>
      </c>
      <c r="S90" s="123">
        <v>6.9183122199999998</v>
      </c>
      <c r="T90" s="123">
        <v>29.400488030000002</v>
      </c>
      <c r="U90" s="123"/>
      <c r="V90" s="123"/>
    </row>
    <row r="91" spans="1:22" hidden="1" outlineLevel="1">
      <c r="A91" s="15">
        <v>42979</v>
      </c>
      <c r="B91" s="123">
        <v>9832.1171718400001</v>
      </c>
      <c r="C91" s="123">
        <v>1072.15993426</v>
      </c>
      <c r="D91" s="123">
        <v>214.46960747999998</v>
      </c>
      <c r="E91" s="123">
        <v>5301.4781539800006</v>
      </c>
      <c r="F91" s="123">
        <v>113.87011858000002</v>
      </c>
      <c r="G91" s="123">
        <v>33.914318919999992</v>
      </c>
      <c r="H91" s="123">
        <v>169.31164759000001</v>
      </c>
      <c r="I91" s="123">
        <v>1487.8098950799999</v>
      </c>
      <c r="J91" s="123">
        <v>293.79332053999997</v>
      </c>
      <c r="K91" s="123">
        <v>49.322351819999994</v>
      </c>
      <c r="L91" s="123">
        <v>52.632717240000005</v>
      </c>
      <c r="M91" s="173" t="s">
        <v>189</v>
      </c>
      <c r="N91" s="123">
        <v>329.43832062999996</v>
      </c>
      <c r="O91" s="123">
        <v>556.08988060999991</v>
      </c>
      <c r="P91" s="123">
        <v>64.334570130000003</v>
      </c>
      <c r="Q91" s="123">
        <v>9.9376726800000004</v>
      </c>
      <c r="R91" s="123">
        <v>53.557931940000017</v>
      </c>
      <c r="S91" s="123">
        <v>7.1178644799999997</v>
      </c>
      <c r="T91" s="123">
        <v>22.878865879999999</v>
      </c>
      <c r="U91" s="123"/>
      <c r="V91" s="123"/>
    </row>
    <row r="92" spans="1:22" hidden="1" outlineLevel="1">
      <c r="A92" s="15">
        <v>43009</v>
      </c>
      <c r="B92" s="123">
        <v>9909.2297901499987</v>
      </c>
      <c r="C92" s="123">
        <v>1031.9012546000001</v>
      </c>
      <c r="D92" s="123">
        <v>235.87492232</v>
      </c>
      <c r="E92" s="123">
        <v>4769.9194159500003</v>
      </c>
      <c r="F92" s="123">
        <v>102.29312109</v>
      </c>
      <c r="G92" s="123">
        <v>28.758191569999997</v>
      </c>
      <c r="H92" s="123">
        <v>175.28224071999998</v>
      </c>
      <c r="I92" s="123">
        <v>1878.0216684499999</v>
      </c>
      <c r="J92" s="123">
        <v>308.89863169</v>
      </c>
      <c r="K92" s="123">
        <v>43.10243449</v>
      </c>
      <c r="L92" s="123">
        <v>58.14495784999999</v>
      </c>
      <c r="M92" s="173" t="s">
        <v>189</v>
      </c>
      <c r="N92" s="123">
        <v>342.21027615999998</v>
      </c>
      <c r="O92" s="123">
        <v>736.41394630999991</v>
      </c>
      <c r="P92" s="123">
        <v>53.670316330000006</v>
      </c>
      <c r="Q92" s="123">
        <v>7.63227484</v>
      </c>
      <c r="R92" s="123">
        <v>54.187092020000009</v>
      </c>
      <c r="S92" s="123">
        <v>58.072326480000001</v>
      </c>
      <c r="T92" s="123">
        <v>24.846719279999999</v>
      </c>
      <c r="U92" s="123"/>
      <c r="V92" s="123"/>
    </row>
    <row r="93" spans="1:22" hidden="1" outlineLevel="1">
      <c r="A93" s="15">
        <v>43040</v>
      </c>
      <c r="B93" s="123">
        <v>9527.4075848100001</v>
      </c>
      <c r="C93" s="123">
        <v>1023.04107071</v>
      </c>
      <c r="D93" s="123">
        <v>132.05404093000001</v>
      </c>
      <c r="E93" s="123">
        <v>4784.4552125400005</v>
      </c>
      <c r="F93" s="123">
        <v>82.385481119999994</v>
      </c>
      <c r="G93" s="123">
        <v>26.305626239999995</v>
      </c>
      <c r="H93" s="123">
        <v>175.77268332</v>
      </c>
      <c r="I93" s="123">
        <v>1660.0639214799999</v>
      </c>
      <c r="J93" s="123">
        <v>289.32397989999998</v>
      </c>
      <c r="K93" s="123">
        <v>34.925289200000002</v>
      </c>
      <c r="L93" s="123">
        <v>58.354960569999996</v>
      </c>
      <c r="M93" s="173" t="s">
        <v>189</v>
      </c>
      <c r="N93" s="123">
        <v>344.42439618000003</v>
      </c>
      <c r="O93" s="123">
        <v>735.71189315000004</v>
      </c>
      <c r="P93" s="123">
        <v>57.357876140000002</v>
      </c>
      <c r="Q93" s="123">
        <v>7.04084792</v>
      </c>
      <c r="R93" s="123">
        <v>56.128815259999996</v>
      </c>
      <c r="S93" s="123">
        <v>36.497501409999998</v>
      </c>
      <c r="T93" s="123">
        <v>23.563988740000003</v>
      </c>
      <c r="U93" s="123"/>
      <c r="V93" s="123"/>
    </row>
    <row r="94" spans="1:22" hidden="1" outlineLevel="1">
      <c r="A94" s="15">
        <v>43070</v>
      </c>
      <c r="B94" s="123">
        <v>10099.417419019999</v>
      </c>
      <c r="C94" s="123">
        <v>965.50228044000016</v>
      </c>
      <c r="D94" s="123">
        <v>75.161642170000007</v>
      </c>
      <c r="E94" s="123">
        <v>5497.4615870899997</v>
      </c>
      <c r="F94" s="123">
        <v>122.23237139</v>
      </c>
      <c r="G94" s="123">
        <v>25.365446540000001</v>
      </c>
      <c r="H94" s="123">
        <v>271.44721392000002</v>
      </c>
      <c r="I94" s="123">
        <v>1328.5604259900001</v>
      </c>
      <c r="J94" s="123">
        <v>346.77029518000001</v>
      </c>
      <c r="K94" s="123">
        <v>32.655170380000001</v>
      </c>
      <c r="L94" s="123">
        <v>57.083834679999995</v>
      </c>
      <c r="M94" s="173" t="s">
        <v>189</v>
      </c>
      <c r="N94" s="123">
        <v>371.61577802000005</v>
      </c>
      <c r="O94" s="123">
        <v>857.07155590000002</v>
      </c>
      <c r="P94" s="123">
        <v>44.678342699999995</v>
      </c>
      <c r="Q94" s="123">
        <v>6.3062986300000006</v>
      </c>
      <c r="R94" s="123">
        <v>53.245429840000007</v>
      </c>
      <c r="S94" s="123">
        <v>24.183851669999999</v>
      </c>
      <c r="T94" s="123">
        <v>20.075894480000002</v>
      </c>
      <c r="U94" s="123"/>
      <c r="V94" s="123"/>
    </row>
    <row r="95" spans="1:22" hidden="1" outlineLevel="1">
      <c r="A95" s="15">
        <v>43101</v>
      </c>
      <c r="B95" s="123">
        <v>10130.720431060001</v>
      </c>
      <c r="C95" s="123">
        <v>995.82544599000005</v>
      </c>
      <c r="D95" s="123">
        <v>86.209542230000011</v>
      </c>
      <c r="E95" s="123">
        <v>5674.6638468199999</v>
      </c>
      <c r="F95" s="123">
        <v>100.98988545</v>
      </c>
      <c r="G95" s="123">
        <v>23.949622299999998</v>
      </c>
      <c r="H95" s="123">
        <v>190.45304283000002</v>
      </c>
      <c r="I95" s="123">
        <v>1374.6189791100001</v>
      </c>
      <c r="J95" s="123">
        <v>263.71912673999998</v>
      </c>
      <c r="K95" s="123">
        <v>29.357599659999998</v>
      </c>
      <c r="L95" s="123">
        <v>61.426504950000002</v>
      </c>
      <c r="M95" s="173" t="s">
        <v>189</v>
      </c>
      <c r="N95" s="123">
        <v>375.23114589999994</v>
      </c>
      <c r="O95" s="123">
        <v>791.20910880999998</v>
      </c>
      <c r="P95" s="123">
        <v>46.793006579999989</v>
      </c>
      <c r="Q95" s="123">
        <v>7.8566135300000006</v>
      </c>
      <c r="R95" s="123">
        <v>51.985081210000004</v>
      </c>
      <c r="S95" s="123">
        <v>36.87090044</v>
      </c>
      <c r="T95" s="123">
        <v>19.560978509999998</v>
      </c>
      <c r="U95" s="123"/>
      <c r="V95" s="123"/>
    </row>
    <row r="96" spans="1:22" hidden="1" outlineLevel="1">
      <c r="A96" s="15">
        <v>43132</v>
      </c>
      <c r="B96" s="123">
        <v>10588.9427643</v>
      </c>
      <c r="C96" s="123">
        <v>1093.1894678599997</v>
      </c>
      <c r="D96" s="123">
        <v>73.182403050000005</v>
      </c>
      <c r="E96" s="123">
        <v>5997.6702864200006</v>
      </c>
      <c r="F96" s="123">
        <v>157.80812283</v>
      </c>
      <c r="G96" s="123">
        <v>15.041757759999999</v>
      </c>
      <c r="H96" s="123">
        <v>189.47182566000001</v>
      </c>
      <c r="I96" s="123">
        <v>1451.6822770900001</v>
      </c>
      <c r="J96" s="123">
        <v>228.39815192999998</v>
      </c>
      <c r="K96" s="123">
        <v>27.743108520000003</v>
      </c>
      <c r="L96" s="123">
        <v>55.679414170000001</v>
      </c>
      <c r="M96" s="173" t="s">
        <v>189</v>
      </c>
      <c r="N96" s="123">
        <v>379.56148336000007</v>
      </c>
      <c r="O96" s="123">
        <v>785.33966615999998</v>
      </c>
      <c r="P96" s="123">
        <v>37.411261770000003</v>
      </c>
      <c r="Q96" s="123">
        <v>7.1634119899999993</v>
      </c>
      <c r="R96" s="123">
        <v>54.376459740000001</v>
      </c>
      <c r="S96" s="123">
        <v>15.55689158</v>
      </c>
      <c r="T96" s="123">
        <v>19.666774409999999</v>
      </c>
      <c r="U96" s="123"/>
      <c r="V96" s="123"/>
    </row>
    <row r="97" spans="1:22" hidden="1" outlineLevel="1">
      <c r="A97" s="15">
        <v>43160</v>
      </c>
      <c r="B97" s="123">
        <v>9926.9512292299987</v>
      </c>
      <c r="C97" s="123">
        <v>1236.1551578500003</v>
      </c>
      <c r="D97" s="123">
        <v>54.908793539999998</v>
      </c>
      <c r="E97" s="123">
        <v>5424.6858432600002</v>
      </c>
      <c r="F97" s="123">
        <v>117.50386971999998</v>
      </c>
      <c r="G97" s="123">
        <v>18.033756139999998</v>
      </c>
      <c r="H97" s="123">
        <v>162.31507185999999</v>
      </c>
      <c r="I97" s="123">
        <v>1389.90249092</v>
      </c>
      <c r="J97" s="123">
        <v>218.07724366000002</v>
      </c>
      <c r="K97" s="123">
        <v>23.376507909999997</v>
      </c>
      <c r="L97" s="123">
        <v>71.297432560000004</v>
      </c>
      <c r="M97" s="173" t="s">
        <v>189</v>
      </c>
      <c r="N97" s="123">
        <v>381.28345638000008</v>
      </c>
      <c r="O97" s="123">
        <v>694.25014181999995</v>
      </c>
      <c r="P97" s="123">
        <v>41.970122979999992</v>
      </c>
      <c r="Q97" s="123">
        <v>7.0973735200000014</v>
      </c>
      <c r="R97" s="123">
        <v>59.676969250000006</v>
      </c>
      <c r="S97" s="123">
        <v>7.7122553900000002</v>
      </c>
      <c r="T97" s="123">
        <v>18.704742469999999</v>
      </c>
      <c r="U97" s="123"/>
      <c r="V97" s="123"/>
    </row>
    <row r="98" spans="1:22" hidden="1" outlineLevel="1">
      <c r="A98" s="15">
        <v>43191</v>
      </c>
      <c r="B98" s="123">
        <v>9948.3842166500017</v>
      </c>
      <c r="C98" s="123">
        <v>1461.5237880499999</v>
      </c>
      <c r="D98" s="123">
        <v>51.62838464</v>
      </c>
      <c r="E98" s="123">
        <v>5272.1792756100003</v>
      </c>
      <c r="F98" s="123">
        <v>172.82068738000001</v>
      </c>
      <c r="G98" s="123">
        <v>16.248703939999999</v>
      </c>
      <c r="H98" s="123">
        <v>154.99263057999997</v>
      </c>
      <c r="I98" s="123">
        <v>1422.88186931</v>
      </c>
      <c r="J98" s="123">
        <v>217.46625426999998</v>
      </c>
      <c r="K98" s="123">
        <v>26.549898900000002</v>
      </c>
      <c r="L98" s="123">
        <v>57.758056519999997</v>
      </c>
      <c r="M98" s="173" t="s">
        <v>189</v>
      </c>
      <c r="N98" s="123">
        <v>381.03679054999992</v>
      </c>
      <c r="O98" s="123">
        <v>577.78522810000004</v>
      </c>
      <c r="P98" s="123">
        <v>46.848824749999991</v>
      </c>
      <c r="Q98" s="123">
        <v>6.0939013599999994</v>
      </c>
      <c r="R98" s="123">
        <v>58.119872249999993</v>
      </c>
      <c r="S98" s="123">
        <v>7.50848447</v>
      </c>
      <c r="T98" s="123">
        <v>16.941565969999996</v>
      </c>
      <c r="U98" s="123"/>
      <c r="V98" s="123"/>
    </row>
    <row r="99" spans="1:22" hidden="1" outlineLevel="1">
      <c r="A99" s="15">
        <v>43221</v>
      </c>
      <c r="B99" s="123">
        <v>9526.0181414199978</v>
      </c>
      <c r="C99" s="123">
        <v>1319.9065100600001</v>
      </c>
      <c r="D99" s="123">
        <v>33.763253660000004</v>
      </c>
      <c r="E99" s="123">
        <v>5225.0668076099992</v>
      </c>
      <c r="F99" s="123">
        <v>164.20580826000003</v>
      </c>
      <c r="G99" s="123">
        <v>17.485299959999999</v>
      </c>
      <c r="H99" s="123">
        <v>156.47056777999998</v>
      </c>
      <c r="I99" s="123">
        <v>1166.5047679499999</v>
      </c>
      <c r="J99" s="123">
        <v>229.09605159999998</v>
      </c>
      <c r="K99" s="123">
        <v>40.966542390000001</v>
      </c>
      <c r="L99" s="123">
        <v>64.740882690000007</v>
      </c>
      <c r="M99" s="173" t="s">
        <v>189</v>
      </c>
      <c r="N99" s="123">
        <v>386.83418795</v>
      </c>
      <c r="O99" s="123">
        <v>578.10971100999996</v>
      </c>
      <c r="P99" s="123">
        <v>47.911600329999999</v>
      </c>
      <c r="Q99" s="123">
        <v>6.8266014200000003</v>
      </c>
      <c r="R99" s="123">
        <v>62.296684530000007</v>
      </c>
      <c r="S99" s="123">
        <v>7.0837594299999997</v>
      </c>
      <c r="T99" s="123">
        <v>18.749104790000004</v>
      </c>
      <c r="U99" s="123"/>
      <c r="V99" s="123"/>
    </row>
    <row r="100" spans="1:22" hidden="1" outlineLevel="1">
      <c r="A100" s="15">
        <v>43252</v>
      </c>
      <c r="B100" s="123">
        <v>9417.542888920003</v>
      </c>
      <c r="C100" s="123">
        <v>1139.3173112300001</v>
      </c>
      <c r="D100" s="123">
        <v>44.59130485</v>
      </c>
      <c r="E100" s="123">
        <v>5134.2298066300009</v>
      </c>
      <c r="F100" s="123">
        <v>174.57722928000001</v>
      </c>
      <c r="G100" s="123">
        <v>15.900129489999999</v>
      </c>
      <c r="H100" s="123">
        <v>165.66829207000001</v>
      </c>
      <c r="I100" s="123">
        <v>1156.2504996600001</v>
      </c>
      <c r="J100" s="123">
        <v>230.16405653999999</v>
      </c>
      <c r="K100" s="123">
        <v>63.145838189999999</v>
      </c>
      <c r="L100" s="123">
        <v>61.337223680000008</v>
      </c>
      <c r="M100" s="173" t="s">
        <v>189</v>
      </c>
      <c r="N100" s="123">
        <v>396.26734591999997</v>
      </c>
      <c r="O100" s="123">
        <v>690.77111631999992</v>
      </c>
      <c r="P100" s="123">
        <v>49.558644099999995</v>
      </c>
      <c r="Q100" s="123">
        <v>8.1781862899999993</v>
      </c>
      <c r="R100" s="123">
        <v>64.14749879</v>
      </c>
      <c r="S100" s="123">
        <v>6.3946357600000008</v>
      </c>
      <c r="T100" s="123">
        <v>17.043770120000001</v>
      </c>
      <c r="U100" s="123"/>
      <c r="V100" s="123"/>
    </row>
    <row r="101" spans="1:22" hidden="1" outlineLevel="1">
      <c r="A101" s="15">
        <v>43282</v>
      </c>
      <c r="B101" s="123">
        <v>9227.9457142100018</v>
      </c>
      <c r="C101" s="123">
        <v>1172.7712676400001</v>
      </c>
      <c r="D101" s="123">
        <v>43.458039529999994</v>
      </c>
      <c r="E101" s="123">
        <v>4577.6700946999999</v>
      </c>
      <c r="F101" s="123">
        <v>76.346705270000001</v>
      </c>
      <c r="G101" s="123">
        <v>24.717981400000003</v>
      </c>
      <c r="H101" s="123">
        <v>201.68964845000002</v>
      </c>
      <c r="I101" s="123">
        <v>1409.0929593899998</v>
      </c>
      <c r="J101" s="123">
        <v>246.58792871</v>
      </c>
      <c r="K101" s="123">
        <v>83.009930090000012</v>
      </c>
      <c r="L101" s="123">
        <v>67.943675970000001</v>
      </c>
      <c r="M101" s="173" t="s">
        <v>189</v>
      </c>
      <c r="N101" s="123">
        <v>397.72562722999999</v>
      </c>
      <c r="O101" s="123">
        <v>686.16606833000003</v>
      </c>
      <c r="P101" s="123">
        <v>52.89666115</v>
      </c>
      <c r="Q101" s="123">
        <v>6.6657852000000011</v>
      </c>
      <c r="R101" s="123">
        <v>73.052823019999991</v>
      </c>
      <c r="S101" s="123">
        <v>88.227392469999998</v>
      </c>
      <c r="T101" s="123">
        <v>19.92312566</v>
      </c>
      <c r="U101" s="123"/>
      <c r="V101" s="123"/>
    </row>
    <row r="102" spans="1:22" hidden="1" outlineLevel="1">
      <c r="A102" s="15">
        <v>43313</v>
      </c>
      <c r="B102" s="123">
        <v>9441.6903620699995</v>
      </c>
      <c r="C102" s="123">
        <v>979.38146686999994</v>
      </c>
      <c r="D102" s="123">
        <v>39.496306439999998</v>
      </c>
      <c r="E102" s="123">
        <v>5000.7676375800002</v>
      </c>
      <c r="F102" s="123">
        <v>66.552230350000002</v>
      </c>
      <c r="G102" s="123">
        <v>19.162599330000003</v>
      </c>
      <c r="H102" s="123">
        <v>196.89094717999998</v>
      </c>
      <c r="I102" s="123">
        <v>1438.9008473199999</v>
      </c>
      <c r="J102" s="123">
        <v>234.41080626999999</v>
      </c>
      <c r="K102" s="123">
        <v>63.04835520999999</v>
      </c>
      <c r="L102" s="123">
        <v>78.134619359999988</v>
      </c>
      <c r="M102" s="173" t="s">
        <v>189</v>
      </c>
      <c r="N102" s="123">
        <v>408.80716954000007</v>
      </c>
      <c r="O102" s="123">
        <v>694.22885721000011</v>
      </c>
      <c r="P102" s="123">
        <v>56.20026386</v>
      </c>
      <c r="Q102" s="123">
        <v>7.8084634799999995</v>
      </c>
      <c r="R102" s="123">
        <v>76.891433449999994</v>
      </c>
      <c r="S102" s="123">
        <v>61.955620789999998</v>
      </c>
      <c r="T102" s="123">
        <v>19.052737830000002</v>
      </c>
      <c r="U102" s="123"/>
      <c r="V102" s="123"/>
    </row>
    <row r="103" spans="1:22" hidden="1" outlineLevel="1">
      <c r="A103" s="15">
        <v>43344</v>
      </c>
      <c r="B103" s="123">
        <v>8666.5321024000004</v>
      </c>
      <c r="C103" s="123">
        <v>925.30798937000009</v>
      </c>
      <c r="D103" s="123">
        <v>46.854567790000004</v>
      </c>
      <c r="E103" s="123">
        <v>4179.3282573899996</v>
      </c>
      <c r="F103" s="123">
        <v>186.65419901999999</v>
      </c>
      <c r="G103" s="123">
        <v>23.348398229999997</v>
      </c>
      <c r="H103" s="123">
        <v>199.64197424999998</v>
      </c>
      <c r="I103" s="123">
        <v>1448.6953719099999</v>
      </c>
      <c r="J103" s="123">
        <v>243.20539010000002</v>
      </c>
      <c r="K103" s="123">
        <v>57.33311716</v>
      </c>
      <c r="L103" s="123">
        <v>71.128661859999994</v>
      </c>
      <c r="M103" s="173" t="s">
        <v>189</v>
      </c>
      <c r="N103" s="123">
        <v>431.47646276999996</v>
      </c>
      <c r="O103" s="123">
        <v>585.73170588000005</v>
      </c>
      <c r="P103" s="123">
        <v>49.995541939999988</v>
      </c>
      <c r="Q103" s="123">
        <v>9.1912625800000001</v>
      </c>
      <c r="R103" s="123">
        <v>81.296511719999984</v>
      </c>
      <c r="S103" s="123">
        <v>109.82116943</v>
      </c>
      <c r="T103" s="123">
        <v>17.521520999999996</v>
      </c>
      <c r="U103" s="123"/>
      <c r="V103" s="123"/>
    </row>
    <row r="104" spans="1:22" hidden="1" outlineLevel="1">
      <c r="A104" s="15">
        <v>43374</v>
      </c>
      <c r="B104" s="123">
        <v>8906.1399728899996</v>
      </c>
      <c r="C104" s="123">
        <v>929.07883271000014</v>
      </c>
      <c r="D104" s="123">
        <v>65.155972699999992</v>
      </c>
      <c r="E104" s="123">
        <v>4166.7004773100007</v>
      </c>
      <c r="F104" s="123">
        <v>164.87394033999999</v>
      </c>
      <c r="G104" s="123">
        <v>30.799857940000003</v>
      </c>
      <c r="H104" s="123">
        <v>200.57258697</v>
      </c>
      <c r="I104" s="123">
        <v>1766.7927512300002</v>
      </c>
      <c r="J104" s="123">
        <v>274.34864835999997</v>
      </c>
      <c r="K104" s="123">
        <v>51.580621169999993</v>
      </c>
      <c r="L104" s="123">
        <v>80.54992956000001</v>
      </c>
      <c r="M104" s="173" t="s">
        <v>189</v>
      </c>
      <c r="N104" s="123">
        <v>444.54559053000003</v>
      </c>
      <c r="O104" s="123">
        <v>471.46726808999995</v>
      </c>
      <c r="P104" s="123">
        <v>49.876186510000004</v>
      </c>
      <c r="Q104" s="123">
        <v>10.264729959999999</v>
      </c>
      <c r="R104" s="123">
        <v>85.986806599999994</v>
      </c>
      <c r="S104" s="123">
        <v>95.556080150000014</v>
      </c>
      <c r="T104" s="123">
        <v>17.989692760000004</v>
      </c>
      <c r="U104" s="123"/>
      <c r="V104" s="123"/>
    </row>
    <row r="105" spans="1:22" hidden="1" outlineLevel="1">
      <c r="A105" s="15">
        <v>43405</v>
      </c>
      <c r="B105" s="123">
        <v>8131.8152144699998</v>
      </c>
      <c r="C105" s="123">
        <v>1040.50845534</v>
      </c>
      <c r="D105" s="123">
        <v>45.063283750000004</v>
      </c>
      <c r="E105" s="123">
        <v>3261.8592855699999</v>
      </c>
      <c r="F105" s="123">
        <v>78.276176570000004</v>
      </c>
      <c r="G105" s="123">
        <v>23.696480209999997</v>
      </c>
      <c r="H105" s="123">
        <v>244.01705934000003</v>
      </c>
      <c r="I105" s="123">
        <v>1866.8080688500002</v>
      </c>
      <c r="J105" s="123">
        <v>248.60350408999997</v>
      </c>
      <c r="K105" s="123">
        <v>39.885464380000002</v>
      </c>
      <c r="L105" s="123">
        <v>72.116997099999992</v>
      </c>
      <c r="M105" s="173" t="s">
        <v>189</v>
      </c>
      <c r="N105" s="123">
        <v>430.40492454000002</v>
      </c>
      <c r="O105" s="123">
        <v>545.52025743000002</v>
      </c>
      <c r="P105" s="123">
        <v>39.530146799999997</v>
      </c>
      <c r="Q105" s="123">
        <v>10.201694010000001</v>
      </c>
      <c r="R105" s="123">
        <v>89.720090880000015</v>
      </c>
      <c r="S105" s="123">
        <v>78.116420730000002</v>
      </c>
      <c r="T105" s="123">
        <v>17.486904880000001</v>
      </c>
      <c r="U105" s="123"/>
      <c r="V105" s="123"/>
    </row>
    <row r="106" spans="1:22" hidden="1" outlineLevel="1">
      <c r="A106" s="15">
        <v>43435</v>
      </c>
      <c r="B106" s="123">
        <v>8704.0578001499998</v>
      </c>
      <c r="C106" s="123">
        <v>1036.9343741</v>
      </c>
      <c r="D106" s="123">
        <v>41.897629309999999</v>
      </c>
      <c r="E106" s="123">
        <v>3907.9190870499997</v>
      </c>
      <c r="F106" s="123">
        <v>131.27038647000001</v>
      </c>
      <c r="G106" s="123">
        <v>22.592090189999997</v>
      </c>
      <c r="H106" s="123">
        <v>338.74550781999994</v>
      </c>
      <c r="I106" s="123">
        <v>1604.8734247100001</v>
      </c>
      <c r="J106" s="123">
        <v>300.21769913000003</v>
      </c>
      <c r="K106" s="123">
        <v>43.458963050000001</v>
      </c>
      <c r="L106" s="123">
        <v>63.518793810000005</v>
      </c>
      <c r="M106" s="173" t="s">
        <v>189</v>
      </c>
      <c r="N106" s="123">
        <v>447.86224374999995</v>
      </c>
      <c r="O106" s="123">
        <v>549.85270130999993</v>
      </c>
      <c r="P106" s="123">
        <v>49.85254072</v>
      </c>
      <c r="Q106" s="123">
        <v>9.4737529999999985</v>
      </c>
      <c r="R106" s="123">
        <v>94.747086320000008</v>
      </c>
      <c r="S106" s="123">
        <v>41.059858349999999</v>
      </c>
      <c r="T106" s="123">
        <v>19.781661060000001</v>
      </c>
      <c r="U106" s="123"/>
      <c r="V106" s="123"/>
    </row>
    <row r="107" spans="1:22" hidden="1" outlineLevel="1">
      <c r="A107" s="15">
        <v>43466</v>
      </c>
      <c r="B107" s="123">
        <v>8016.4915206599999</v>
      </c>
      <c r="C107" s="123">
        <v>1058.78652773</v>
      </c>
      <c r="D107" s="123">
        <v>41.389600160000001</v>
      </c>
      <c r="E107" s="123">
        <v>3490.7605721399996</v>
      </c>
      <c r="F107" s="123">
        <v>168.88754062999999</v>
      </c>
      <c r="G107" s="123">
        <v>22.188250600000003</v>
      </c>
      <c r="H107" s="123">
        <v>292.95472732999997</v>
      </c>
      <c r="I107" s="123">
        <v>1397.2802996100002</v>
      </c>
      <c r="J107" s="123">
        <v>249.84943598000001</v>
      </c>
      <c r="K107" s="123">
        <v>32.551254139999998</v>
      </c>
      <c r="L107" s="123">
        <v>79.555218360000012</v>
      </c>
      <c r="M107" s="173" t="s">
        <v>189</v>
      </c>
      <c r="N107" s="123">
        <v>455.44011337000001</v>
      </c>
      <c r="O107" s="123">
        <v>510.74035860999993</v>
      </c>
      <c r="P107" s="123">
        <v>46.563632299999995</v>
      </c>
      <c r="Q107" s="123">
        <v>9.8697409100000009</v>
      </c>
      <c r="R107" s="123">
        <v>106.23479969999998</v>
      </c>
      <c r="S107" s="123">
        <v>34.906776409999999</v>
      </c>
      <c r="T107" s="123">
        <v>18.532672680000001</v>
      </c>
      <c r="U107" s="123"/>
      <c r="V107" s="123"/>
    </row>
    <row r="108" spans="1:22" hidden="1" outlineLevel="1">
      <c r="A108" s="15">
        <v>43497</v>
      </c>
      <c r="B108" s="123">
        <v>8106.1903879200008</v>
      </c>
      <c r="C108" s="123">
        <v>1130.7424667499999</v>
      </c>
      <c r="D108" s="123">
        <v>47.474228969999999</v>
      </c>
      <c r="E108" s="123">
        <v>3419.0434134900001</v>
      </c>
      <c r="F108" s="123">
        <v>223.89696418000003</v>
      </c>
      <c r="G108" s="123">
        <v>20.538164099999996</v>
      </c>
      <c r="H108" s="123">
        <v>329.46505110000004</v>
      </c>
      <c r="I108" s="123">
        <v>1416.4918670500001</v>
      </c>
      <c r="J108" s="123">
        <v>233.00185267000001</v>
      </c>
      <c r="K108" s="123">
        <v>29.495064050000003</v>
      </c>
      <c r="L108" s="123">
        <v>81.020482909999998</v>
      </c>
      <c r="M108" s="173" t="s">
        <v>189</v>
      </c>
      <c r="N108" s="123">
        <v>451.36747582999999</v>
      </c>
      <c r="O108" s="123">
        <v>509.98461293999998</v>
      </c>
      <c r="P108" s="123">
        <v>40.336612679999995</v>
      </c>
      <c r="Q108" s="123">
        <v>10.534217349999999</v>
      </c>
      <c r="R108" s="123">
        <v>120.08019244000002</v>
      </c>
      <c r="S108" s="123">
        <v>23.86030718</v>
      </c>
      <c r="T108" s="123">
        <v>18.857414230000003</v>
      </c>
      <c r="U108" s="123"/>
      <c r="V108" s="123"/>
    </row>
    <row r="109" spans="1:22" hidden="1" outlineLevel="1">
      <c r="A109" s="15">
        <v>43525</v>
      </c>
      <c r="B109" s="123">
        <v>7402.2255707000004</v>
      </c>
      <c r="C109" s="123">
        <v>1060.72277302</v>
      </c>
      <c r="D109" s="123">
        <v>42.81759319999999</v>
      </c>
      <c r="E109" s="123">
        <v>2786.4684422099999</v>
      </c>
      <c r="F109" s="123">
        <v>190.69207046</v>
      </c>
      <c r="G109" s="123">
        <v>19.877740599999999</v>
      </c>
      <c r="H109" s="123">
        <v>254.70094965000001</v>
      </c>
      <c r="I109" s="123">
        <v>1425.0900220599999</v>
      </c>
      <c r="J109" s="123">
        <v>223.74693721</v>
      </c>
      <c r="K109" s="123">
        <v>28.824723689999999</v>
      </c>
      <c r="L109" s="123">
        <v>72.50860136</v>
      </c>
      <c r="M109" s="173" t="s">
        <v>189</v>
      </c>
      <c r="N109" s="123">
        <v>460.15038418999995</v>
      </c>
      <c r="O109" s="123">
        <v>616.05671532000008</v>
      </c>
      <c r="P109" s="123">
        <v>47.731867039999997</v>
      </c>
      <c r="Q109" s="123">
        <v>10.624988399999999</v>
      </c>
      <c r="R109" s="123">
        <v>133.45312560000002</v>
      </c>
      <c r="S109" s="123">
        <v>11.12977298</v>
      </c>
      <c r="T109" s="123">
        <v>17.628863710000001</v>
      </c>
      <c r="U109" s="123"/>
      <c r="V109" s="123"/>
    </row>
    <row r="110" spans="1:22" hidden="1" outlineLevel="1">
      <c r="A110" s="15">
        <v>43556</v>
      </c>
      <c r="B110" s="123">
        <v>7264.0270110599995</v>
      </c>
      <c r="C110" s="123">
        <v>1110.3405018200001</v>
      </c>
      <c r="D110" s="123">
        <v>35.382923380000001</v>
      </c>
      <c r="E110" s="123">
        <v>2930.2757835899997</v>
      </c>
      <c r="F110" s="123">
        <v>194.43459032999999</v>
      </c>
      <c r="G110" s="123">
        <v>24.183297200000002</v>
      </c>
      <c r="H110" s="123">
        <v>219.97650729999998</v>
      </c>
      <c r="I110" s="123">
        <v>1241.2887367300002</v>
      </c>
      <c r="J110" s="123">
        <v>207.31365919999999</v>
      </c>
      <c r="K110" s="123">
        <v>25.657955189999999</v>
      </c>
      <c r="L110" s="123">
        <v>64.342642339999998</v>
      </c>
      <c r="M110" s="173" t="s">
        <v>189</v>
      </c>
      <c r="N110" s="123">
        <v>465.10460656000004</v>
      </c>
      <c r="O110" s="123">
        <v>516.58542090999993</v>
      </c>
      <c r="P110" s="123">
        <v>42.557293889999997</v>
      </c>
      <c r="Q110" s="123">
        <v>10.556578439999999</v>
      </c>
      <c r="R110" s="123">
        <v>142.05708713999999</v>
      </c>
      <c r="S110" s="123">
        <v>16.452381599999999</v>
      </c>
      <c r="T110" s="123">
        <v>17.51704544</v>
      </c>
      <c r="U110" s="123"/>
      <c r="V110" s="123"/>
    </row>
    <row r="111" spans="1:22" hidden="1" outlineLevel="1">
      <c r="A111" s="15">
        <v>43586</v>
      </c>
      <c r="B111" s="123">
        <v>6880.750830859999</v>
      </c>
      <c r="C111" s="123">
        <v>1037.52824463</v>
      </c>
      <c r="D111" s="123">
        <v>30.901526499999999</v>
      </c>
      <c r="E111" s="123">
        <v>2567.7629264099996</v>
      </c>
      <c r="F111" s="123">
        <v>181.14027067999999</v>
      </c>
      <c r="G111" s="123">
        <v>18.460014430000005</v>
      </c>
      <c r="H111" s="123">
        <v>222.68939271999997</v>
      </c>
      <c r="I111" s="123">
        <v>1315.9188739800002</v>
      </c>
      <c r="J111" s="123">
        <v>196.17966340000001</v>
      </c>
      <c r="K111" s="123">
        <v>35.879806379999998</v>
      </c>
      <c r="L111" s="123">
        <v>75.120258390000004</v>
      </c>
      <c r="M111" s="173" t="s">
        <v>189</v>
      </c>
      <c r="N111" s="123">
        <v>463.08135411999996</v>
      </c>
      <c r="O111" s="123">
        <v>517.51076467999997</v>
      </c>
      <c r="P111" s="123">
        <v>47.35684285</v>
      </c>
      <c r="Q111" s="123">
        <v>10.514597569999999</v>
      </c>
      <c r="R111" s="123">
        <v>130.20900739000001</v>
      </c>
      <c r="S111" s="123">
        <v>8.3242715199999999</v>
      </c>
      <c r="T111" s="123">
        <v>22.173015210000003</v>
      </c>
      <c r="U111" s="123"/>
      <c r="V111" s="123"/>
    </row>
    <row r="112" spans="1:22" hidden="1" outlineLevel="1">
      <c r="A112" s="15">
        <v>43617</v>
      </c>
      <c r="B112" s="123">
        <v>6788.9130080699988</v>
      </c>
      <c r="C112" s="123">
        <v>988.27799729999992</v>
      </c>
      <c r="D112" s="123">
        <v>29.18410746</v>
      </c>
      <c r="E112" s="123">
        <v>2479.5607918000005</v>
      </c>
      <c r="F112" s="123">
        <v>325.72734507000007</v>
      </c>
      <c r="G112" s="123">
        <v>19.444186220000002</v>
      </c>
      <c r="H112" s="123">
        <v>238.10858507000003</v>
      </c>
      <c r="I112" s="123">
        <v>1244.7495882899998</v>
      </c>
      <c r="J112" s="123">
        <v>181.89654612999999</v>
      </c>
      <c r="K112" s="123">
        <v>68.014493209999998</v>
      </c>
      <c r="L112" s="123">
        <v>67.347283140000002</v>
      </c>
      <c r="M112" s="173" t="s">
        <v>189</v>
      </c>
      <c r="N112" s="123">
        <v>472.51339723999996</v>
      </c>
      <c r="O112" s="123">
        <v>471.18006403000004</v>
      </c>
      <c r="P112" s="123">
        <v>45.976690759999997</v>
      </c>
      <c r="Q112" s="123">
        <v>8.3911805800000003</v>
      </c>
      <c r="R112" s="123">
        <v>119.29663475</v>
      </c>
      <c r="S112" s="123">
        <v>10.24573949</v>
      </c>
      <c r="T112" s="123">
        <v>18.998377530000003</v>
      </c>
      <c r="U112" s="123"/>
      <c r="V112" s="123"/>
    </row>
    <row r="113" spans="1:22" hidden="1" outlineLevel="1">
      <c r="A113" s="15">
        <v>43647</v>
      </c>
      <c r="B113" s="123">
        <v>7994.5998961700006</v>
      </c>
      <c r="C113" s="123">
        <v>1027.7894572600001</v>
      </c>
      <c r="D113" s="123">
        <v>45.375579639999998</v>
      </c>
      <c r="E113" s="123">
        <v>3052.88151978</v>
      </c>
      <c r="F113" s="123">
        <v>393.48227057000003</v>
      </c>
      <c r="G113" s="123">
        <v>26.648667139999997</v>
      </c>
      <c r="H113" s="123">
        <v>277.94185456000002</v>
      </c>
      <c r="I113" s="123">
        <v>1582.6238870399998</v>
      </c>
      <c r="J113" s="123">
        <v>218.14090042999999</v>
      </c>
      <c r="K113" s="123">
        <v>91.850839060000013</v>
      </c>
      <c r="L113" s="123">
        <v>92.302417859999991</v>
      </c>
      <c r="M113" s="173" t="s">
        <v>189</v>
      </c>
      <c r="N113" s="123">
        <v>485.33592345000005</v>
      </c>
      <c r="O113" s="123">
        <v>418.59264963999999</v>
      </c>
      <c r="P113" s="123">
        <v>51.44837488999999</v>
      </c>
      <c r="Q113" s="123">
        <v>8.2170113499999999</v>
      </c>
      <c r="R113" s="123">
        <v>129.45563153000001</v>
      </c>
      <c r="S113" s="123">
        <v>69.805948690000008</v>
      </c>
      <c r="T113" s="123">
        <v>22.70696328</v>
      </c>
      <c r="U113" s="123"/>
      <c r="V113" s="123"/>
    </row>
    <row r="114" spans="1:22" hidden="1" outlineLevel="1">
      <c r="A114" s="15">
        <v>43678</v>
      </c>
      <c r="B114" s="123">
        <v>7644.9441733900003</v>
      </c>
      <c r="C114" s="123">
        <v>1054.0521711900001</v>
      </c>
      <c r="D114" s="123">
        <v>59.249575319999991</v>
      </c>
      <c r="E114" s="123">
        <v>2790.8936760799998</v>
      </c>
      <c r="F114" s="123">
        <v>177.30904584999999</v>
      </c>
      <c r="G114" s="123">
        <v>24.143985779999998</v>
      </c>
      <c r="H114" s="123">
        <v>284.82849947</v>
      </c>
      <c r="I114" s="123">
        <v>1654.48044076</v>
      </c>
      <c r="J114" s="123">
        <v>301.10477786000001</v>
      </c>
      <c r="K114" s="123">
        <v>88.202867900000015</v>
      </c>
      <c r="L114" s="123">
        <v>98.267139010000008</v>
      </c>
      <c r="M114" s="173" t="s">
        <v>189</v>
      </c>
      <c r="N114" s="123">
        <v>497.86976325000006</v>
      </c>
      <c r="O114" s="123">
        <v>371.23982242</v>
      </c>
      <c r="P114" s="123">
        <v>46.218519950000001</v>
      </c>
      <c r="Q114" s="123">
        <v>8.9570716099999999</v>
      </c>
      <c r="R114" s="123">
        <v>131.42610979</v>
      </c>
      <c r="S114" s="123">
        <v>36.338943049999997</v>
      </c>
      <c r="T114" s="123">
        <v>20.361764100000002</v>
      </c>
      <c r="U114" s="123"/>
      <c r="V114" s="123"/>
    </row>
    <row r="115" spans="1:22" hidden="1" outlineLevel="1">
      <c r="A115" s="15">
        <v>43709</v>
      </c>
      <c r="B115" s="123">
        <v>7559.2135177099999</v>
      </c>
      <c r="C115" s="123">
        <v>1097.2912897600002</v>
      </c>
      <c r="D115" s="123">
        <v>65.195138329999992</v>
      </c>
      <c r="E115" s="123">
        <v>2586.2387406000003</v>
      </c>
      <c r="F115" s="123">
        <v>172.52787887</v>
      </c>
      <c r="G115" s="123">
        <v>33.715180699999998</v>
      </c>
      <c r="H115" s="123">
        <v>254.86606671999999</v>
      </c>
      <c r="I115" s="123">
        <v>1839.7541522099998</v>
      </c>
      <c r="J115" s="123">
        <v>229.87898124999998</v>
      </c>
      <c r="K115" s="123">
        <v>73.013238140000013</v>
      </c>
      <c r="L115" s="123">
        <v>83.117186660000002</v>
      </c>
      <c r="M115" s="173" t="s">
        <v>189</v>
      </c>
      <c r="N115" s="123">
        <v>509.10554517999998</v>
      </c>
      <c r="O115" s="123">
        <v>379.62576536000006</v>
      </c>
      <c r="P115" s="123">
        <v>45.540340320000013</v>
      </c>
      <c r="Q115" s="123">
        <v>11.509407109999998</v>
      </c>
      <c r="R115" s="123">
        <v>142.78611192000002</v>
      </c>
      <c r="S115" s="123">
        <v>15.877018400000001</v>
      </c>
      <c r="T115" s="123">
        <v>19.171476179999999</v>
      </c>
      <c r="U115" s="123"/>
      <c r="V115" s="123"/>
    </row>
    <row r="116" spans="1:22" hidden="1" outlineLevel="1">
      <c r="A116" s="15">
        <v>43739</v>
      </c>
      <c r="B116" s="123">
        <v>7761.8927616499996</v>
      </c>
      <c r="C116" s="123">
        <v>951.08605024999997</v>
      </c>
      <c r="D116" s="123">
        <v>84.216049659999996</v>
      </c>
      <c r="E116" s="123">
        <v>2719.3349073900004</v>
      </c>
      <c r="F116" s="123">
        <v>171.02918302</v>
      </c>
      <c r="G116" s="123">
        <v>31.871655649999997</v>
      </c>
      <c r="H116" s="123">
        <v>263.26432010000002</v>
      </c>
      <c r="I116" s="123">
        <v>1949.9169282099997</v>
      </c>
      <c r="J116" s="123">
        <v>234.03041726999999</v>
      </c>
      <c r="K116" s="123">
        <v>63.168008780000008</v>
      </c>
      <c r="L116" s="123">
        <v>126.41866552</v>
      </c>
      <c r="M116" s="173" t="s">
        <v>189</v>
      </c>
      <c r="N116" s="123">
        <v>529.51155509</v>
      </c>
      <c r="O116" s="123">
        <v>366.94173709999995</v>
      </c>
      <c r="P116" s="123">
        <v>56.618318219999999</v>
      </c>
      <c r="Q116" s="123">
        <v>9.8461197699999996</v>
      </c>
      <c r="R116" s="123">
        <v>155.67492847999998</v>
      </c>
      <c r="S116" s="123">
        <v>28.07720612</v>
      </c>
      <c r="T116" s="123">
        <v>20.88671102</v>
      </c>
      <c r="U116" s="123"/>
      <c r="V116" s="123"/>
    </row>
    <row r="117" spans="1:22" hidden="1" outlineLevel="1">
      <c r="A117" s="15">
        <v>43770</v>
      </c>
      <c r="B117" s="123">
        <v>7869.1529462299995</v>
      </c>
      <c r="C117" s="123">
        <v>1063.91492705</v>
      </c>
      <c r="D117" s="123">
        <v>57.920727489999997</v>
      </c>
      <c r="E117" s="123">
        <v>2799.4379710699995</v>
      </c>
      <c r="F117" s="123">
        <v>106.10217215</v>
      </c>
      <c r="G117" s="123">
        <v>20.485428750000001</v>
      </c>
      <c r="H117" s="123">
        <v>243.50839572999999</v>
      </c>
      <c r="I117" s="123">
        <v>1823.1618797800002</v>
      </c>
      <c r="J117" s="123">
        <v>225.10370217000002</v>
      </c>
      <c r="K117" s="123">
        <v>59.175453849999997</v>
      </c>
      <c r="L117" s="123">
        <v>99.204357090000002</v>
      </c>
      <c r="M117" s="173" t="s">
        <v>189</v>
      </c>
      <c r="N117" s="123">
        <v>468.99175104</v>
      </c>
      <c r="O117" s="123">
        <v>640.74434625999993</v>
      </c>
      <c r="P117" s="123">
        <v>51.76309603</v>
      </c>
      <c r="Q117" s="123">
        <v>9.2354622400000004</v>
      </c>
      <c r="R117" s="123">
        <v>160.80778429</v>
      </c>
      <c r="S117" s="123">
        <v>19.094856929999999</v>
      </c>
      <c r="T117" s="123">
        <v>20.500634310000002</v>
      </c>
      <c r="U117" s="123"/>
      <c r="V117" s="123"/>
    </row>
    <row r="118" spans="1:22" hidden="1" outlineLevel="1">
      <c r="A118" s="15">
        <v>43800</v>
      </c>
      <c r="B118" s="123">
        <v>8419.2930587100018</v>
      </c>
      <c r="C118" s="123">
        <v>997.63159226999994</v>
      </c>
      <c r="D118" s="123">
        <v>194.86610564</v>
      </c>
      <c r="E118" s="123">
        <v>3138.0652483399999</v>
      </c>
      <c r="F118" s="123">
        <v>214.94691387</v>
      </c>
      <c r="G118" s="123">
        <v>25.422149640000004</v>
      </c>
      <c r="H118" s="123">
        <v>345.34811359000003</v>
      </c>
      <c r="I118" s="123">
        <v>1773.6736866899998</v>
      </c>
      <c r="J118" s="123">
        <v>291.04310215999999</v>
      </c>
      <c r="K118" s="123">
        <v>49.480430339999998</v>
      </c>
      <c r="L118" s="123">
        <v>102.69147871000001</v>
      </c>
      <c r="M118" s="173" t="s">
        <v>189</v>
      </c>
      <c r="N118" s="123">
        <v>507.69908412999996</v>
      </c>
      <c r="O118" s="123">
        <v>519.51875470999994</v>
      </c>
      <c r="P118" s="123">
        <v>57.454653950000008</v>
      </c>
      <c r="Q118" s="123">
        <v>8.9327976600000003</v>
      </c>
      <c r="R118" s="123">
        <v>153.22695398999997</v>
      </c>
      <c r="S118" s="123">
        <v>16.681480310000001</v>
      </c>
      <c r="T118" s="123">
        <v>22.610512710000002</v>
      </c>
      <c r="U118" s="123"/>
      <c r="V118" s="123"/>
    </row>
    <row r="119" spans="1:22" hidden="1" outlineLevel="1">
      <c r="A119" s="15">
        <v>43831</v>
      </c>
      <c r="B119" s="123">
        <v>8724.9013321799994</v>
      </c>
      <c r="C119" s="123">
        <v>1088.20642924</v>
      </c>
      <c r="D119" s="123">
        <v>373.55452075000005</v>
      </c>
      <c r="E119" s="123">
        <v>3192.74216759</v>
      </c>
      <c r="F119" s="123">
        <v>133.85557457000002</v>
      </c>
      <c r="G119" s="123">
        <v>25.249983069999995</v>
      </c>
      <c r="H119" s="123">
        <v>289.97560610000005</v>
      </c>
      <c r="I119" s="123">
        <v>1753.31965859</v>
      </c>
      <c r="J119" s="123">
        <v>396.55657853000002</v>
      </c>
      <c r="K119" s="123">
        <v>52.483290770000004</v>
      </c>
      <c r="L119" s="123">
        <v>105.18833735</v>
      </c>
      <c r="M119" s="123">
        <v>1.7445082300000001</v>
      </c>
      <c r="N119" s="123">
        <v>513.02340658000003</v>
      </c>
      <c r="O119" s="123">
        <v>527.15649758000006</v>
      </c>
      <c r="P119" s="123">
        <v>51.805415640000007</v>
      </c>
      <c r="Q119" s="123">
        <v>10.282023560000001</v>
      </c>
      <c r="R119" s="123">
        <v>166.64497889000003</v>
      </c>
      <c r="S119" s="123">
        <v>12.79651718</v>
      </c>
      <c r="T119" s="123">
        <v>30.31583796</v>
      </c>
      <c r="U119" s="123"/>
      <c r="V119" s="123"/>
    </row>
    <row r="120" spans="1:22" hidden="1" outlineLevel="1">
      <c r="A120" s="15">
        <v>43862</v>
      </c>
      <c r="B120" s="123">
        <v>8992.4129348099996</v>
      </c>
      <c r="C120" s="123">
        <v>1279.5694950499999</v>
      </c>
      <c r="D120" s="123">
        <v>468.74653594</v>
      </c>
      <c r="E120" s="123">
        <v>3302.5698653200002</v>
      </c>
      <c r="F120" s="123">
        <v>248.4652739</v>
      </c>
      <c r="G120" s="123">
        <v>20.567208059999999</v>
      </c>
      <c r="H120" s="123">
        <v>277.93503439000006</v>
      </c>
      <c r="I120" s="123">
        <v>1762.6080617299999</v>
      </c>
      <c r="J120" s="123">
        <v>258.68278597000005</v>
      </c>
      <c r="K120" s="123">
        <v>43.374446430000006</v>
      </c>
      <c r="L120" s="123">
        <v>102.5105384</v>
      </c>
      <c r="M120" s="123">
        <v>2.7811985400000001</v>
      </c>
      <c r="N120" s="123">
        <v>494.67674452</v>
      </c>
      <c r="O120" s="123">
        <v>461.44189793999999</v>
      </c>
      <c r="P120" s="123">
        <v>44.090405519999997</v>
      </c>
      <c r="Q120" s="123">
        <v>13.5213757</v>
      </c>
      <c r="R120" s="123">
        <v>171.03497650000003</v>
      </c>
      <c r="S120" s="123">
        <v>11.062741450000001</v>
      </c>
      <c r="T120" s="123">
        <v>28.774349449999999</v>
      </c>
      <c r="U120" s="123"/>
      <c r="V120" s="123"/>
    </row>
    <row r="121" spans="1:22" hidden="1" outlineLevel="1">
      <c r="A121" s="15">
        <v>43891</v>
      </c>
      <c r="B121" s="123">
        <v>9685.3867132200012</v>
      </c>
      <c r="C121" s="123">
        <v>1547.33109792</v>
      </c>
      <c r="D121" s="123">
        <v>520.02859418000003</v>
      </c>
      <c r="E121" s="123">
        <v>3496.0459997999997</v>
      </c>
      <c r="F121" s="123">
        <v>283.49015192999997</v>
      </c>
      <c r="G121" s="123">
        <v>16.39312104</v>
      </c>
      <c r="H121" s="123">
        <v>243.86999434000001</v>
      </c>
      <c r="I121" s="123">
        <v>1895.35871036</v>
      </c>
      <c r="J121" s="123">
        <v>302.73175464999997</v>
      </c>
      <c r="K121" s="123">
        <v>39.503148379999999</v>
      </c>
      <c r="L121" s="123">
        <v>113.16621182</v>
      </c>
      <c r="M121" s="123">
        <v>4.4969763700000005</v>
      </c>
      <c r="N121" s="123">
        <v>503.34352001000002</v>
      </c>
      <c r="O121" s="123">
        <v>442.21327807</v>
      </c>
      <c r="P121" s="123">
        <v>43.62027002</v>
      </c>
      <c r="Q121" s="123">
        <v>10.14685714</v>
      </c>
      <c r="R121" s="123">
        <v>190.26743930999999</v>
      </c>
      <c r="S121" s="123">
        <v>8.0190104499999997</v>
      </c>
      <c r="T121" s="123">
        <v>25.360577429999999</v>
      </c>
      <c r="U121" s="123"/>
      <c r="V121" s="123"/>
    </row>
    <row r="122" spans="1:22" hidden="1" outlineLevel="1">
      <c r="A122" s="15">
        <v>43922</v>
      </c>
      <c r="B122" s="123">
        <v>9803.8083717900008</v>
      </c>
      <c r="C122" s="123">
        <v>1699.2108790799998</v>
      </c>
      <c r="D122" s="123">
        <v>663.1506824999999</v>
      </c>
      <c r="E122" s="123">
        <v>3353.9300603600004</v>
      </c>
      <c r="F122" s="123">
        <v>199.04879736999999</v>
      </c>
      <c r="G122" s="123">
        <v>19.296075480000002</v>
      </c>
      <c r="H122" s="123">
        <v>249.85218706999999</v>
      </c>
      <c r="I122" s="123">
        <v>1793.8985874699999</v>
      </c>
      <c r="J122" s="123">
        <v>337.70648521000004</v>
      </c>
      <c r="K122" s="123">
        <v>32.190591089999998</v>
      </c>
      <c r="L122" s="123">
        <v>128.82085904000002</v>
      </c>
      <c r="M122" s="123">
        <v>5.0575428599999999</v>
      </c>
      <c r="N122" s="123">
        <v>483.07606450000003</v>
      </c>
      <c r="O122" s="123">
        <v>518.05390166000007</v>
      </c>
      <c r="P122" s="123">
        <v>41.355503470000002</v>
      </c>
      <c r="Q122" s="123">
        <v>9.8727204799999999</v>
      </c>
      <c r="R122" s="123">
        <v>218.85613631999999</v>
      </c>
      <c r="S122" s="123">
        <v>28.745673020000002</v>
      </c>
      <c r="T122" s="123">
        <v>21.68562481</v>
      </c>
      <c r="U122" s="123"/>
      <c r="V122" s="123"/>
    </row>
    <row r="123" spans="1:22" hidden="1" outlineLevel="1">
      <c r="A123" s="15">
        <v>43952</v>
      </c>
      <c r="B123" s="123">
        <v>9264.0634993899985</v>
      </c>
      <c r="C123" s="123">
        <v>1571.7393326299998</v>
      </c>
      <c r="D123" s="123">
        <v>850.52118175999999</v>
      </c>
      <c r="E123" s="123">
        <v>2792.7207600799993</v>
      </c>
      <c r="F123" s="123">
        <v>163.64314216</v>
      </c>
      <c r="G123" s="123">
        <v>29.239792790000003</v>
      </c>
      <c r="H123" s="123">
        <v>243.40865336000002</v>
      </c>
      <c r="I123" s="123">
        <v>1817.1670416300001</v>
      </c>
      <c r="J123" s="123">
        <v>234.30883476999998</v>
      </c>
      <c r="K123" s="123">
        <v>28.24592608</v>
      </c>
      <c r="L123" s="123">
        <v>119.48654167000001</v>
      </c>
      <c r="M123" s="123">
        <v>5.4094151000000004</v>
      </c>
      <c r="N123" s="123">
        <v>483.45849794000009</v>
      </c>
      <c r="O123" s="123">
        <v>514.59761044000004</v>
      </c>
      <c r="P123" s="123">
        <v>51.080640649999999</v>
      </c>
      <c r="Q123" s="123">
        <v>10.07059765</v>
      </c>
      <c r="R123" s="123">
        <v>296.06284060000002</v>
      </c>
      <c r="S123" s="123">
        <v>19.64219606</v>
      </c>
      <c r="T123" s="123">
        <v>33.260494020000003</v>
      </c>
      <c r="U123" s="123"/>
      <c r="V123" s="123"/>
    </row>
    <row r="124" spans="1:22" hidden="1" outlineLevel="1">
      <c r="A124" s="15">
        <v>43983</v>
      </c>
      <c r="B124" s="123">
        <v>9604.9823905100002</v>
      </c>
      <c r="C124" s="123">
        <v>1552.8587648699997</v>
      </c>
      <c r="D124" s="123">
        <v>715.32473545999994</v>
      </c>
      <c r="E124" s="123">
        <v>3181.7404256899999</v>
      </c>
      <c r="F124" s="123">
        <v>317.47956287999995</v>
      </c>
      <c r="G124" s="123">
        <v>30.957099290000002</v>
      </c>
      <c r="H124" s="123">
        <v>243.94048214999998</v>
      </c>
      <c r="I124" s="123">
        <v>1767.1103974099999</v>
      </c>
      <c r="J124" s="123">
        <v>208.61567543999996</v>
      </c>
      <c r="K124" s="123">
        <v>37.896343430000002</v>
      </c>
      <c r="L124" s="123">
        <v>129.74408905999999</v>
      </c>
      <c r="M124" s="123">
        <v>5.904840029999999</v>
      </c>
      <c r="N124" s="123">
        <v>501.26102178999997</v>
      </c>
      <c r="O124" s="123">
        <v>449.31935417</v>
      </c>
      <c r="P124" s="123">
        <v>56.640147829999997</v>
      </c>
      <c r="Q124" s="123">
        <v>12.255102990000001</v>
      </c>
      <c r="R124" s="123">
        <v>327.45167605</v>
      </c>
      <c r="S124" s="123">
        <v>26.81603084</v>
      </c>
      <c r="T124" s="123">
        <v>39.666641130000002</v>
      </c>
      <c r="U124" s="123"/>
      <c r="V124" s="123"/>
    </row>
    <row r="125" spans="1:22" hidden="1" outlineLevel="1">
      <c r="A125" s="15">
        <v>44013</v>
      </c>
      <c r="B125" s="123">
        <v>9767.7246609499998</v>
      </c>
      <c r="C125" s="123">
        <v>1678.74506127</v>
      </c>
      <c r="D125" s="123">
        <v>930.61793143</v>
      </c>
      <c r="E125" s="123">
        <v>2982.1799602199999</v>
      </c>
      <c r="F125" s="123">
        <v>209.63931305</v>
      </c>
      <c r="G125" s="123">
        <v>44.644141200000007</v>
      </c>
      <c r="H125" s="123">
        <v>256.48535949999996</v>
      </c>
      <c r="I125" s="123">
        <v>1791.9117325099996</v>
      </c>
      <c r="J125" s="123">
        <v>199.53106614000001</v>
      </c>
      <c r="K125" s="123">
        <v>37.672353149999999</v>
      </c>
      <c r="L125" s="123">
        <v>149.54151067000001</v>
      </c>
      <c r="M125" s="123">
        <v>7.1032280700000001</v>
      </c>
      <c r="N125" s="123">
        <v>504.12280549999997</v>
      </c>
      <c r="O125" s="123">
        <v>461.03652097000003</v>
      </c>
      <c r="P125" s="123">
        <v>62.813263469999995</v>
      </c>
      <c r="Q125" s="123">
        <v>10.842347000000002</v>
      </c>
      <c r="R125" s="123">
        <v>375.47102254999999</v>
      </c>
      <c r="S125" s="123">
        <v>8.3727776899999995</v>
      </c>
      <c r="T125" s="123">
        <v>56.99426656</v>
      </c>
      <c r="U125" s="123"/>
      <c r="V125" s="123"/>
    </row>
    <row r="126" spans="1:22" hidden="1" outlineLevel="1">
      <c r="A126" s="15">
        <v>44044</v>
      </c>
      <c r="B126" s="123">
        <v>10240.816518690001</v>
      </c>
      <c r="C126" s="123">
        <v>1748.2565664399999</v>
      </c>
      <c r="D126" s="123">
        <v>852.56407025999988</v>
      </c>
      <c r="E126" s="123">
        <v>3144.3108189300001</v>
      </c>
      <c r="F126" s="123">
        <v>306.14600224000003</v>
      </c>
      <c r="G126" s="123">
        <v>35.59533634999999</v>
      </c>
      <c r="H126" s="123">
        <v>272.96186224999997</v>
      </c>
      <c r="I126" s="123">
        <v>1951.70211868</v>
      </c>
      <c r="J126" s="123">
        <v>240.67218665000001</v>
      </c>
      <c r="K126" s="123">
        <v>46.717001580000002</v>
      </c>
      <c r="L126" s="123">
        <v>128.67128987000001</v>
      </c>
      <c r="M126" s="123">
        <v>10.25091626</v>
      </c>
      <c r="N126" s="123">
        <v>514.44716619999997</v>
      </c>
      <c r="O126" s="123">
        <v>429.72381786</v>
      </c>
      <c r="P126" s="123">
        <v>64.426720320000001</v>
      </c>
      <c r="Q126" s="123">
        <v>11.321086639999999</v>
      </c>
      <c r="R126" s="123">
        <v>416.96319935000002</v>
      </c>
      <c r="S126" s="123">
        <v>8.0189038399999983</v>
      </c>
      <c r="T126" s="123">
        <v>58.06745497</v>
      </c>
      <c r="U126" s="123"/>
      <c r="V126" s="123"/>
    </row>
    <row r="127" spans="1:22" hidden="1" outlineLevel="1">
      <c r="A127" s="15">
        <v>44075</v>
      </c>
      <c r="B127" s="123">
        <v>12219.594076009998</v>
      </c>
      <c r="C127" s="123">
        <v>2142.0668112600001</v>
      </c>
      <c r="D127" s="123">
        <v>822.35161865999999</v>
      </c>
      <c r="E127" s="123">
        <v>3813.6721275999998</v>
      </c>
      <c r="F127" s="123">
        <v>311.61155749</v>
      </c>
      <c r="G127" s="123">
        <v>37.912040430000005</v>
      </c>
      <c r="H127" s="123">
        <v>337.90426951999996</v>
      </c>
      <c r="I127" s="123">
        <v>2331.2955013800001</v>
      </c>
      <c r="J127" s="123">
        <v>241.09743516000003</v>
      </c>
      <c r="K127" s="123">
        <v>42.377212980000003</v>
      </c>
      <c r="L127" s="123">
        <v>126.34698559</v>
      </c>
      <c r="M127" s="123">
        <v>14.490148809999999</v>
      </c>
      <c r="N127" s="123">
        <v>543.97104968999997</v>
      </c>
      <c r="O127" s="123">
        <v>887.26101962000007</v>
      </c>
      <c r="P127" s="123">
        <v>57.247773530000003</v>
      </c>
      <c r="Q127" s="123">
        <v>14.972914189999999</v>
      </c>
      <c r="R127" s="123">
        <v>420.96662485999991</v>
      </c>
      <c r="S127" s="123">
        <v>10.066175569999999</v>
      </c>
      <c r="T127" s="123">
        <v>63.982809670000002</v>
      </c>
      <c r="U127" s="123"/>
      <c r="V127" s="123"/>
    </row>
    <row r="128" spans="1:22" hidden="1" outlineLevel="1">
      <c r="A128" s="15">
        <v>44105</v>
      </c>
      <c r="B128" s="123">
        <v>12576.2738974</v>
      </c>
      <c r="C128" s="123">
        <v>1955.9891634699998</v>
      </c>
      <c r="D128" s="123">
        <v>1258.8762849100001</v>
      </c>
      <c r="E128" s="123">
        <v>3402.9277812899995</v>
      </c>
      <c r="F128" s="123">
        <v>265.40798310000002</v>
      </c>
      <c r="G128" s="123">
        <v>38.813251940000001</v>
      </c>
      <c r="H128" s="123">
        <v>299.40378913000001</v>
      </c>
      <c r="I128" s="123">
        <v>2826.7776463999999</v>
      </c>
      <c r="J128" s="123">
        <v>222.49311313000001</v>
      </c>
      <c r="K128" s="123">
        <v>48.007177549999994</v>
      </c>
      <c r="L128" s="123">
        <v>140.40994856</v>
      </c>
      <c r="M128" s="123">
        <v>14.055658380000001</v>
      </c>
      <c r="N128" s="123">
        <v>561.89239123999994</v>
      </c>
      <c r="O128" s="123">
        <v>788.72297618000005</v>
      </c>
      <c r="P128" s="123">
        <v>57.020091419999986</v>
      </c>
      <c r="Q128" s="123">
        <v>13.734935149999998</v>
      </c>
      <c r="R128" s="123">
        <v>477.60837074</v>
      </c>
      <c r="S128" s="123">
        <v>144.84304886999999</v>
      </c>
      <c r="T128" s="123">
        <v>59.290285939999997</v>
      </c>
      <c r="U128" s="123"/>
      <c r="V128" s="123"/>
    </row>
    <row r="129" spans="1:22" hidden="1" outlineLevel="1">
      <c r="A129" s="15">
        <v>44136</v>
      </c>
      <c r="B129" s="123">
        <v>11669.159277630002</v>
      </c>
      <c r="C129" s="123">
        <v>1909.3787063099999</v>
      </c>
      <c r="D129" s="123">
        <v>761.11505953999995</v>
      </c>
      <c r="E129" s="123">
        <v>3561.8049969999997</v>
      </c>
      <c r="F129" s="123">
        <v>246.26370728000001</v>
      </c>
      <c r="G129" s="123">
        <v>40.28804701</v>
      </c>
      <c r="H129" s="123">
        <v>357.45780496999998</v>
      </c>
      <c r="I129" s="123">
        <v>2402.3552029199996</v>
      </c>
      <c r="J129" s="123">
        <v>205.41057283000001</v>
      </c>
      <c r="K129" s="123">
        <v>35.604986550000007</v>
      </c>
      <c r="L129" s="123">
        <v>122.52972754</v>
      </c>
      <c r="M129" s="123">
        <v>14.089593880000001</v>
      </c>
      <c r="N129" s="123">
        <v>576.35800425999992</v>
      </c>
      <c r="O129" s="123">
        <v>688.67290660000003</v>
      </c>
      <c r="P129" s="123">
        <v>63.514030690000006</v>
      </c>
      <c r="Q129" s="123">
        <v>13.265285819999999</v>
      </c>
      <c r="R129" s="123">
        <v>494.22325067000003</v>
      </c>
      <c r="S129" s="123">
        <v>126.99977652</v>
      </c>
      <c r="T129" s="123">
        <v>49.827617240000002</v>
      </c>
      <c r="U129" s="123"/>
      <c r="V129" s="123"/>
    </row>
    <row r="130" spans="1:22" hidden="1" outlineLevel="1">
      <c r="A130" s="15">
        <v>44166</v>
      </c>
      <c r="B130" s="123">
        <v>13897.77407499</v>
      </c>
      <c r="C130" s="123">
        <v>1995.7906857200001</v>
      </c>
      <c r="D130" s="123">
        <v>1232.66981605</v>
      </c>
      <c r="E130" s="123">
        <v>4128.4228017200003</v>
      </c>
      <c r="F130" s="123">
        <v>173.97705934000001</v>
      </c>
      <c r="G130" s="123">
        <v>43.115704290000004</v>
      </c>
      <c r="H130" s="123">
        <v>481.30810816999997</v>
      </c>
      <c r="I130" s="123">
        <v>2516.1127336000004</v>
      </c>
      <c r="J130" s="123">
        <v>281.05096085000002</v>
      </c>
      <c r="K130" s="123">
        <v>33.913878159999996</v>
      </c>
      <c r="L130" s="123">
        <v>157.02117632</v>
      </c>
      <c r="M130" s="123">
        <v>18.107263279999998</v>
      </c>
      <c r="N130" s="123">
        <v>679.51578480000012</v>
      </c>
      <c r="O130" s="123">
        <v>1226.7875029000002</v>
      </c>
      <c r="P130" s="123">
        <v>78.597648940000013</v>
      </c>
      <c r="Q130" s="123">
        <v>18.447552550000001</v>
      </c>
      <c r="R130" s="123">
        <v>683.62517371999991</v>
      </c>
      <c r="S130" s="123">
        <v>99.185032210000003</v>
      </c>
      <c r="T130" s="123">
        <v>50.125192370000008</v>
      </c>
      <c r="U130" s="123"/>
      <c r="V130" s="123"/>
    </row>
    <row r="131" spans="1:22" hidden="1" outlineLevel="1">
      <c r="A131" s="15">
        <v>44197</v>
      </c>
      <c r="B131" s="123">
        <v>13632.520269530001</v>
      </c>
      <c r="C131" s="123">
        <v>2102.28762078</v>
      </c>
      <c r="D131" s="123">
        <v>1661.7549350700001</v>
      </c>
      <c r="E131" s="123">
        <v>3910.3653290499997</v>
      </c>
      <c r="F131" s="123">
        <v>244.95867840999998</v>
      </c>
      <c r="G131" s="123">
        <v>30.96173224</v>
      </c>
      <c r="H131" s="123">
        <v>392.55007105999999</v>
      </c>
      <c r="I131" s="123">
        <v>2206.1983120300001</v>
      </c>
      <c r="J131" s="123">
        <v>172.47747593</v>
      </c>
      <c r="K131" s="123">
        <v>30.337690090000002</v>
      </c>
      <c r="L131" s="123">
        <v>126.89978754999999</v>
      </c>
      <c r="M131" s="123">
        <v>18.36408415</v>
      </c>
      <c r="N131" s="123">
        <v>667.68885648000003</v>
      </c>
      <c r="O131" s="123">
        <v>1170.88909158</v>
      </c>
      <c r="P131" s="123">
        <v>76.625207910000015</v>
      </c>
      <c r="Q131" s="123">
        <v>18.982033179999998</v>
      </c>
      <c r="R131" s="123">
        <v>623.85082270999987</v>
      </c>
      <c r="S131" s="123">
        <v>129.67918022000001</v>
      </c>
      <c r="T131" s="123">
        <v>47.649361089999999</v>
      </c>
      <c r="U131" s="123"/>
      <c r="V131" s="123"/>
    </row>
    <row r="132" spans="1:22" hidden="1" outlineLevel="1">
      <c r="A132" s="15">
        <v>44228</v>
      </c>
      <c r="B132" s="123">
        <v>13848.356514620002</v>
      </c>
      <c r="C132" s="123">
        <v>2207.0617172100001</v>
      </c>
      <c r="D132" s="123">
        <v>1754.5952164099999</v>
      </c>
      <c r="E132" s="123">
        <v>3979.0296631400006</v>
      </c>
      <c r="F132" s="123">
        <v>299.69461983999997</v>
      </c>
      <c r="G132" s="123">
        <v>38.17070287</v>
      </c>
      <c r="H132" s="123">
        <v>338.84270433</v>
      </c>
      <c r="I132" s="123">
        <v>2181.1847406400002</v>
      </c>
      <c r="J132" s="123">
        <v>152.39012971999998</v>
      </c>
      <c r="K132" s="123">
        <v>31.05193538</v>
      </c>
      <c r="L132" s="123">
        <v>118.57383654</v>
      </c>
      <c r="M132" s="123">
        <v>29.67109795</v>
      </c>
      <c r="N132" s="123">
        <v>689.33412186999999</v>
      </c>
      <c r="O132" s="123">
        <v>1034.49559636</v>
      </c>
      <c r="P132" s="123">
        <v>82.138970000000015</v>
      </c>
      <c r="Q132" s="123">
        <v>18.569753649999999</v>
      </c>
      <c r="R132" s="123">
        <v>734.98751088000006</v>
      </c>
      <c r="S132" s="123">
        <v>117.05650192</v>
      </c>
      <c r="T132" s="123">
        <v>41.507695909999995</v>
      </c>
      <c r="U132" s="123"/>
      <c r="V132" s="123"/>
    </row>
    <row r="133" spans="1:22" hidden="1" outlineLevel="1">
      <c r="A133" s="15">
        <v>44256</v>
      </c>
      <c r="B133" s="123">
        <v>13711.276561090002</v>
      </c>
      <c r="C133" s="123">
        <v>2824.9832174000003</v>
      </c>
      <c r="D133" s="123">
        <v>1679.82329043</v>
      </c>
      <c r="E133" s="123">
        <v>3422.3485159799993</v>
      </c>
      <c r="F133" s="123">
        <v>246.94676187999997</v>
      </c>
      <c r="G133" s="123">
        <v>46.007097659999985</v>
      </c>
      <c r="H133" s="123">
        <v>275.85677157000009</v>
      </c>
      <c r="I133" s="123">
        <v>2261.2739182800001</v>
      </c>
      <c r="J133" s="123">
        <v>154.94943651</v>
      </c>
      <c r="K133" s="123">
        <v>37.577253720000009</v>
      </c>
      <c r="L133" s="123">
        <v>175.36542591</v>
      </c>
      <c r="M133" s="123">
        <v>27.38183592</v>
      </c>
      <c r="N133" s="123">
        <v>681.82664416999989</v>
      </c>
      <c r="O133" s="123">
        <v>886.19664546999991</v>
      </c>
      <c r="P133" s="123">
        <v>88.632870629999999</v>
      </c>
      <c r="Q133" s="123">
        <v>19.374324510000001</v>
      </c>
      <c r="R133" s="123">
        <v>752.43763047999994</v>
      </c>
      <c r="S133" s="123">
        <v>94.670041629999986</v>
      </c>
      <c r="T133" s="123">
        <v>35.624878940000002</v>
      </c>
      <c r="U133" s="123"/>
      <c r="V133" s="123"/>
    </row>
    <row r="134" spans="1:22" hidden="1" outlineLevel="1">
      <c r="A134" s="15">
        <v>44287</v>
      </c>
      <c r="B134" s="123">
        <v>14378.795849929998</v>
      </c>
      <c r="C134" s="123">
        <v>3202.3606647699999</v>
      </c>
      <c r="D134" s="123">
        <v>2356.92334966</v>
      </c>
      <c r="E134" s="123">
        <v>3194.2102317600002</v>
      </c>
      <c r="F134" s="123">
        <v>294.33255346999994</v>
      </c>
      <c r="G134" s="123">
        <v>44.206429450000002</v>
      </c>
      <c r="H134" s="123">
        <v>259.10100585999999</v>
      </c>
      <c r="I134" s="123">
        <v>2286.4815790800003</v>
      </c>
      <c r="J134" s="123">
        <v>204.80686753000001</v>
      </c>
      <c r="K134" s="123">
        <v>39.566023980000004</v>
      </c>
      <c r="L134" s="123">
        <v>168.34156349</v>
      </c>
      <c r="M134" s="123">
        <v>27.18995889</v>
      </c>
      <c r="N134" s="123">
        <v>675.66405625999982</v>
      </c>
      <c r="O134" s="123">
        <v>798.26522906000002</v>
      </c>
      <c r="P134" s="123">
        <v>64.356368369999998</v>
      </c>
      <c r="Q134" s="123">
        <v>14.007256399999999</v>
      </c>
      <c r="R134" s="123">
        <v>634.86360181999999</v>
      </c>
      <c r="S134" s="123">
        <v>80.478933380000001</v>
      </c>
      <c r="T134" s="123">
        <v>33.640176699999998</v>
      </c>
      <c r="U134" s="123"/>
      <c r="V134" s="123"/>
    </row>
    <row r="135" spans="1:22" hidden="1" outlineLevel="1">
      <c r="A135" s="15">
        <v>44317</v>
      </c>
      <c r="B135" s="123">
        <v>13241.114845290002</v>
      </c>
      <c r="C135" s="123">
        <v>2896.3559077299997</v>
      </c>
      <c r="D135" s="123">
        <v>2488.02931859</v>
      </c>
      <c r="E135" s="123">
        <v>2623.8072021000003</v>
      </c>
      <c r="F135" s="123">
        <v>296.80047637000001</v>
      </c>
      <c r="G135" s="123">
        <v>45.944650529999997</v>
      </c>
      <c r="H135" s="123">
        <v>394.38584797999999</v>
      </c>
      <c r="I135" s="123">
        <v>1721.72613099</v>
      </c>
      <c r="J135" s="123">
        <v>163.06239654000001</v>
      </c>
      <c r="K135" s="123">
        <v>45.275626369999998</v>
      </c>
      <c r="L135" s="123">
        <v>153.12908375000001</v>
      </c>
      <c r="M135" s="123">
        <v>34.523633169999997</v>
      </c>
      <c r="N135" s="123">
        <v>697.50532901999998</v>
      </c>
      <c r="O135" s="123">
        <v>712.41169787999991</v>
      </c>
      <c r="P135" s="123">
        <v>92.95274809</v>
      </c>
      <c r="Q135" s="123">
        <v>21.633422779999997</v>
      </c>
      <c r="R135" s="123">
        <v>737.92247712999995</v>
      </c>
      <c r="S135" s="123">
        <v>81.396242330000007</v>
      </c>
      <c r="T135" s="123">
        <v>34.252653940000002</v>
      </c>
      <c r="U135" s="123"/>
      <c r="V135" s="123"/>
    </row>
    <row r="136" spans="1:22" hidden="1" outlineLevel="1">
      <c r="A136" s="15">
        <v>44348</v>
      </c>
      <c r="B136" s="123">
        <v>14011.165557960001</v>
      </c>
      <c r="C136" s="123">
        <v>2472.9083551599997</v>
      </c>
      <c r="D136" s="123">
        <v>3003.3613433699998</v>
      </c>
      <c r="E136" s="123">
        <v>3259.4641602300007</v>
      </c>
      <c r="F136" s="123">
        <v>351.71912120000002</v>
      </c>
      <c r="G136" s="123">
        <v>38.752897370000007</v>
      </c>
      <c r="H136" s="123">
        <v>308.90560937999999</v>
      </c>
      <c r="I136" s="123">
        <v>1819.2708763200001</v>
      </c>
      <c r="J136" s="123">
        <v>174.34458278999998</v>
      </c>
      <c r="K136" s="123">
        <v>59.522645780000012</v>
      </c>
      <c r="L136" s="123">
        <v>148.62533315000002</v>
      </c>
      <c r="M136" s="123">
        <v>23.277547609999999</v>
      </c>
      <c r="N136" s="123">
        <v>746.59831430000008</v>
      </c>
      <c r="O136" s="123">
        <v>665.84992878000003</v>
      </c>
      <c r="P136" s="123">
        <v>95.165224240000001</v>
      </c>
      <c r="Q136" s="123">
        <v>21.018051660000001</v>
      </c>
      <c r="R136" s="123">
        <v>728.04144872999996</v>
      </c>
      <c r="S136" s="123">
        <v>67.621538119999997</v>
      </c>
      <c r="T136" s="123">
        <v>26.718579770000002</v>
      </c>
      <c r="U136" s="123"/>
      <c r="V136" s="123"/>
    </row>
    <row r="137" spans="1:22" hidden="1" outlineLevel="1">
      <c r="A137" s="15">
        <v>44378</v>
      </c>
      <c r="B137" s="123">
        <v>14985.635047490003</v>
      </c>
      <c r="C137" s="123">
        <v>2748.2271189499997</v>
      </c>
      <c r="D137" s="123">
        <v>3566.5560716100003</v>
      </c>
      <c r="E137" s="123">
        <v>2765.7160226599999</v>
      </c>
      <c r="F137" s="123">
        <v>405.80976993000002</v>
      </c>
      <c r="G137" s="123">
        <v>40.447470739999993</v>
      </c>
      <c r="H137" s="123">
        <v>308.28078191999998</v>
      </c>
      <c r="I137" s="123">
        <v>2053.56954051</v>
      </c>
      <c r="J137" s="123">
        <v>174.93563515</v>
      </c>
      <c r="K137" s="123">
        <v>85.121053809999992</v>
      </c>
      <c r="L137" s="123">
        <v>185.03770768999999</v>
      </c>
      <c r="M137" s="123">
        <v>28.962956910000003</v>
      </c>
      <c r="N137" s="123">
        <v>722.09613031000004</v>
      </c>
      <c r="O137" s="123">
        <v>1013.5614113400002</v>
      </c>
      <c r="P137" s="123">
        <v>119.80889549</v>
      </c>
      <c r="Q137" s="123">
        <v>16.95546294</v>
      </c>
      <c r="R137" s="123">
        <v>673.2355828200001</v>
      </c>
      <c r="S137" s="123">
        <v>51.187368190000001</v>
      </c>
      <c r="T137" s="123">
        <v>26.126066520000002</v>
      </c>
      <c r="U137" s="123"/>
      <c r="V137" s="123"/>
    </row>
    <row r="138" spans="1:22" hidden="1" outlineLevel="1">
      <c r="A138" s="15">
        <v>44409</v>
      </c>
      <c r="B138" s="123">
        <v>13800.61668915</v>
      </c>
      <c r="C138" s="123">
        <v>2656.9543514399998</v>
      </c>
      <c r="D138" s="123">
        <v>2234.8613331900006</v>
      </c>
      <c r="E138" s="123">
        <v>3093.8336554699999</v>
      </c>
      <c r="F138" s="123">
        <v>363.49835596999998</v>
      </c>
      <c r="G138" s="123">
        <v>47.243568999999994</v>
      </c>
      <c r="H138" s="123">
        <v>293.39049757000004</v>
      </c>
      <c r="I138" s="123">
        <v>2059.0089395299997</v>
      </c>
      <c r="J138" s="123">
        <v>205.43150517999999</v>
      </c>
      <c r="K138" s="123">
        <v>101.03014891999999</v>
      </c>
      <c r="L138" s="123">
        <v>217.94906028</v>
      </c>
      <c r="M138" s="123">
        <v>29.041855289999997</v>
      </c>
      <c r="N138" s="123">
        <v>737.17370530999995</v>
      </c>
      <c r="O138" s="123">
        <v>910.44126143999995</v>
      </c>
      <c r="P138" s="123">
        <v>111.53264957</v>
      </c>
      <c r="Q138" s="123">
        <v>20.991952560000001</v>
      </c>
      <c r="R138" s="123">
        <v>652.47037679000005</v>
      </c>
      <c r="S138" s="123">
        <v>36.88250953</v>
      </c>
      <c r="T138" s="123">
        <v>28.880962109999999</v>
      </c>
      <c r="U138" s="123"/>
      <c r="V138" s="123"/>
    </row>
    <row r="139" spans="1:22" hidden="1" outlineLevel="1">
      <c r="A139" s="15">
        <v>44440</v>
      </c>
      <c r="B139" s="123">
        <v>15357.770614070003</v>
      </c>
      <c r="C139" s="123">
        <v>2862.7481440100005</v>
      </c>
      <c r="D139" s="123">
        <v>2974.7726780099997</v>
      </c>
      <c r="E139" s="123">
        <v>3570.2160953700004</v>
      </c>
      <c r="F139" s="123">
        <v>433.93804252999996</v>
      </c>
      <c r="G139" s="123">
        <v>43.949400560000001</v>
      </c>
      <c r="H139" s="123">
        <v>307.90560005000003</v>
      </c>
      <c r="I139" s="123">
        <v>2028.3914157400002</v>
      </c>
      <c r="J139" s="123">
        <v>222.02100472999996</v>
      </c>
      <c r="K139" s="123">
        <v>85.303853079999996</v>
      </c>
      <c r="L139" s="123">
        <v>217.93740290000002</v>
      </c>
      <c r="M139" s="123">
        <v>29.748763410000002</v>
      </c>
      <c r="N139" s="123">
        <v>757.59052198000006</v>
      </c>
      <c r="O139" s="123">
        <v>844.13161910000008</v>
      </c>
      <c r="P139" s="123">
        <v>104.37568901</v>
      </c>
      <c r="Q139" s="123">
        <v>24.392679390000001</v>
      </c>
      <c r="R139" s="123">
        <v>684.19842685000003</v>
      </c>
      <c r="S139" s="123">
        <v>135.85331278000001</v>
      </c>
      <c r="T139" s="123">
        <v>30.295964569999995</v>
      </c>
      <c r="U139" s="123"/>
      <c r="V139" s="123"/>
    </row>
    <row r="140" spans="1:22" hidden="1" outlineLevel="1">
      <c r="A140" s="15">
        <v>44470</v>
      </c>
      <c r="B140" s="123">
        <v>15089.037506950001</v>
      </c>
      <c r="C140" s="123">
        <v>2507.84707076</v>
      </c>
      <c r="D140" s="123">
        <v>3199.5626468</v>
      </c>
      <c r="E140" s="123">
        <v>3447.8040338000001</v>
      </c>
      <c r="F140" s="123">
        <v>340.41774035999998</v>
      </c>
      <c r="G140" s="123">
        <v>46.680741300000001</v>
      </c>
      <c r="H140" s="123">
        <v>270.97891315000004</v>
      </c>
      <c r="I140" s="123">
        <v>2265.4739984800003</v>
      </c>
      <c r="J140" s="123">
        <v>237.81707082</v>
      </c>
      <c r="K140" s="123">
        <v>75.852278080000005</v>
      </c>
      <c r="L140" s="123">
        <v>184.16688500000001</v>
      </c>
      <c r="M140" s="123">
        <v>29.182240890000003</v>
      </c>
      <c r="N140" s="123">
        <v>773.27375739999979</v>
      </c>
      <c r="O140" s="123">
        <v>719.81563125000002</v>
      </c>
      <c r="P140" s="123">
        <v>93.052325650000014</v>
      </c>
      <c r="Q140" s="123">
        <v>23.58762699</v>
      </c>
      <c r="R140" s="123">
        <v>718.82401804999995</v>
      </c>
      <c r="S140" s="123">
        <v>121.69566822</v>
      </c>
      <c r="T140" s="123">
        <v>33.004859949999997</v>
      </c>
      <c r="U140" s="123"/>
      <c r="V140" s="123"/>
    </row>
    <row r="141" spans="1:22" hidden="1" outlineLevel="1">
      <c r="A141" s="15">
        <v>44501</v>
      </c>
      <c r="B141" s="123">
        <v>14957.177651230002</v>
      </c>
      <c r="C141" s="123">
        <v>2515.0088588400004</v>
      </c>
      <c r="D141" s="123">
        <v>3670.2512478600006</v>
      </c>
      <c r="E141" s="123">
        <v>2583.4835240100001</v>
      </c>
      <c r="F141" s="123">
        <v>600.83065742000008</v>
      </c>
      <c r="G141" s="123">
        <v>47.23872428</v>
      </c>
      <c r="H141" s="123">
        <v>286.41851846000003</v>
      </c>
      <c r="I141" s="123">
        <v>2086.4406802600001</v>
      </c>
      <c r="J141" s="123">
        <v>253.72544783999999</v>
      </c>
      <c r="K141" s="123">
        <v>58.266531469999997</v>
      </c>
      <c r="L141" s="123">
        <v>184.01826373</v>
      </c>
      <c r="M141" s="123">
        <v>26.496187339999999</v>
      </c>
      <c r="N141" s="123">
        <v>777.21369532000006</v>
      </c>
      <c r="O141" s="123">
        <v>805.28217655999993</v>
      </c>
      <c r="P141" s="123">
        <v>86.022750889999998</v>
      </c>
      <c r="Q141" s="123">
        <v>24.559732100000002</v>
      </c>
      <c r="R141" s="123">
        <v>782.92919310000002</v>
      </c>
      <c r="S141" s="123">
        <v>129.41595115000001</v>
      </c>
      <c r="T141" s="123">
        <v>39.575510600000001</v>
      </c>
      <c r="U141" s="123"/>
      <c r="V141" s="123"/>
    </row>
    <row r="142" spans="1:22" hidden="1" outlineLevel="1">
      <c r="A142" s="15">
        <v>44531</v>
      </c>
      <c r="B142" s="123">
        <v>16220.185924959998</v>
      </c>
      <c r="C142" s="123">
        <v>2408.8203712900004</v>
      </c>
      <c r="D142" s="123">
        <v>2612.1111134600005</v>
      </c>
      <c r="E142" s="123">
        <v>3824.1387881700002</v>
      </c>
      <c r="F142" s="123">
        <v>308.92587799999995</v>
      </c>
      <c r="G142" s="123">
        <v>46.668957489999997</v>
      </c>
      <c r="H142" s="123">
        <v>634.4691329499999</v>
      </c>
      <c r="I142" s="123">
        <v>2943.55299698</v>
      </c>
      <c r="J142" s="123">
        <v>348.91904620000003</v>
      </c>
      <c r="K142" s="123">
        <v>46.08781616000001</v>
      </c>
      <c r="L142" s="123">
        <v>189.96477879000003</v>
      </c>
      <c r="M142" s="123">
        <v>24.29219191</v>
      </c>
      <c r="N142" s="123">
        <v>908.22504479000008</v>
      </c>
      <c r="O142" s="123">
        <v>755.84227480999994</v>
      </c>
      <c r="P142" s="123">
        <v>115.7398117</v>
      </c>
      <c r="Q142" s="123">
        <v>26.702041459999997</v>
      </c>
      <c r="R142" s="123">
        <v>863.19713921000005</v>
      </c>
      <c r="S142" s="123">
        <v>117.56634794</v>
      </c>
      <c r="T142" s="123">
        <v>44.962193649999996</v>
      </c>
      <c r="U142" s="123"/>
      <c r="V142" s="123"/>
    </row>
    <row r="143" spans="1:22" hidden="1" outlineLevel="1">
      <c r="A143" s="15">
        <v>44562</v>
      </c>
      <c r="B143" s="123">
        <v>15712.34853614</v>
      </c>
      <c r="C143" s="123">
        <v>2813.6605652600001</v>
      </c>
      <c r="D143" s="123">
        <v>2657.68877802</v>
      </c>
      <c r="E143" s="123">
        <v>3951.9592718899994</v>
      </c>
      <c r="F143" s="123">
        <v>411.04068345000002</v>
      </c>
      <c r="G143" s="123">
        <v>37.994594210000002</v>
      </c>
      <c r="H143" s="123">
        <v>484.70892136999993</v>
      </c>
      <c r="I143" s="123">
        <v>2036.6963417499996</v>
      </c>
      <c r="J143" s="123">
        <v>182.24103534</v>
      </c>
      <c r="K143" s="123">
        <v>47.633883210000008</v>
      </c>
      <c r="L143" s="123">
        <v>198.20707632</v>
      </c>
      <c r="M143" s="123">
        <v>33.459347639999997</v>
      </c>
      <c r="N143" s="123">
        <v>880.93924676000006</v>
      </c>
      <c r="O143" s="123">
        <v>980.57324743000004</v>
      </c>
      <c r="P143" s="123">
        <v>87.591771139999992</v>
      </c>
      <c r="Q143" s="123">
        <v>29.16226404</v>
      </c>
      <c r="R143" s="123">
        <v>700.47000532000004</v>
      </c>
      <c r="S143" s="123">
        <v>133.79989294000001</v>
      </c>
      <c r="T143" s="123">
        <v>44.52161005</v>
      </c>
      <c r="U143" s="123"/>
      <c r="V143" s="123"/>
    </row>
    <row r="144" spans="1:22" hidden="1" outlineLevel="1">
      <c r="A144" s="15">
        <v>44593</v>
      </c>
      <c r="B144" s="123">
        <v>15942.68391795</v>
      </c>
      <c r="C144" s="123">
        <v>3761.3914851100008</v>
      </c>
      <c r="D144" s="123">
        <v>2503.5303505399997</v>
      </c>
      <c r="E144" s="123">
        <v>2897.3359039699999</v>
      </c>
      <c r="F144" s="123">
        <v>743.07172176000006</v>
      </c>
      <c r="G144" s="123">
        <v>35.966264430000003</v>
      </c>
      <c r="H144" s="123">
        <v>314.57591775999998</v>
      </c>
      <c r="I144" s="123">
        <v>2465.0587576199996</v>
      </c>
      <c r="J144" s="123">
        <v>158.68849337</v>
      </c>
      <c r="K144" s="123">
        <v>68.790999020000015</v>
      </c>
      <c r="L144" s="123">
        <v>146.64070117</v>
      </c>
      <c r="M144" s="123">
        <v>24.282732590000002</v>
      </c>
      <c r="N144" s="123">
        <v>754.30898974000002</v>
      </c>
      <c r="O144" s="123">
        <v>936.89395127</v>
      </c>
      <c r="P144" s="123">
        <v>81.283360599999995</v>
      </c>
      <c r="Q144" s="123">
        <v>22.263050440000001</v>
      </c>
      <c r="R144" s="123">
        <v>868.23838333000015</v>
      </c>
      <c r="S144" s="123">
        <v>124.77557121999999</v>
      </c>
      <c r="T144" s="123">
        <v>35.587284010000005</v>
      </c>
      <c r="U144" s="123"/>
      <c r="V144" s="123"/>
    </row>
    <row r="145" spans="1:22" hidden="1" outlineLevel="1">
      <c r="A145" s="15">
        <v>44621</v>
      </c>
      <c r="B145" s="123">
        <v>14685.569211299997</v>
      </c>
      <c r="C145" s="123">
        <v>3246.9248401100003</v>
      </c>
      <c r="D145" s="123">
        <v>1532.0570020699997</v>
      </c>
      <c r="E145" s="123">
        <v>2584.5018272799998</v>
      </c>
      <c r="F145" s="123">
        <v>577.66216227000007</v>
      </c>
      <c r="G145" s="123">
        <v>69.993275060000002</v>
      </c>
      <c r="H145" s="123">
        <v>354.95533360000007</v>
      </c>
      <c r="I145" s="123">
        <v>3075.8201073800001</v>
      </c>
      <c r="J145" s="123">
        <v>246.91455134</v>
      </c>
      <c r="K145" s="123">
        <v>46.842814180000005</v>
      </c>
      <c r="L145" s="123">
        <v>165.14692783999999</v>
      </c>
      <c r="M145" s="123">
        <v>23.992143179999999</v>
      </c>
      <c r="N145" s="123">
        <v>856.4219738700001</v>
      </c>
      <c r="O145" s="123">
        <v>747.87942613999996</v>
      </c>
      <c r="P145" s="123">
        <v>70.631914129999998</v>
      </c>
      <c r="Q145" s="123">
        <v>14.472371019999999</v>
      </c>
      <c r="R145" s="123">
        <v>914.06436536000001</v>
      </c>
      <c r="S145" s="123">
        <v>126.80804145</v>
      </c>
      <c r="T145" s="123">
        <v>30.480135019999999</v>
      </c>
      <c r="U145" s="123"/>
      <c r="V145" s="123"/>
    </row>
    <row r="146" spans="1:22" hidden="1" outlineLevel="1">
      <c r="A146" s="15">
        <v>44652</v>
      </c>
      <c r="B146" s="123">
        <v>13532.944639679998</v>
      </c>
      <c r="C146" s="123">
        <v>3040.5844379200003</v>
      </c>
      <c r="D146" s="123">
        <v>283.20492483999999</v>
      </c>
      <c r="E146" s="123">
        <v>2918.5362233999995</v>
      </c>
      <c r="F146" s="123">
        <v>692.3848535799998</v>
      </c>
      <c r="G146" s="123">
        <v>61.721990869999992</v>
      </c>
      <c r="H146" s="123">
        <v>306.75721447000001</v>
      </c>
      <c r="I146" s="123">
        <v>3265.3777258499995</v>
      </c>
      <c r="J146" s="123">
        <v>185.17809012000001</v>
      </c>
      <c r="K146" s="123">
        <v>51.828489579999996</v>
      </c>
      <c r="L146" s="123">
        <v>175.63560095</v>
      </c>
      <c r="M146" s="123">
        <v>25.509155669999998</v>
      </c>
      <c r="N146" s="123">
        <v>751.49994046999996</v>
      </c>
      <c r="O146" s="123">
        <v>601.07560973999989</v>
      </c>
      <c r="P146" s="123">
        <v>70.62644078000001</v>
      </c>
      <c r="Q146" s="123">
        <v>13.18401924</v>
      </c>
      <c r="R146" s="123">
        <v>948.9827022799999</v>
      </c>
      <c r="S146" s="123">
        <v>119.01830807</v>
      </c>
      <c r="T146" s="123">
        <v>21.838911850000002</v>
      </c>
      <c r="U146" s="123"/>
      <c r="V146" s="123"/>
    </row>
    <row r="147" spans="1:22" hidden="1" outlineLevel="1">
      <c r="A147" s="15">
        <v>44682</v>
      </c>
      <c r="B147" s="123">
        <v>13677.00824012</v>
      </c>
      <c r="C147" s="123">
        <v>2923.93407002</v>
      </c>
      <c r="D147" s="123">
        <v>268.07076718000002</v>
      </c>
      <c r="E147" s="123">
        <v>3652.5513431700001</v>
      </c>
      <c r="F147" s="123">
        <v>561.68759290999992</v>
      </c>
      <c r="G147" s="123">
        <v>62.26295262</v>
      </c>
      <c r="H147" s="123">
        <v>210.84537512</v>
      </c>
      <c r="I147" s="123">
        <v>3102.0131001699997</v>
      </c>
      <c r="J147" s="123">
        <v>274.30661533000006</v>
      </c>
      <c r="K147" s="123">
        <v>41.763944180000003</v>
      </c>
      <c r="L147" s="123">
        <v>186.45480319000001</v>
      </c>
      <c r="M147" s="123">
        <v>25.619066019999998</v>
      </c>
      <c r="N147" s="123">
        <v>736.56040125999994</v>
      </c>
      <c r="O147" s="123">
        <v>466.63223520000008</v>
      </c>
      <c r="P147" s="123">
        <v>62.131818619999997</v>
      </c>
      <c r="Q147" s="123">
        <v>12.75793146</v>
      </c>
      <c r="R147" s="123">
        <v>1052.6749850199999</v>
      </c>
      <c r="S147" s="123">
        <v>17.853392509999999</v>
      </c>
      <c r="T147" s="123">
        <v>18.887846139999997</v>
      </c>
      <c r="U147" s="123"/>
      <c r="V147" s="123"/>
    </row>
    <row r="148" spans="1:22" hidden="1" outlineLevel="1">
      <c r="A148" s="15">
        <v>44713</v>
      </c>
      <c r="B148" s="123">
        <v>13733.109932340001</v>
      </c>
      <c r="C148" s="123">
        <v>2729.7659317700004</v>
      </c>
      <c r="D148" s="123">
        <v>206.76772562999997</v>
      </c>
      <c r="E148" s="123">
        <v>4024.4928180000006</v>
      </c>
      <c r="F148" s="123">
        <v>503.70453805</v>
      </c>
      <c r="G148" s="123">
        <v>52.460052099999999</v>
      </c>
      <c r="H148" s="123">
        <v>226.76802459999999</v>
      </c>
      <c r="I148" s="123">
        <v>2973.4333209899996</v>
      </c>
      <c r="J148" s="123">
        <v>270.37152191000001</v>
      </c>
      <c r="K148" s="123">
        <v>36.822186909999999</v>
      </c>
      <c r="L148" s="123">
        <v>194.54941481</v>
      </c>
      <c r="M148" s="123">
        <v>26.921995989999999</v>
      </c>
      <c r="N148" s="123">
        <v>738.52980294999998</v>
      </c>
      <c r="O148" s="123">
        <v>686.58942363000006</v>
      </c>
      <c r="P148" s="123">
        <v>67.451087090000001</v>
      </c>
      <c r="Q148" s="123">
        <v>14.016405619999999</v>
      </c>
      <c r="R148" s="123">
        <v>944.14876454</v>
      </c>
      <c r="S148" s="123">
        <v>17.196800620000001</v>
      </c>
      <c r="T148" s="123">
        <v>19.120117130000001</v>
      </c>
      <c r="U148" s="123"/>
      <c r="V148" s="123"/>
    </row>
    <row r="149" spans="1:22" hidden="1" outlineLevel="1">
      <c r="A149" s="15">
        <v>44743</v>
      </c>
      <c r="B149" s="123">
        <v>13665.972508259998</v>
      </c>
      <c r="C149" s="123">
        <v>2592.6263282700002</v>
      </c>
      <c r="D149" s="123">
        <v>233.85008851000001</v>
      </c>
      <c r="E149" s="123">
        <v>3359.7630214500005</v>
      </c>
      <c r="F149" s="123">
        <v>482.89218424000001</v>
      </c>
      <c r="G149" s="123">
        <v>52.503282660000011</v>
      </c>
      <c r="H149" s="123">
        <v>230.31572328000001</v>
      </c>
      <c r="I149" s="123">
        <v>2923.3284675700006</v>
      </c>
      <c r="J149" s="123">
        <v>1043.1743717900001</v>
      </c>
      <c r="K149" s="123">
        <v>35.892542590000005</v>
      </c>
      <c r="L149" s="123">
        <v>196.90676411999999</v>
      </c>
      <c r="M149" s="123">
        <v>20.842112849999999</v>
      </c>
      <c r="N149" s="123">
        <v>718.06862344000001</v>
      </c>
      <c r="O149" s="123">
        <v>718.19673642999999</v>
      </c>
      <c r="P149" s="123">
        <v>65.76237033999999</v>
      </c>
      <c r="Q149" s="123">
        <v>13.60348761</v>
      </c>
      <c r="R149" s="123">
        <v>938.9335086599998</v>
      </c>
      <c r="S149" s="123">
        <v>19.199401250000001</v>
      </c>
      <c r="T149" s="123">
        <v>20.113493200000001</v>
      </c>
      <c r="U149" s="123"/>
      <c r="V149" s="123"/>
    </row>
    <row r="150" spans="1:22" hidden="1" outlineLevel="1">
      <c r="A150" s="15">
        <v>44774</v>
      </c>
      <c r="B150" s="123">
        <v>12948.449608179999</v>
      </c>
      <c r="C150" s="123">
        <v>2397.6739858999999</v>
      </c>
      <c r="D150" s="123">
        <v>229.93700963000001</v>
      </c>
      <c r="E150" s="123">
        <v>4145.8140464000007</v>
      </c>
      <c r="F150" s="123">
        <v>376.40071573</v>
      </c>
      <c r="G150" s="123">
        <v>49.475209249999992</v>
      </c>
      <c r="H150" s="123">
        <v>190.66116206999999</v>
      </c>
      <c r="I150" s="123">
        <v>2444.8446626599998</v>
      </c>
      <c r="J150" s="123">
        <v>195.69883042000001</v>
      </c>
      <c r="K150" s="123">
        <v>33.700886400000002</v>
      </c>
      <c r="L150" s="123">
        <v>207.99314158999999</v>
      </c>
      <c r="M150" s="123">
        <v>20.872888580000001</v>
      </c>
      <c r="N150" s="123">
        <v>739.06409831999997</v>
      </c>
      <c r="O150" s="123">
        <v>806.14756362999992</v>
      </c>
      <c r="P150" s="123">
        <v>63.219749510000007</v>
      </c>
      <c r="Q150" s="123">
        <v>13.36383472</v>
      </c>
      <c r="R150" s="123">
        <v>995.48478830999989</v>
      </c>
      <c r="S150" s="123">
        <v>18.919359710000002</v>
      </c>
      <c r="T150" s="123">
        <v>19.177675350000001</v>
      </c>
      <c r="U150" s="123"/>
      <c r="V150" s="123"/>
    </row>
    <row r="151" spans="1:22" hidden="1" outlineLevel="1">
      <c r="A151" s="15">
        <v>44805</v>
      </c>
      <c r="B151" s="123">
        <v>13960.17204705</v>
      </c>
      <c r="C151" s="123">
        <v>2334.1128208100004</v>
      </c>
      <c r="D151" s="123">
        <v>218.42004826000002</v>
      </c>
      <c r="E151" s="123">
        <v>5234.4814224800002</v>
      </c>
      <c r="F151" s="123">
        <v>337.71147103999999</v>
      </c>
      <c r="G151" s="123">
        <v>51.828559149999997</v>
      </c>
      <c r="H151" s="123">
        <v>207.60989582000002</v>
      </c>
      <c r="I151" s="123">
        <v>2546.8981794000001</v>
      </c>
      <c r="J151" s="123">
        <v>168.80690769</v>
      </c>
      <c r="K151" s="123">
        <v>30.356472199999999</v>
      </c>
      <c r="L151" s="123">
        <v>241.11767693000002</v>
      </c>
      <c r="M151" s="123">
        <v>16.228315649999999</v>
      </c>
      <c r="N151" s="123">
        <v>740.74623703000009</v>
      </c>
      <c r="O151" s="123">
        <v>650.60040260999995</v>
      </c>
      <c r="P151" s="123">
        <v>65.498434639999999</v>
      </c>
      <c r="Q151" s="123">
        <v>14.857593229999999</v>
      </c>
      <c r="R151" s="123">
        <v>1064.3478330200001</v>
      </c>
      <c r="S151" s="123">
        <v>14.858772749999998</v>
      </c>
      <c r="T151" s="123">
        <v>21.691004340000003</v>
      </c>
      <c r="U151" s="123"/>
      <c r="V151" s="123"/>
    </row>
    <row r="152" spans="1:22" hidden="1" outlineLevel="1">
      <c r="A152" s="15">
        <v>44835</v>
      </c>
      <c r="B152" s="123">
        <v>13809.185322739999</v>
      </c>
      <c r="C152" s="123">
        <v>2448.0122359800002</v>
      </c>
      <c r="D152" s="123">
        <v>218.63712958000002</v>
      </c>
      <c r="E152" s="123">
        <v>4935.9310105200002</v>
      </c>
      <c r="F152" s="123">
        <v>290.94751692999995</v>
      </c>
      <c r="G152" s="123">
        <v>45.29522304000001</v>
      </c>
      <c r="H152" s="123">
        <v>214.96651541</v>
      </c>
      <c r="I152" s="123">
        <v>2615.28967758</v>
      </c>
      <c r="J152" s="123">
        <v>188.44358476000002</v>
      </c>
      <c r="K152" s="123">
        <v>23.67491343</v>
      </c>
      <c r="L152" s="123">
        <v>208.28446767000003</v>
      </c>
      <c r="M152" s="123">
        <v>14.28339034</v>
      </c>
      <c r="N152" s="123">
        <v>771.97676597000009</v>
      </c>
      <c r="O152" s="123">
        <v>659.41316714000004</v>
      </c>
      <c r="P152" s="123">
        <v>66.081251760000001</v>
      </c>
      <c r="Q152" s="123">
        <v>15.386641139999998</v>
      </c>
      <c r="R152" s="123">
        <v>1053.2429251900003</v>
      </c>
      <c r="S152" s="123">
        <v>14.373653300000001</v>
      </c>
      <c r="T152" s="123">
        <v>24.945252999999997</v>
      </c>
      <c r="U152" s="123"/>
      <c r="V152" s="123"/>
    </row>
    <row r="153" spans="1:22" hidden="1" outlineLevel="1">
      <c r="A153" s="15">
        <v>44866</v>
      </c>
      <c r="B153" s="123">
        <v>12404.130144980003</v>
      </c>
      <c r="C153" s="123">
        <v>2195.92720912</v>
      </c>
      <c r="D153" s="123">
        <v>217.23474321</v>
      </c>
      <c r="E153" s="123">
        <v>3846.9042562299996</v>
      </c>
      <c r="F153" s="123">
        <v>386.61688202000005</v>
      </c>
      <c r="G153" s="123">
        <v>40.341145120000007</v>
      </c>
      <c r="H153" s="123">
        <v>194.11913521000002</v>
      </c>
      <c r="I153" s="123">
        <v>2775.3656296800004</v>
      </c>
      <c r="J153" s="123">
        <v>179.40071162000001</v>
      </c>
      <c r="K153" s="123">
        <v>21.282988269999997</v>
      </c>
      <c r="L153" s="123">
        <v>202.06387422999998</v>
      </c>
      <c r="M153" s="123">
        <v>14.296476050000001</v>
      </c>
      <c r="N153" s="123">
        <v>789.19989010000006</v>
      </c>
      <c r="O153" s="123">
        <v>537.81963028999996</v>
      </c>
      <c r="P153" s="123">
        <v>76.022551710000016</v>
      </c>
      <c r="Q153" s="123">
        <v>15.93521372</v>
      </c>
      <c r="R153" s="123">
        <v>875.56799105999994</v>
      </c>
      <c r="S153" s="123">
        <v>11.49322201</v>
      </c>
      <c r="T153" s="123">
        <v>24.53859533</v>
      </c>
      <c r="U153" s="123"/>
      <c r="V153" s="123"/>
    </row>
    <row r="154" spans="1:22" hidden="1" outlineLevel="1">
      <c r="A154" s="15">
        <v>44896</v>
      </c>
      <c r="B154" s="123">
        <v>13300.338325870001</v>
      </c>
      <c r="C154" s="123">
        <v>2239.0745158099999</v>
      </c>
      <c r="D154" s="123">
        <v>157.49779959</v>
      </c>
      <c r="E154" s="123">
        <v>4284.0020965100002</v>
      </c>
      <c r="F154" s="123">
        <v>579.37439128999995</v>
      </c>
      <c r="G154" s="123">
        <v>47.662397499999997</v>
      </c>
      <c r="H154" s="123">
        <v>374.21885750000001</v>
      </c>
      <c r="I154" s="123">
        <v>2713.0880411399999</v>
      </c>
      <c r="J154" s="123">
        <v>185.10729021000003</v>
      </c>
      <c r="K154" s="123">
        <v>31.623059239999996</v>
      </c>
      <c r="L154" s="123">
        <v>186.41717550999999</v>
      </c>
      <c r="M154" s="123">
        <v>14.309734509999998</v>
      </c>
      <c r="N154" s="123">
        <v>973.15802467999993</v>
      </c>
      <c r="O154" s="123">
        <v>465.33868204999999</v>
      </c>
      <c r="P154" s="123">
        <v>91.170289429999997</v>
      </c>
      <c r="Q154" s="123">
        <v>15.533080729999998</v>
      </c>
      <c r="R154" s="123">
        <v>905.28000984000016</v>
      </c>
      <c r="S154" s="123">
        <v>9.3105469799999998</v>
      </c>
      <c r="T154" s="123">
        <v>28.172333350000002</v>
      </c>
      <c r="U154" s="123"/>
      <c r="V154" s="123"/>
    </row>
    <row r="155" spans="1:22" hidden="1" outlineLevel="1">
      <c r="A155" s="15">
        <v>44927</v>
      </c>
      <c r="B155" s="123">
        <v>12827.59682766</v>
      </c>
      <c r="C155" s="123">
        <v>2259.1495178599998</v>
      </c>
      <c r="D155" s="123">
        <v>156.43510312999999</v>
      </c>
      <c r="E155" s="123">
        <v>3587.3231654700003</v>
      </c>
      <c r="F155" s="123">
        <v>446.92881227999999</v>
      </c>
      <c r="G155" s="123">
        <v>42.982116680000004</v>
      </c>
      <c r="H155" s="123">
        <v>216.23175379</v>
      </c>
      <c r="I155" s="123">
        <v>3251.1290417000005</v>
      </c>
      <c r="J155" s="123">
        <v>179.63023157999999</v>
      </c>
      <c r="K155" s="123">
        <v>16.941638649999998</v>
      </c>
      <c r="L155" s="123">
        <v>170.69899944000002</v>
      </c>
      <c r="M155" s="123">
        <v>14.991102189999999</v>
      </c>
      <c r="N155" s="123">
        <v>983.93853131999992</v>
      </c>
      <c r="O155" s="123">
        <v>439.89386915000006</v>
      </c>
      <c r="P155" s="123">
        <v>85.602221999999998</v>
      </c>
      <c r="Q155" s="123">
        <v>19.348363620000001</v>
      </c>
      <c r="R155" s="123">
        <v>916.24461359000009</v>
      </c>
      <c r="S155" s="123">
        <v>8.8991714399999999</v>
      </c>
      <c r="T155" s="123">
        <v>31.228573769999997</v>
      </c>
      <c r="U155" s="123"/>
      <c r="V155" s="123"/>
    </row>
    <row r="156" spans="1:22" hidden="1" outlineLevel="1">
      <c r="A156" s="15">
        <v>44958</v>
      </c>
      <c r="B156" s="123">
        <v>13096.87415279</v>
      </c>
      <c r="C156" s="123">
        <v>2221.0727127299997</v>
      </c>
      <c r="D156" s="123">
        <v>162.30381138999999</v>
      </c>
      <c r="E156" s="123">
        <v>3426.48689818</v>
      </c>
      <c r="F156" s="123">
        <v>369.43574480999996</v>
      </c>
      <c r="G156" s="123">
        <v>42.438695250000002</v>
      </c>
      <c r="H156" s="123">
        <v>251.71719751000001</v>
      </c>
      <c r="I156" s="123">
        <v>3531.5238941399998</v>
      </c>
      <c r="J156" s="123">
        <v>197.56035725999999</v>
      </c>
      <c r="K156" s="123">
        <v>18.017621349999999</v>
      </c>
      <c r="L156" s="123">
        <v>145.90745343999998</v>
      </c>
      <c r="M156" s="123">
        <v>15.325849629999997</v>
      </c>
      <c r="N156" s="123">
        <v>895.01759623999999</v>
      </c>
      <c r="O156" s="123">
        <v>701.06617120999999</v>
      </c>
      <c r="P156" s="123">
        <v>75.199390889999989</v>
      </c>
      <c r="Q156" s="123">
        <v>22.723342069999998</v>
      </c>
      <c r="R156" s="123">
        <v>981.21468127000003</v>
      </c>
      <c r="S156" s="123">
        <v>8.5626284699999999</v>
      </c>
      <c r="T156" s="123">
        <v>31.300106950000004</v>
      </c>
      <c r="U156" s="123"/>
      <c r="V156" s="123"/>
    </row>
    <row r="157" spans="1:22" hidden="1" outlineLevel="1">
      <c r="A157" s="15">
        <v>44986</v>
      </c>
      <c r="B157" s="123">
        <v>13814.80982126</v>
      </c>
      <c r="C157" s="123">
        <v>2271.6775959099996</v>
      </c>
      <c r="D157" s="123">
        <v>127.25020492000002</v>
      </c>
      <c r="E157" s="123">
        <v>3389.1260585999999</v>
      </c>
      <c r="F157" s="123">
        <v>431.02971872999996</v>
      </c>
      <c r="G157" s="123">
        <v>48.023097180000001</v>
      </c>
      <c r="H157" s="123">
        <v>241.78393679000001</v>
      </c>
      <c r="I157" s="123">
        <v>4148.4160355900003</v>
      </c>
      <c r="J157" s="123">
        <v>180.67833189000001</v>
      </c>
      <c r="K157" s="123">
        <v>19.43367722</v>
      </c>
      <c r="L157" s="123">
        <v>210.89568557000001</v>
      </c>
      <c r="M157" s="123">
        <v>15.332176159999999</v>
      </c>
      <c r="N157" s="123">
        <v>947.06394278000005</v>
      </c>
      <c r="O157" s="123">
        <v>644.18097696999996</v>
      </c>
      <c r="P157" s="123">
        <v>77.579196039999999</v>
      </c>
      <c r="Q157" s="123">
        <v>20.8114256</v>
      </c>
      <c r="R157" s="123">
        <v>999.32164876000002</v>
      </c>
      <c r="S157" s="123">
        <v>10.732139720000001</v>
      </c>
      <c r="T157" s="123">
        <v>31.473972829999997</v>
      </c>
      <c r="U157" s="123"/>
      <c r="V157" s="123"/>
    </row>
    <row r="158" spans="1:22" hidden="1" outlineLevel="1">
      <c r="A158" s="15">
        <v>45017</v>
      </c>
      <c r="B158" s="123">
        <v>14311.159031470001</v>
      </c>
      <c r="C158" s="123">
        <v>2320.5202744799999</v>
      </c>
      <c r="D158" s="123">
        <v>120.34224546999999</v>
      </c>
      <c r="E158" s="123">
        <v>3618.1756592700003</v>
      </c>
      <c r="F158" s="123">
        <v>393.95457009999996</v>
      </c>
      <c r="G158" s="123">
        <v>60.867996810000001</v>
      </c>
      <c r="H158" s="123">
        <v>254.72781452000004</v>
      </c>
      <c r="I158" s="123">
        <v>4218.3614249900002</v>
      </c>
      <c r="J158" s="123">
        <v>191.52957315999998</v>
      </c>
      <c r="K158" s="123">
        <v>21.666440559999998</v>
      </c>
      <c r="L158" s="123">
        <v>160.30472966000002</v>
      </c>
      <c r="M158" s="123">
        <v>17.086007219999999</v>
      </c>
      <c r="N158" s="123">
        <v>1065.3995353400001</v>
      </c>
      <c r="O158" s="123">
        <v>700.89935582999999</v>
      </c>
      <c r="P158" s="123">
        <v>78.770200259999996</v>
      </c>
      <c r="Q158" s="123">
        <v>22.869485390000001</v>
      </c>
      <c r="R158" s="123">
        <v>1005.2471091000001</v>
      </c>
      <c r="S158" s="123">
        <v>26.552498509999999</v>
      </c>
      <c r="T158" s="123">
        <v>33.884110800000002</v>
      </c>
      <c r="U158" s="123"/>
      <c r="V158" s="123"/>
    </row>
    <row r="159" spans="1:22" hidden="1" outlineLevel="1">
      <c r="A159" s="15">
        <v>45047</v>
      </c>
      <c r="B159" s="123">
        <v>14820.014194300002</v>
      </c>
      <c r="C159" s="123">
        <v>2469.8093310700001</v>
      </c>
      <c r="D159" s="123">
        <v>132.79243639000001</v>
      </c>
      <c r="E159" s="123">
        <v>3732.9569255200004</v>
      </c>
      <c r="F159" s="123">
        <v>382.21954407000004</v>
      </c>
      <c r="G159" s="123">
        <v>51.066077409999998</v>
      </c>
      <c r="H159" s="123">
        <v>241.57679942999999</v>
      </c>
      <c r="I159" s="123">
        <v>3908.2172341799997</v>
      </c>
      <c r="J159" s="123">
        <v>184.04668332</v>
      </c>
      <c r="K159" s="123">
        <v>20.276600890000001</v>
      </c>
      <c r="L159" s="123">
        <v>181.59749567</v>
      </c>
      <c r="M159" s="123">
        <v>14.297198729999998</v>
      </c>
      <c r="N159" s="123">
        <v>986.17299238999999</v>
      </c>
      <c r="O159" s="123">
        <v>1227.7119415</v>
      </c>
      <c r="P159" s="123">
        <v>97.348258869999995</v>
      </c>
      <c r="Q159" s="123">
        <v>23.464098960000005</v>
      </c>
      <c r="R159" s="123">
        <v>1115.7944956500003</v>
      </c>
      <c r="S159" s="123">
        <v>18.81573612</v>
      </c>
      <c r="T159" s="123">
        <v>31.850344130000003</v>
      </c>
      <c r="U159" s="123"/>
      <c r="V159" s="123"/>
    </row>
    <row r="160" spans="1:22" hidden="1" outlineLevel="1">
      <c r="A160" s="15">
        <v>45078</v>
      </c>
      <c r="B160" s="123">
        <v>14895.397636310001</v>
      </c>
      <c r="C160" s="123">
        <v>2444.78408554</v>
      </c>
      <c r="D160" s="123">
        <v>394.68455225000008</v>
      </c>
      <c r="E160" s="123">
        <v>3439.6545518000003</v>
      </c>
      <c r="F160" s="123">
        <v>350.40243239999995</v>
      </c>
      <c r="G160" s="123">
        <v>53.719450290000005</v>
      </c>
      <c r="H160" s="123">
        <v>286.79179151999995</v>
      </c>
      <c r="I160" s="123">
        <v>4223.1484452900004</v>
      </c>
      <c r="J160" s="123">
        <v>177.64166577</v>
      </c>
      <c r="K160" s="123">
        <v>18.336309379999999</v>
      </c>
      <c r="L160" s="123">
        <v>170.60940573000002</v>
      </c>
      <c r="M160" s="123">
        <v>13.966938459999998</v>
      </c>
      <c r="N160" s="123">
        <v>1004.8077026799999</v>
      </c>
      <c r="O160" s="123">
        <v>1048.41322636</v>
      </c>
      <c r="P160" s="123">
        <v>174.26113773000003</v>
      </c>
      <c r="Q160" s="123">
        <v>22.296660420000002</v>
      </c>
      <c r="R160" s="123">
        <v>1027.6795928699999</v>
      </c>
      <c r="S160" s="123">
        <v>10.480353559999999</v>
      </c>
      <c r="T160" s="123">
        <v>33.719334260000004</v>
      </c>
      <c r="U160" s="123"/>
      <c r="V160" s="123"/>
    </row>
    <row r="161" spans="1:22" hidden="1" outlineLevel="1">
      <c r="A161" s="15">
        <v>45108</v>
      </c>
      <c r="B161" s="123">
        <v>14742.27854888</v>
      </c>
      <c r="C161" s="123">
        <v>2415.4392644099999</v>
      </c>
      <c r="D161" s="123">
        <v>355.36703073000001</v>
      </c>
      <c r="E161" s="123">
        <v>3774.4621875300008</v>
      </c>
      <c r="F161" s="123">
        <v>297.73616542000002</v>
      </c>
      <c r="G161" s="123">
        <v>56.140469630000005</v>
      </c>
      <c r="H161" s="123">
        <v>310.30127561000006</v>
      </c>
      <c r="I161" s="123">
        <v>3953.4996219000004</v>
      </c>
      <c r="J161" s="123">
        <v>177.58195157</v>
      </c>
      <c r="K161" s="123">
        <v>16.781889880000001</v>
      </c>
      <c r="L161" s="123">
        <v>178.85468481999999</v>
      </c>
      <c r="M161" s="123">
        <v>13.136129589999999</v>
      </c>
      <c r="N161" s="123">
        <v>993.02620241</v>
      </c>
      <c r="O161" s="123">
        <v>854.52284994000013</v>
      </c>
      <c r="P161" s="123">
        <v>202.27086518000002</v>
      </c>
      <c r="Q161" s="123">
        <v>21.884525050000004</v>
      </c>
      <c r="R161" s="123">
        <v>980.54056456000001</v>
      </c>
      <c r="S161" s="123">
        <v>108.56349236</v>
      </c>
      <c r="T161" s="123">
        <v>32.169378290000004</v>
      </c>
      <c r="U161" s="123"/>
      <c r="V161" s="123"/>
    </row>
    <row r="162" spans="1:22" hidden="1" outlineLevel="1">
      <c r="A162" s="15">
        <v>45139</v>
      </c>
      <c r="B162" s="123">
        <v>15239.39002766</v>
      </c>
      <c r="C162" s="123">
        <v>2450.13807748</v>
      </c>
      <c r="D162" s="123">
        <v>93.385416429999992</v>
      </c>
      <c r="E162" s="123">
        <v>4225.5240964600007</v>
      </c>
      <c r="F162" s="123">
        <v>286.56960396000005</v>
      </c>
      <c r="G162" s="123">
        <v>62.727383479999993</v>
      </c>
      <c r="H162" s="123">
        <v>295.75978710000004</v>
      </c>
      <c r="I162" s="123">
        <v>4289.5388412700004</v>
      </c>
      <c r="J162" s="123">
        <v>184.05133013</v>
      </c>
      <c r="K162" s="123">
        <v>19.285933310000001</v>
      </c>
      <c r="L162" s="123">
        <v>166.68775466</v>
      </c>
      <c r="M162" s="123">
        <v>13.080744960000001</v>
      </c>
      <c r="N162" s="123">
        <v>1043.2113371200003</v>
      </c>
      <c r="O162" s="123">
        <v>727.52832933000013</v>
      </c>
      <c r="P162" s="123">
        <v>207.46553021</v>
      </c>
      <c r="Q162" s="123">
        <v>24.911280949999995</v>
      </c>
      <c r="R162" s="123">
        <v>1001.77210755</v>
      </c>
      <c r="S162" s="123">
        <v>111.1443506</v>
      </c>
      <c r="T162" s="123">
        <v>36.608122659999999</v>
      </c>
      <c r="U162" s="123"/>
      <c r="V162" s="123"/>
    </row>
    <row r="163" spans="1:22" hidden="1" outlineLevel="1">
      <c r="A163" s="15">
        <v>45170</v>
      </c>
      <c r="B163" s="123">
        <v>15041.762576749998</v>
      </c>
      <c r="C163" s="123">
        <v>2387.0762884399996</v>
      </c>
      <c r="D163" s="123">
        <v>97.842582770000007</v>
      </c>
      <c r="E163" s="123">
        <v>3715.9004641600004</v>
      </c>
      <c r="F163" s="123">
        <v>354.35333614000001</v>
      </c>
      <c r="G163" s="123">
        <v>54.611399729999995</v>
      </c>
      <c r="H163" s="123">
        <v>291.65428575999999</v>
      </c>
      <c r="I163" s="123">
        <v>4520.3118360200006</v>
      </c>
      <c r="J163" s="123">
        <v>220.65570721</v>
      </c>
      <c r="K163" s="123">
        <v>16.254619869999999</v>
      </c>
      <c r="L163" s="123">
        <v>152.60388663999998</v>
      </c>
      <c r="M163" s="123">
        <v>13.204745140000002</v>
      </c>
      <c r="N163" s="123">
        <v>1022.7488020799999</v>
      </c>
      <c r="O163" s="123">
        <v>717.33858566999993</v>
      </c>
      <c r="P163" s="123">
        <v>177.42538671000003</v>
      </c>
      <c r="Q163" s="123">
        <v>28.533121089999998</v>
      </c>
      <c r="R163" s="123">
        <v>1012.34496669</v>
      </c>
      <c r="S163" s="123">
        <v>224.32587149</v>
      </c>
      <c r="T163" s="123">
        <v>34.576691139999994</v>
      </c>
      <c r="U163" s="123"/>
      <c r="V163" s="123"/>
    </row>
    <row r="164" spans="1:22" hidden="1" outlineLevel="1">
      <c r="A164" s="15">
        <v>45200</v>
      </c>
      <c r="B164" s="123">
        <v>14823.604861909998</v>
      </c>
      <c r="C164" s="123">
        <v>2250.0459089999999</v>
      </c>
      <c r="D164" s="123">
        <v>105.47452059</v>
      </c>
      <c r="E164" s="123">
        <v>3995.4856112000002</v>
      </c>
      <c r="F164" s="123">
        <v>293.35759065000002</v>
      </c>
      <c r="G164" s="123">
        <v>54.228047649999993</v>
      </c>
      <c r="H164" s="123">
        <v>288.29289564999999</v>
      </c>
      <c r="I164" s="123">
        <v>4276.1174998400002</v>
      </c>
      <c r="J164" s="123">
        <v>300.05755307999999</v>
      </c>
      <c r="K164" s="123">
        <v>14.86534275</v>
      </c>
      <c r="L164" s="123">
        <v>174.49092347000001</v>
      </c>
      <c r="M164" s="123">
        <v>26.988513519999998</v>
      </c>
      <c r="N164" s="123">
        <v>1003.4468009999999</v>
      </c>
      <c r="O164" s="123">
        <v>626.00938738000002</v>
      </c>
      <c r="P164" s="123">
        <v>173.58583140999997</v>
      </c>
      <c r="Q164" s="123">
        <v>28.465409390000001</v>
      </c>
      <c r="R164" s="123">
        <v>983.59860619000017</v>
      </c>
      <c r="S164" s="123">
        <v>196.98868718</v>
      </c>
      <c r="T164" s="123">
        <v>32.10573196</v>
      </c>
      <c r="U164" s="123"/>
      <c r="V164" s="123"/>
    </row>
    <row r="165" spans="1:22">
      <c r="A165" s="15">
        <v>45231</v>
      </c>
      <c r="B165" s="123">
        <v>15565.539276799998</v>
      </c>
      <c r="C165" s="123">
        <v>2251.3431052200003</v>
      </c>
      <c r="D165" s="123">
        <v>103.51601604999999</v>
      </c>
      <c r="E165" s="123">
        <v>4362.3540350999992</v>
      </c>
      <c r="F165" s="123">
        <v>223.49769501</v>
      </c>
      <c r="G165" s="123">
        <v>53.293328819999999</v>
      </c>
      <c r="H165" s="123">
        <v>346.06075897000005</v>
      </c>
      <c r="I165" s="123">
        <v>4708.4851503500004</v>
      </c>
      <c r="J165" s="123">
        <v>276.56599762000002</v>
      </c>
      <c r="K165" s="123">
        <v>14.769035169999999</v>
      </c>
      <c r="L165" s="123">
        <v>156.81637072000001</v>
      </c>
      <c r="M165" s="123">
        <v>67.230973989999995</v>
      </c>
      <c r="N165" s="123">
        <v>844.26759748999996</v>
      </c>
      <c r="O165" s="123">
        <v>703.07632074000003</v>
      </c>
      <c r="P165" s="123">
        <v>173.72628732999999</v>
      </c>
      <c r="Q165" s="123">
        <v>31.155409930000001</v>
      </c>
      <c r="R165" s="123">
        <v>991.26034704999984</v>
      </c>
      <c r="S165" s="123">
        <v>221.63783868000002</v>
      </c>
      <c r="T165" s="123">
        <v>36.483008560000002</v>
      </c>
      <c r="U165" s="123"/>
      <c r="V165" s="123"/>
    </row>
    <row r="166" spans="1:22">
      <c r="A166" s="15">
        <v>45261</v>
      </c>
      <c r="B166" s="123">
        <v>19744.742612739996</v>
      </c>
      <c r="C166" s="123">
        <v>2302.0583559699999</v>
      </c>
      <c r="D166" s="123">
        <v>98.243328919999996</v>
      </c>
      <c r="E166" s="123">
        <v>6588.1708851299991</v>
      </c>
      <c r="F166" s="123">
        <v>374.93300441999997</v>
      </c>
      <c r="G166" s="123">
        <v>64.127846610000006</v>
      </c>
      <c r="H166" s="123">
        <v>781.17891247999989</v>
      </c>
      <c r="I166" s="123">
        <v>6313.7390978399999</v>
      </c>
      <c r="J166" s="123">
        <v>302.61992556999996</v>
      </c>
      <c r="K166" s="123">
        <v>15.34094745</v>
      </c>
      <c r="L166" s="123">
        <v>163.44113553</v>
      </c>
      <c r="M166" s="123">
        <v>43.781214070000004</v>
      </c>
      <c r="N166" s="123">
        <v>673.59012230999997</v>
      </c>
      <c r="O166" s="123">
        <v>670.41968047</v>
      </c>
      <c r="P166" s="123">
        <v>183.26788083999998</v>
      </c>
      <c r="Q166" s="123">
        <v>28.306880060000001</v>
      </c>
      <c r="R166" s="123">
        <v>895.08156728000006</v>
      </c>
      <c r="S166" s="123">
        <v>201.47429994000001</v>
      </c>
      <c r="T166" s="123">
        <v>44.967527850000003</v>
      </c>
      <c r="U166" s="123"/>
      <c r="V166" s="123"/>
    </row>
    <row r="167" spans="1:22">
      <c r="A167" s="15">
        <v>45292</v>
      </c>
      <c r="B167" s="123">
        <v>19111.015764490003</v>
      </c>
      <c r="C167" s="123">
        <v>2612.39264731</v>
      </c>
      <c r="D167" s="123">
        <v>92.030633859999995</v>
      </c>
      <c r="E167" s="123">
        <v>6268.6495375800005</v>
      </c>
      <c r="F167" s="123">
        <v>317.23142164000001</v>
      </c>
      <c r="G167" s="123">
        <v>61.293885559999993</v>
      </c>
      <c r="H167" s="123">
        <v>583.37186107000002</v>
      </c>
      <c r="I167" s="123">
        <v>6123.5698533899995</v>
      </c>
      <c r="J167" s="123">
        <v>316.87498416000005</v>
      </c>
      <c r="K167" s="123">
        <v>19.331653019999997</v>
      </c>
      <c r="L167" s="123">
        <v>160.59569748999999</v>
      </c>
      <c r="M167" s="123">
        <v>32.031979810000003</v>
      </c>
      <c r="N167" s="123">
        <v>661.61212023999997</v>
      </c>
      <c r="O167" s="123">
        <v>551.12048421999998</v>
      </c>
      <c r="P167" s="123">
        <v>170.69905907999998</v>
      </c>
      <c r="Q167" s="123">
        <v>34.520748689999998</v>
      </c>
      <c r="R167" s="123">
        <v>859.31995436</v>
      </c>
      <c r="S167" s="123">
        <v>203.79240821000002</v>
      </c>
      <c r="T167" s="123">
        <v>42.576834800000007</v>
      </c>
      <c r="U167" s="123"/>
      <c r="V167" s="123"/>
    </row>
    <row r="168" spans="1:22">
      <c r="A168" s="15">
        <v>45323</v>
      </c>
      <c r="B168" s="123">
        <v>19391.968882900001</v>
      </c>
      <c r="C168" s="123">
        <v>2730.8310298400002</v>
      </c>
      <c r="D168" s="123">
        <v>83.479997569999995</v>
      </c>
      <c r="E168" s="123">
        <v>6053.6246031900009</v>
      </c>
      <c r="F168" s="123">
        <v>400.97554939999998</v>
      </c>
      <c r="G168" s="123">
        <v>58.195945500000001</v>
      </c>
      <c r="H168" s="123">
        <v>494.07447612999999</v>
      </c>
      <c r="I168" s="123">
        <v>6428.5871013400001</v>
      </c>
      <c r="J168" s="123">
        <v>291.30775298999998</v>
      </c>
      <c r="K168" s="123">
        <v>15.425552819999998</v>
      </c>
      <c r="L168" s="123">
        <v>183.31876383000002</v>
      </c>
      <c r="M168" s="123">
        <v>34.319330180000001</v>
      </c>
      <c r="N168" s="123">
        <v>674.37410433999992</v>
      </c>
      <c r="O168" s="123">
        <v>515.10827373999996</v>
      </c>
      <c r="P168" s="123">
        <v>167.94659822999998</v>
      </c>
      <c r="Q168" s="123">
        <v>33.15734733</v>
      </c>
      <c r="R168" s="123">
        <v>1017.7795365600001</v>
      </c>
      <c r="S168" s="123">
        <v>164.6462185</v>
      </c>
      <c r="T168" s="123">
        <v>44.81670141</v>
      </c>
      <c r="U168" s="123"/>
      <c r="V168" s="123"/>
    </row>
    <row r="169" spans="1:22">
      <c r="A169" s="15">
        <v>45352</v>
      </c>
      <c r="B169" s="123">
        <v>18452.56818247</v>
      </c>
      <c r="C169" s="123">
        <v>2767.6915668700003</v>
      </c>
      <c r="D169" s="123">
        <v>85.188690739999998</v>
      </c>
      <c r="E169" s="123">
        <v>5991.2702056300004</v>
      </c>
      <c r="F169" s="123">
        <v>374.87434761999998</v>
      </c>
      <c r="G169" s="123">
        <v>73.188387670000012</v>
      </c>
      <c r="H169" s="123">
        <v>441.47635219000006</v>
      </c>
      <c r="I169" s="123">
        <v>5503.2264302499998</v>
      </c>
      <c r="J169" s="123">
        <v>286.01167341000001</v>
      </c>
      <c r="K169" s="123">
        <v>16.505835009999998</v>
      </c>
      <c r="L169" s="123">
        <v>188.44583963999997</v>
      </c>
      <c r="M169" s="123">
        <v>59.068419509999998</v>
      </c>
      <c r="N169" s="123">
        <v>717.75378768999997</v>
      </c>
      <c r="O169" s="123">
        <v>521.58039264000001</v>
      </c>
      <c r="P169" s="123">
        <v>182.72028311999998</v>
      </c>
      <c r="Q169" s="123">
        <v>32.147626330000001</v>
      </c>
      <c r="R169" s="123">
        <v>1023.53877014</v>
      </c>
      <c r="S169" s="123">
        <v>150.40629227000002</v>
      </c>
      <c r="T169" s="123">
        <v>37.473281739999997</v>
      </c>
      <c r="U169" s="123"/>
      <c r="V169" s="123"/>
    </row>
    <row r="170" spans="1:22">
      <c r="A170" s="15">
        <v>45383</v>
      </c>
      <c r="B170" s="123">
        <v>17355.411401520003</v>
      </c>
      <c r="C170" s="123">
        <v>2767.3738044899997</v>
      </c>
      <c r="D170" s="123">
        <v>89.637795189999991</v>
      </c>
      <c r="E170" s="123">
        <v>5393.2303088999997</v>
      </c>
      <c r="F170" s="123">
        <v>384.38895968999998</v>
      </c>
      <c r="G170" s="123">
        <v>73.062074449999997</v>
      </c>
      <c r="H170" s="123">
        <v>400.07445175000004</v>
      </c>
      <c r="I170" s="123">
        <v>4916.4400784500003</v>
      </c>
      <c r="J170" s="123">
        <v>254.12837003000001</v>
      </c>
      <c r="K170" s="123">
        <v>16.666488450000003</v>
      </c>
      <c r="L170" s="123">
        <v>178.83439540000001</v>
      </c>
      <c r="M170" s="123">
        <v>55.130208259999996</v>
      </c>
      <c r="N170" s="123">
        <v>710.66806001999998</v>
      </c>
      <c r="O170" s="123">
        <v>782.96522848000006</v>
      </c>
      <c r="P170" s="123">
        <v>144.32293887</v>
      </c>
      <c r="Q170" s="123">
        <v>30.757662250000003</v>
      </c>
      <c r="R170" s="123">
        <v>956.91364871999997</v>
      </c>
      <c r="S170" s="123">
        <v>165.56067755999999</v>
      </c>
      <c r="T170" s="123">
        <v>35.256250559999998</v>
      </c>
      <c r="U170" s="123"/>
      <c r="V170" s="123"/>
    </row>
    <row r="171" spans="1:22">
      <c r="A171" s="15">
        <v>45413</v>
      </c>
      <c r="B171" s="123">
        <v>17952.591967379998</v>
      </c>
      <c r="C171" s="123">
        <v>2514.8638324900003</v>
      </c>
      <c r="D171" s="123">
        <v>84.100774080000008</v>
      </c>
      <c r="E171" s="123">
        <v>6116.6933505300003</v>
      </c>
      <c r="F171" s="123">
        <v>389.14060126000004</v>
      </c>
      <c r="G171" s="123">
        <v>73.539981210000008</v>
      </c>
      <c r="H171" s="123">
        <v>411.78717273000001</v>
      </c>
      <c r="I171" s="123">
        <v>5148.81929975</v>
      </c>
      <c r="J171" s="123">
        <v>291.40055255999994</v>
      </c>
      <c r="K171" s="123">
        <v>17.72387037</v>
      </c>
      <c r="L171" s="123">
        <v>203.37664221</v>
      </c>
      <c r="M171" s="123">
        <v>56.432664529999997</v>
      </c>
      <c r="N171" s="123">
        <v>749.13315424999985</v>
      </c>
      <c r="O171" s="123">
        <v>556.29126337000002</v>
      </c>
      <c r="P171" s="123">
        <v>134.47108702</v>
      </c>
      <c r="Q171" s="123">
        <v>45.206354939999997</v>
      </c>
      <c r="R171" s="123">
        <v>1002.9740587199999</v>
      </c>
      <c r="S171" s="123">
        <v>120.92052829000001</v>
      </c>
      <c r="T171" s="123">
        <v>35.716779070000001</v>
      </c>
      <c r="U171" s="123"/>
      <c r="V171" s="123"/>
    </row>
    <row r="172" spans="1:22">
      <c r="A172" s="15">
        <v>45444</v>
      </c>
      <c r="B172" s="123">
        <v>17229.309459470001</v>
      </c>
      <c r="C172" s="123">
        <v>2284.8268802299999</v>
      </c>
      <c r="D172" s="123">
        <v>80.974250459999993</v>
      </c>
      <c r="E172" s="123">
        <v>5862.9518554700007</v>
      </c>
      <c r="F172" s="123">
        <v>378.12143141000001</v>
      </c>
      <c r="G172" s="123">
        <v>70.58855896</v>
      </c>
      <c r="H172" s="123">
        <v>389.50906626000005</v>
      </c>
      <c r="I172" s="123">
        <v>5208.9703292500008</v>
      </c>
      <c r="J172" s="123">
        <v>293.92280094</v>
      </c>
      <c r="K172" s="123">
        <v>17.926224089999998</v>
      </c>
      <c r="L172" s="123">
        <v>177.57755917000003</v>
      </c>
      <c r="M172" s="123">
        <v>23.644730989999999</v>
      </c>
      <c r="N172" s="123">
        <v>777.75411297999995</v>
      </c>
      <c r="O172" s="123">
        <v>534.13852240999995</v>
      </c>
      <c r="P172" s="123">
        <v>159.74078211</v>
      </c>
      <c r="Q172" s="123">
        <v>40.502307260000002</v>
      </c>
      <c r="R172" s="123">
        <v>806.77449685999989</v>
      </c>
      <c r="S172" s="123">
        <v>85.892921209999997</v>
      </c>
      <c r="T172" s="123">
        <v>35.492629409999999</v>
      </c>
      <c r="U172" s="123"/>
      <c r="V172" s="123"/>
    </row>
    <row r="173" spans="1:22">
      <c r="A173" s="15">
        <v>45474</v>
      </c>
      <c r="B173" s="123">
        <v>17775.10483643</v>
      </c>
      <c r="C173" s="123">
        <v>2121.9147127400001</v>
      </c>
      <c r="D173" s="123">
        <v>83.083085729999993</v>
      </c>
      <c r="E173" s="123">
        <v>6722.8251647100005</v>
      </c>
      <c r="F173" s="123">
        <v>367.29120829999999</v>
      </c>
      <c r="G173" s="123">
        <v>75.539765510000009</v>
      </c>
      <c r="H173" s="123">
        <v>376.33282343000002</v>
      </c>
      <c r="I173" s="123">
        <v>5030.4017378400004</v>
      </c>
      <c r="J173" s="123">
        <v>251.32531553999999</v>
      </c>
      <c r="K173" s="123">
        <v>19.373565230000001</v>
      </c>
      <c r="L173" s="123">
        <v>193.23266574000002</v>
      </c>
      <c r="M173" s="123">
        <v>23.845184450000001</v>
      </c>
      <c r="N173" s="123">
        <v>781.17740642000012</v>
      </c>
      <c r="O173" s="123">
        <v>682.39075816000002</v>
      </c>
      <c r="P173" s="123">
        <v>151.15802141999998</v>
      </c>
      <c r="Q173" s="123">
        <v>34.181351929999998</v>
      </c>
      <c r="R173" s="123">
        <v>745.48579586999995</v>
      </c>
      <c r="S173" s="123">
        <v>74.129401660000013</v>
      </c>
      <c r="T173" s="123">
        <v>41.416871750000006</v>
      </c>
      <c r="U173" s="123"/>
      <c r="V173" s="123"/>
    </row>
    <row r="174" spans="1:22">
      <c r="A174" s="15">
        <v>45505</v>
      </c>
      <c r="B174" s="123">
        <v>18169.027832239997</v>
      </c>
      <c r="C174" s="123">
        <v>2045.6798813999997</v>
      </c>
      <c r="D174" s="123">
        <v>75.827783650000001</v>
      </c>
      <c r="E174" s="123">
        <v>6720.88814121</v>
      </c>
      <c r="F174" s="123">
        <v>414.72253500999994</v>
      </c>
      <c r="G174" s="123">
        <v>65.962910690000001</v>
      </c>
      <c r="H174" s="123">
        <v>318.19559596999994</v>
      </c>
      <c r="I174" s="123">
        <v>5576.5700026499999</v>
      </c>
      <c r="J174" s="123">
        <v>224.88451262999999</v>
      </c>
      <c r="K174" s="123">
        <v>19.465629040000003</v>
      </c>
      <c r="L174" s="123">
        <v>181.20031334000001</v>
      </c>
      <c r="M174" s="123">
        <v>23.667735880000002</v>
      </c>
      <c r="N174" s="123">
        <v>798.41800684999998</v>
      </c>
      <c r="O174" s="123">
        <v>533.68209162000005</v>
      </c>
      <c r="P174" s="123">
        <v>143.08902656000004</v>
      </c>
      <c r="Q174" s="123">
        <v>40.82420595</v>
      </c>
      <c r="R174" s="123">
        <v>805.18395580999993</v>
      </c>
      <c r="S174" s="123">
        <v>140.89508791999998</v>
      </c>
      <c r="T174" s="123">
        <v>39.870416060000004</v>
      </c>
      <c r="U174" s="123"/>
      <c r="V174" s="123"/>
    </row>
    <row r="175" spans="1:22">
      <c r="A175" s="15">
        <v>45536</v>
      </c>
      <c r="B175" s="123">
        <v>18035.700383089999</v>
      </c>
      <c r="C175" s="123">
        <v>2055.7857668299998</v>
      </c>
      <c r="D175" s="123">
        <v>79.921728290000004</v>
      </c>
      <c r="E175" s="123">
        <v>6706.9526700700007</v>
      </c>
      <c r="F175" s="123">
        <v>449.86951915000003</v>
      </c>
      <c r="G175" s="123">
        <v>71.199640360000004</v>
      </c>
      <c r="H175" s="123">
        <v>410.37483342999997</v>
      </c>
      <c r="I175" s="123">
        <v>5206.5160810899997</v>
      </c>
      <c r="J175" s="123">
        <v>214.66227396000002</v>
      </c>
      <c r="K175" s="123">
        <v>19.536037270000001</v>
      </c>
      <c r="L175" s="123">
        <v>160.79738826000005</v>
      </c>
      <c r="M175" s="123">
        <v>31.516592579999998</v>
      </c>
      <c r="N175" s="123">
        <v>844.65127955999992</v>
      </c>
      <c r="O175" s="123">
        <v>617.00493242000005</v>
      </c>
      <c r="P175" s="123">
        <v>142.03572471999999</v>
      </c>
      <c r="Q175" s="123">
        <v>40.786147749999998</v>
      </c>
      <c r="R175" s="123">
        <v>779.8224477399998</v>
      </c>
      <c r="S175" s="123">
        <v>165.43945047</v>
      </c>
      <c r="T175" s="123">
        <v>38.827869139999997</v>
      </c>
      <c r="U175" s="123"/>
      <c r="V175" s="123"/>
    </row>
    <row r="176" spans="1:22">
      <c r="A176" s="15">
        <v>45566</v>
      </c>
      <c r="B176" s="123">
        <v>19718.662147519994</v>
      </c>
      <c r="C176" s="123">
        <v>2261.5878210299998</v>
      </c>
      <c r="D176" s="123">
        <v>82.17414737</v>
      </c>
      <c r="E176" s="123">
        <v>6937.9576107699995</v>
      </c>
      <c r="F176" s="123">
        <v>479.52143618000002</v>
      </c>
      <c r="G176" s="123">
        <v>161.99478282999999</v>
      </c>
      <c r="H176" s="123">
        <v>371.29996796</v>
      </c>
      <c r="I176" s="123">
        <v>6100.4006596999998</v>
      </c>
      <c r="J176" s="123">
        <v>257.81664036000001</v>
      </c>
      <c r="K176" s="123">
        <v>18.092871029999998</v>
      </c>
      <c r="L176" s="123">
        <v>164.63622003</v>
      </c>
      <c r="M176" s="123">
        <v>46.275323159999999</v>
      </c>
      <c r="N176" s="123">
        <v>898.34072435999997</v>
      </c>
      <c r="O176" s="123">
        <v>770.25343016999989</v>
      </c>
      <c r="P176" s="123">
        <v>133.04618705999999</v>
      </c>
      <c r="Q176" s="123">
        <v>43.904910489999999</v>
      </c>
      <c r="R176" s="123">
        <v>778.19648393</v>
      </c>
      <c r="S176" s="123">
        <v>176.86047085999996</v>
      </c>
      <c r="T176" s="123">
        <v>36.302460230000008</v>
      </c>
      <c r="U176" s="123"/>
      <c r="V176" s="123"/>
    </row>
    <row r="177" spans="1:22">
      <c r="A177" s="15">
        <v>45597</v>
      </c>
      <c r="B177" s="123">
        <v>20377.4706142</v>
      </c>
      <c r="C177" s="123">
        <v>2421.7247847899998</v>
      </c>
      <c r="D177" s="123">
        <v>70.649114989999987</v>
      </c>
      <c r="E177" s="123">
        <v>7087.3419951899996</v>
      </c>
      <c r="F177" s="123">
        <v>430.73310370000002</v>
      </c>
      <c r="G177" s="123">
        <v>82.596801760000005</v>
      </c>
      <c r="H177" s="123">
        <v>535.34431063</v>
      </c>
      <c r="I177" s="123">
        <v>6504.6855442800006</v>
      </c>
      <c r="J177" s="123">
        <v>241.05766405</v>
      </c>
      <c r="K177" s="123">
        <v>17.904902679999999</v>
      </c>
      <c r="L177" s="123">
        <v>173.18913979999999</v>
      </c>
      <c r="M177" s="123">
        <v>36.482773350000002</v>
      </c>
      <c r="N177" s="123">
        <v>867.57204594999996</v>
      </c>
      <c r="O177" s="123">
        <v>735.11368923999999</v>
      </c>
      <c r="P177" s="123">
        <v>137.74192388000003</v>
      </c>
      <c r="Q177" s="123">
        <v>49.037739549999991</v>
      </c>
      <c r="R177" s="123">
        <v>811.39126895000004</v>
      </c>
      <c r="S177" s="123">
        <v>133.59246369000002</v>
      </c>
      <c r="T177" s="123">
        <v>41.311347720000008</v>
      </c>
      <c r="U177" s="123"/>
      <c r="V177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65" customWidth="1"/>
    <col min="32" max="16384" width="9.109375" style="24"/>
  </cols>
  <sheetData>
    <row r="1" spans="1:31">
      <c r="A1" s="27" t="s">
        <v>131</v>
      </c>
      <c r="B1" s="17"/>
    </row>
    <row r="2" spans="1:31" ht="5.25" customHeight="1"/>
    <row r="3" spans="1:31" ht="27.75" customHeight="1">
      <c r="A3" s="222" t="s">
        <v>107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8" t="s">
        <v>130</v>
      </c>
    </row>
    <row r="5" spans="1:31" ht="12.75" customHeight="1">
      <c r="A5" s="19" t="s">
        <v>53</v>
      </c>
    </row>
    <row r="6" spans="1:31" s="25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5" customFormat="1" ht="12.75" customHeight="1">
      <c r="A7" s="200"/>
      <c r="B7" s="188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5" customFormat="1" ht="88.5" customHeight="1">
      <c r="A8" s="201"/>
      <c r="B8" s="188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5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</row>
    <row r="10" spans="1:31" s="25" customFormat="1" ht="14.2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  <c r="T10" s="158">
        <v>20</v>
      </c>
      <c r="U10" s="160">
        <v>21</v>
      </c>
      <c r="V10" s="158">
        <v>22</v>
      </c>
      <c r="W10" s="160">
        <v>23</v>
      </c>
      <c r="X10" s="158">
        <v>24</v>
      </c>
      <c r="Y10" s="160">
        <v>25</v>
      </c>
      <c r="Z10" s="158">
        <v>20</v>
      </c>
      <c r="AA10" s="160">
        <v>21</v>
      </c>
      <c r="AB10" s="158">
        <v>22</v>
      </c>
      <c r="AC10" s="160">
        <v>23</v>
      </c>
      <c r="AD10" s="158">
        <v>24</v>
      </c>
      <c r="AE10" s="160">
        <v>25</v>
      </c>
    </row>
    <row r="11" spans="1:31" ht="15" hidden="1" customHeight="1" outlineLevel="1">
      <c r="A11" s="15">
        <v>40544</v>
      </c>
      <c r="B11" s="50">
        <v>16.5367</v>
      </c>
      <c r="C11" s="50">
        <v>19.665700000000001</v>
      </c>
      <c r="D11" s="50">
        <v>16.189</v>
      </c>
      <c r="E11" s="50">
        <v>16.797499999999999</v>
      </c>
      <c r="F11" s="50">
        <v>15.0121</v>
      </c>
      <c r="G11" s="50">
        <v>20.102699999999999</v>
      </c>
      <c r="H11" s="50">
        <v>17.817799999999998</v>
      </c>
      <c r="I11" s="50">
        <v>19.665700000000001</v>
      </c>
      <c r="J11" s="50">
        <v>17.550799999999999</v>
      </c>
      <c r="K11" s="50">
        <v>17.254100000000001</v>
      </c>
      <c r="L11" s="50">
        <v>18.712299999999999</v>
      </c>
      <c r="M11" s="50">
        <v>23.511600000000001</v>
      </c>
      <c r="N11" s="50">
        <v>11.6508</v>
      </c>
      <c r="O11" s="50">
        <v>0</v>
      </c>
      <c r="P11" s="50">
        <v>11.6508</v>
      </c>
      <c r="Q11" s="50">
        <v>8.9908999999999999</v>
      </c>
      <c r="R11" s="50">
        <v>12.1447</v>
      </c>
      <c r="S11" s="50">
        <v>11.950100000000001</v>
      </c>
      <c r="T11" s="167" t="s">
        <v>189</v>
      </c>
      <c r="U11" s="167" t="s">
        <v>189</v>
      </c>
      <c r="V11" s="167" t="s">
        <v>189</v>
      </c>
      <c r="W11" s="167" t="s">
        <v>189</v>
      </c>
      <c r="X11" s="167" t="s">
        <v>189</v>
      </c>
      <c r="Y11" s="167" t="s">
        <v>189</v>
      </c>
      <c r="Z11" s="167" t="s">
        <v>189</v>
      </c>
      <c r="AA11" s="167" t="s">
        <v>189</v>
      </c>
      <c r="AB11" s="167" t="s">
        <v>189</v>
      </c>
      <c r="AC11" s="167" t="s">
        <v>189</v>
      </c>
      <c r="AD11" s="167" t="s">
        <v>189</v>
      </c>
      <c r="AE11" s="167" t="s">
        <v>189</v>
      </c>
    </row>
    <row r="12" spans="1:31" hidden="1" outlineLevel="1">
      <c r="A12" s="15">
        <v>40575</v>
      </c>
      <c r="B12" s="50">
        <v>15.2119</v>
      </c>
      <c r="C12" s="50">
        <v>18.813600000000001</v>
      </c>
      <c r="D12" s="50">
        <v>14.955399999999999</v>
      </c>
      <c r="E12" s="50">
        <v>15.081200000000001</v>
      </c>
      <c r="F12" s="50">
        <v>14.782999999999999</v>
      </c>
      <c r="G12" s="50">
        <v>0</v>
      </c>
      <c r="H12" s="50">
        <v>16.8827</v>
      </c>
      <c r="I12" s="50">
        <v>18.813600000000001</v>
      </c>
      <c r="J12" s="50">
        <v>16.678599999999999</v>
      </c>
      <c r="K12" s="50">
        <v>16.177700000000002</v>
      </c>
      <c r="L12" s="50">
        <v>17.939800000000002</v>
      </c>
      <c r="M12" s="50">
        <v>0</v>
      </c>
      <c r="N12" s="50">
        <v>11.400600000000001</v>
      </c>
      <c r="O12" s="50">
        <v>0</v>
      </c>
      <c r="P12" s="50">
        <v>11.400600000000001</v>
      </c>
      <c r="Q12" s="50">
        <v>9.5782000000000007</v>
      </c>
      <c r="R12" s="50">
        <v>12.160299999999999</v>
      </c>
      <c r="S12" s="50">
        <v>0</v>
      </c>
      <c r="T12" s="167" t="s">
        <v>189</v>
      </c>
      <c r="U12" s="167" t="s">
        <v>189</v>
      </c>
      <c r="V12" s="167" t="s">
        <v>189</v>
      </c>
      <c r="W12" s="167" t="s">
        <v>189</v>
      </c>
      <c r="X12" s="167" t="s">
        <v>189</v>
      </c>
      <c r="Y12" s="167" t="s">
        <v>189</v>
      </c>
      <c r="Z12" s="167" t="s">
        <v>189</v>
      </c>
      <c r="AA12" s="167" t="s">
        <v>189</v>
      </c>
      <c r="AB12" s="167" t="s">
        <v>189</v>
      </c>
      <c r="AC12" s="167" t="s">
        <v>189</v>
      </c>
      <c r="AD12" s="167" t="s">
        <v>189</v>
      </c>
      <c r="AE12" s="167" t="s">
        <v>189</v>
      </c>
    </row>
    <row r="13" spans="1:31" hidden="1" outlineLevel="1">
      <c r="A13" s="15">
        <v>40603</v>
      </c>
      <c r="B13" s="50">
        <v>15.0061</v>
      </c>
      <c r="C13" s="50">
        <v>18.5366</v>
      </c>
      <c r="D13" s="50">
        <v>14.6371</v>
      </c>
      <c r="E13" s="50">
        <v>14.042199999999999</v>
      </c>
      <c r="F13" s="50">
        <v>16.507000000000001</v>
      </c>
      <c r="G13" s="50">
        <v>13.214399999999999</v>
      </c>
      <c r="H13" s="50">
        <v>16.8367</v>
      </c>
      <c r="I13" s="50">
        <v>18.5366</v>
      </c>
      <c r="J13" s="50">
        <v>16.5852</v>
      </c>
      <c r="K13" s="50">
        <v>16.1629</v>
      </c>
      <c r="L13" s="50">
        <v>17.6632</v>
      </c>
      <c r="M13" s="50">
        <v>17.5</v>
      </c>
      <c r="N13" s="50">
        <v>9.9522999999999993</v>
      </c>
      <c r="O13" s="50">
        <v>0</v>
      </c>
      <c r="P13" s="50">
        <v>9.9522999999999993</v>
      </c>
      <c r="Q13" s="50">
        <v>9.6684000000000001</v>
      </c>
      <c r="R13" s="50">
        <v>11.411199999999999</v>
      </c>
      <c r="S13" s="50">
        <v>11.5</v>
      </c>
      <c r="T13" s="167" t="s">
        <v>189</v>
      </c>
      <c r="U13" s="167" t="s">
        <v>189</v>
      </c>
      <c r="V13" s="167" t="s">
        <v>189</v>
      </c>
      <c r="W13" s="167" t="s">
        <v>189</v>
      </c>
      <c r="X13" s="167" t="s">
        <v>189</v>
      </c>
      <c r="Y13" s="167" t="s">
        <v>189</v>
      </c>
      <c r="Z13" s="167" t="s">
        <v>189</v>
      </c>
      <c r="AA13" s="167" t="s">
        <v>189</v>
      </c>
      <c r="AB13" s="167" t="s">
        <v>189</v>
      </c>
      <c r="AC13" s="167" t="s">
        <v>189</v>
      </c>
      <c r="AD13" s="167" t="s">
        <v>189</v>
      </c>
      <c r="AE13" s="167" t="s">
        <v>189</v>
      </c>
    </row>
    <row r="14" spans="1:31" hidden="1" outlineLevel="1">
      <c r="A14" s="15">
        <v>40634</v>
      </c>
      <c r="B14" s="50">
        <v>12.1464</v>
      </c>
      <c r="C14" s="50">
        <v>17.758700000000001</v>
      </c>
      <c r="D14" s="50">
        <v>11.679500000000001</v>
      </c>
      <c r="E14" s="50">
        <v>12.4215</v>
      </c>
      <c r="F14" s="50">
        <v>10.954800000000001</v>
      </c>
      <c r="G14" s="50">
        <v>10.523</v>
      </c>
      <c r="H14" s="50">
        <v>16.323799999999999</v>
      </c>
      <c r="I14" s="50">
        <v>17.758700000000001</v>
      </c>
      <c r="J14" s="50">
        <v>15.986499999999999</v>
      </c>
      <c r="K14" s="50">
        <v>15.507400000000001</v>
      </c>
      <c r="L14" s="50">
        <v>17.212399999999999</v>
      </c>
      <c r="M14" s="50">
        <v>19</v>
      </c>
      <c r="N14" s="50">
        <v>9.32</v>
      </c>
      <c r="O14" s="50">
        <v>0</v>
      </c>
      <c r="P14" s="50">
        <v>9.32</v>
      </c>
      <c r="Q14" s="50">
        <v>9.1516000000000002</v>
      </c>
      <c r="R14" s="50">
        <v>9.4144000000000005</v>
      </c>
      <c r="S14" s="50">
        <v>10.4833</v>
      </c>
      <c r="T14" s="167" t="s">
        <v>189</v>
      </c>
      <c r="U14" s="167" t="s">
        <v>189</v>
      </c>
      <c r="V14" s="167" t="s">
        <v>189</v>
      </c>
      <c r="W14" s="167" t="s">
        <v>189</v>
      </c>
      <c r="X14" s="167" t="s">
        <v>189</v>
      </c>
      <c r="Y14" s="167" t="s">
        <v>189</v>
      </c>
      <c r="Z14" s="167" t="s">
        <v>189</v>
      </c>
      <c r="AA14" s="167" t="s">
        <v>189</v>
      </c>
      <c r="AB14" s="167" t="s">
        <v>189</v>
      </c>
      <c r="AC14" s="167" t="s">
        <v>189</v>
      </c>
      <c r="AD14" s="167" t="s">
        <v>189</v>
      </c>
      <c r="AE14" s="167" t="s">
        <v>189</v>
      </c>
    </row>
    <row r="15" spans="1:31" hidden="1" outlineLevel="1">
      <c r="A15" s="15">
        <v>40664</v>
      </c>
      <c r="B15" s="50">
        <v>13.9581</v>
      </c>
      <c r="C15" s="50">
        <v>18.004200000000001</v>
      </c>
      <c r="D15" s="50">
        <v>13.453200000000001</v>
      </c>
      <c r="E15" s="50">
        <v>14.708</v>
      </c>
      <c r="F15" s="50">
        <v>11.3499</v>
      </c>
      <c r="G15" s="50">
        <v>14.5472</v>
      </c>
      <c r="H15" s="50">
        <v>16.3108</v>
      </c>
      <c r="I15" s="50">
        <v>18.004200000000001</v>
      </c>
      <c r="J15" s="50">
        <v>15.979100000000001</v>
      </c>
      <c r="K15" s="50">
        <v>15.8194</v>
      </c>
      <c r="L15" s="50">
        <v>16.688099999999999</v>
      </c>
      <c r="M15" s="50">
        <v>18.5334</v>
      </c>
      <c r="N15" s="50">
        <v>9.0218000000000007</v>
      </c>
      <c r="O15" s="50">
        <v>0</v>
      </c>
      <c r="P15" s="50">
        <v>9.0218000000000007</v>
      </c>
      <c r="Q15" s="50">
        <v>9.2601999999999993</v>
      </c>
      <c r="R15" s="50">
        <v>8.9217999999999993</v>
      </c>
      <c r="S15" s="50">
        <v>12.0334</v>
      </c>
      <c r="T15" s="167" t="s">
        <v>189</v>
      </c>
      <c r="U15" s="167" t="s">
        <v>189</v>
      </c>
      <c r="V15" s="167" t="s">
        <v>189</v>
      </c>
      <c r="W15" s="167" t="s">
        <v>189</v>
      </c>
      <c r="X15" s="167" t="s">
        <v>189</v>
      </c>
      <c r="Y15" s="167" t="s">
        <v>189</v>
      </c>
      <c r="Z15" s="167" t="s">
        <v>189</v>
      </c>
      <c r="AA15" s="167" t="s">
        <v>189</v>
      </c>
      <c r="AB15" s="167" t="s">
        <v>189</v>
      </c>
      <c r="AC15" s="167" t="s">
        <v>189</v>
      </c>
      <c r="AD15" s="167" t="s">
        <v>189</v>
      </c>
      <c r="AE15" s="167" t="s">
        <v>189</v>
      </c>
    </row>
    <row r="16" spans="1:31" hidden="1" outlineLevel="1">
      <c r="A16" s="15">
        <v>40695</v>
      </c>
      <c r="B16" s="50">
        <v>15.037599999999999</v>
      </c>
      <c r="C16" s="50">
        <v>17.369199999999999</v>
      </c>
      <c r="D16" s="50">
        <v>14.714</v>
      </c>
      <c r="E16" s="50">
        <v>15.063700000000001</v>
      </c>
      <c r="F16" s="50">
        <v>13.835599999999999</v>
      </c>
      <c r="G16" s="50">
        <v>17.911200000000001</v>
      </c>
      <c r="H16" s="50">
        <v>16.416399999999999</v>
      </c>
      <c r="I16" s="50">
        <v>17.369199999999999</v>
      </c>
      <c r="J16" s="50">
        <v>16.246099999999998</v>
      </c>
      <c r="K16" s="50">
        <v>16.167300000000001</v>
      </c>
      <c r="L16" s="50">
        <v>16.511600000000001</v>
      </c>
      <c r="M16" s="50">
        <v>18.667200000000001</v>
      </c>
      <c r="N16" s="50">
        <v>9.3904999999999994</v>
      </c>
      <c r="O16" s="50">
        <v>0</v>
      </c>
      <c r="P16" s="50">
        <v>9.3904999999999994</v>
      </c>
      <c r="Q16" s="50">
        <v>8.5848999999999993</v>
      </c>
      <c r="R16" s="50">
        <v>10.0815</v>
      </c>
      <c r="S16" s="50">
        <v>12.0334</v>
      </c>
      <c r="T16" s="167" t="s">
        <v>189</v>
      </c>
      <c r="U16" s="167" t="s">
        <v>189</v>
      </c>
      <c r="V16" s="167" t="s">
        <v>189</v>
      </c>
      <c r="W16" s="167" t="s">
        <v>189</v>
      </c>
      <c r="X16" s="167" t="s">
        <v>189</v>
      </c>
      <c r="Y16" s="167" t="s">
        <v>189</v>
      </c>
      <c r="Z16" s="167" t="s">
        <v>189</v>
      </c>
      <c r="AA16" s="167" t="s">
        <v>189</v>
      </c>
      <c r="AB16" s="167" t="s">
        <v>189</v>
      </c>
      <c r="AC16" s="167" t="s">
        <v>189</v>
      </c>
      <c r="AD16" s="167" t="s">
        <v>189</v>
      </c>
      <c r="AE16" s="167" t="s">
        <v>189</v>
      </c>
    </row>
    <row r="17" spans="1:31" hidden="1" outlineLevel="1">
      <c r="A17" s="15">
        <v>40725</v>
      </c>
      <c r="B17" s="50">
        <v>12.3307</v>
      </c>
      <c r="C17" s="50">
        <v>17.3735</v>
      </c>
      <c r="D17" s="50">
        <v>11.8141</v>
      </c>
      <c r="E17" s="50">
        <v>12.8583</v>
      </c>
      <c r="F17" s="50">
        <v>10.500500000000001</v>
      </c>
      <c r="G17" s="50">
        <v>15.550700000000001</v>
      </c>
      <c r="H17" s="50">
        <v>16.2758</v>
      </c>
      <c r="I17" s="50">
        <v>17.3735</v>
      </c>
      <c r="J17" s="50">
        <v>16.029699999999998</v>
      </c>
      <c r="K17" s="50">
        <v>15.8758</v>
      </c>
      <c r="L17" s="50">
        <v>16.420400000000001</v>
      </c>
      <c r="M17" s="50">
        <v>18.5334</v>
      </c>
      <c r="N17" s="50">
        <v>8.2655999999999992</v>
      </c>
      <c r="O17" s="50">
        <v>0</v>
      </c>
      <c r="P17" s="50">
        <v>8.2655999999999992</v>
      </c>
      <c r="Q17" s="50">
        <v>8.5277999999999992</v>
      </c>
      <c r="R17" s="50">
        <v>8.0739999999999998</v>
      </c>
      <c r="S17" s="50">
        <v>12.0334</v>
      </c>
      <c r="T17" s="167" t="s">
        <v>189</v>
      </c>
      <c r="U17" s="167" t="s">
        <v>189</v>
      </c>
      <c r="V17" s="167" t="s">
        <v>189</v>
      </c>
      <c r="W17" s="167" t="s">
        <v>189</v>
      </c>
      <c r="X17" s="167" t="s">
        <v>189</v>
      </c>
      <c r="Y17" s="167" t="s">
        <v>189</v>
      </c>
      <c r="Z17" s="167" t="s">
        <v>189</v>
      </c>
      <c r="AA17" s="167" t="s">
        <v>189</v>
      </c>
      <c r="AB17" s="167" t="s">
        <v>189</v>
      </c>
      <c r="AC17" s="167" t="s">
        <v>189</v>
      </c>
      <c r="AD17" s="167" t="s">
        <v>189</v>
      </c>
      <c r="AE17" s="167" t="s">
        <v>189</v>
      </c>
    </row>
    <row r="18" spans="1:31" hidden="1" outlineLevel="1">
      <c r="A18" s="15">
        <v>40756</v>
      </c>
      <c r="B18" s="50">
        <v>13.1532</v>
      </c>
      <c r="C18" s="50">
        <v>17.307600000000001</v>
      </c>
      <c r="D18" s="50">
        <v>12.7043</v>
      </c>
      <c r="E18" s="50">
        <v>14.693899999999999</v>
      </c>
      <c r="F18" s="50">
        <v>10.8954</v>
      </c>
      <c r="G18" s="50">
        <v>11.012600000000001</v>
      </c>
      <c r="H18" s="50">
        <v>15.9011</v>
      </c>
      <c r="I18" s="50">
        <v>17.307600000000001</v>
      </c>
      <c r="J18" s="50">
        <v>15.635</v>
      </c>
      <c r="K18" s="50">
        <v>15.675700000000001</v>
      </c>
      <c r="L18" s="50">
        <v>15.6881</v>
      </c>
      <c r="M18" s="50">
        <v>10.9922</v>
      </c>
      <c r="N18" s="50">
        <v>8.8002000000000002</v>
      </c>
      <c r="O18" s="50">
        <v>0</v>
      </c>
      <c r="P18" s="50">
        <v>8.8002000000000002</v>
      </c>
      <c r="Q18" s="50">
        <v>8.0317000000000007</v>
      </c>
      <c r="R18" s="50">
        <v>8.9269999999999996</v>
      </c>
      <c r="S18" s="50">
        <v>12.0334</v>
      </c>
      <c r="T18" s="167" t="s">
        <v>189</v>
      </c>
      <c r="U18" s="167" t="s">
        <v>189</v>
      </c>
      <c r="V18" s="167" t="s">
        <v>189</v>
      </c>
      <c r="W18" s="167" t="s">
        <v>189</v>
      </c>
      <c r="X18" s="167" t="s">
        <v>189</v>
      </c>
      <c r="Y18" s="167" t="s">
        <v>189</v>
      </c>
      <c r="Z18" s="167" t="s">
        <v>189</v>
      </c>
      <c r="AA18" s="167" t="s">
        <v>189</v>
      </c>
      <c r="AB18" s="167" t="s">
        <v>189</v>
      </c>
      <c r="AC18" s="167" t="s">
        <v>189</v>
      </c>
      <c r="AD18" s="167" t="s">
        <v>189</v>
      </c>
      <c r="AE18" s="167" t="s">
        <v>189</v>
      </c>
    </row>
    <row r="19" spans="1:31" hidden="1" outlineLevel="1">
      <c r="A19" s="15">
        <v>40787</v>
      </c>
      <c r="B19" s="50">
        <v>13.6448</v>
      </c>
      <c r="C19" s="50">
        <v>16.5259</v>
      </c>
      <c r="D19" s="50">
        <v>13.1684</v>
      </c>
      <c r="E19" s="50">
        <v>13.163399999999999</v>
      </c>
      <c r="F19" s="50">
        <v>13.178800000000001</v>
      </c>
      <c r="G19" s="50">
        <v>16</v>
      </c>
      <c r="H19" s="50">
        <v>16.0929</v>
      </c>
      <c r="I19" s="50">
        <v>16.5259</v>
      </c>
      <c r="J19" s="50">
        <v>15.9824</v>
      </c>
      <c r="K19" s="50">
        <v>15.982900000000001</v>
      </c>
      <c r="L19" s="50">
        <v>15.980499999999999</v>
      </c>
      <c r="M19" s="50">
        <v>16</v>
      </c>
      <c r="N19" s="50">
        <v>7.9833999999999996</v>
      </c>
      <c r="O19" s="50">
        <v>0</v>
      </c>
      <c r="P19" s="50">
        <v>7.9833999999999996</v>
      </c>
      <c r="Q19" s="50">
        <v>7.8800999999999997</v>
      </c>
      <c r="R19" s="50">
        <v>8.3269000000000002</v>
      </c>
      <c r="S19" s="50">
        <v>0</v>
      </c>
      <c r="T19" s="167" t="s">
        <v>189</v>
      </c>
      <c r="U19" s="167" t="s">
        <v>189</v>
      </c>
      <c r="V19" s="167" t="s">
        <v>189</v>
      </c>
      <c r="W19" s="167" t="s">
        <v>189</v>
      </c>
      <c r="X19" s="167" t="s">
        <v>189</v>
      </c>
      <c r="Y19" s="167" t="s">
        <v>189</v>
      </c>
      <c r="Z19" s="167" t="s">
        <v>189</v>
      </c>
      <c r="AA19" s="167" t="s">
        <v>189</v>
      </c>
      <c r="AB19" s="167" t="s">
        <v>189</v>
      </c>
      <c r="AC19" s="167" t="s">
        <v>189</v>
      </c>
      <c r="AD19" s="167" t="s">
        <v>189</v>
      </c>
      <c r="AE19" s="167" t="s">
        <v>189</v>
      </c>
    </row>
    <row r="20" spans="1:31" hidden="1" outlineLevel="1">
      <c r="A20" s="15">
        <v>40817</v>
      </c>
      <c r="B20" s="50">
        <v>12.7044</v>
      </c>
      <c r="C20" s="50">
        <v>16.2102</v>
      </c>
      <c r="D20" s="50">
        <v>12.155200000000001</v>
      </c>
      <c r="E20" s="50">
        <v>12.3256</v>
      </c>
      <c r="F20" s="50">
        <v>11.727399999999999</v>
      </c>
      <c r="G20" s="50">
        <v>16.204899999999999</v>
      </c>
      <c r="H20" s="50">
        <v>16.150400000000001</v>
      </c>
      <c r="I20" s="50">
        <v>16.2102</v>
      </c>
      <c r="J20" s="50">
        <v>16.1309</v>
      </c>
      <c r="K20" s="50">
        <v>16.114799999999999</v>
      </c>
      <c r="L20" s="50">
        <v>16.1799</v>
      </c>
      <c r="M20" s="50">
        <v>16.204899999999999</v>
      </c>
      <c r="N20" s="50">
        <v>8.4832000000000001</v>
      </c>
      <c r="O20" s="50">
        <v>0</v>
      </c>
      <c r="P20" s="50">
        <v>8.4832000000000001</v>
      </c>
      <c r="Q20" s="50">
        <v>8.3488000000000007</v>
      </c>
      <c r="R20" s="50">
        <v>8.7477999999999998</v>
      </c>
      <c r="S20" s="50">
        <v>0</v>
      </c>
      <c r="T20" s="167" t="s">
        <v>189</v>
      </c>
      <c r="U20" s="167" t="s">
        <v>189</v>
      </c>
      <c r="V20" s="167" t="s">
        <v>189</v>
      </c>
      <c r="W20" s="167" t="s">
        <v>189</v>
      </c>
      <c r="X20" s="167" t="s">
        <v>189</v>
      </c>
      <c r="Y20" s="167" t="s">
        <v>189</v>
      </c>
      <c r="Z20" s="167" t="s">
        <v>189</v>
      </c>
      <c r="AA20" s="167" t="s">
        <v>189</v>
      </c>
      <c r="AB20" s="167" t="s">
        <v>189</v>
      </c>
      <c r="AC20" s="167" t="s">
        <v>189</v>
      </c>
      <c r="AD20" s="167" t="s">
        <v>189</v>
      </c>
      <c r="AE20" s="167" t="s">
        <v>189</v>
      </c>
    </row>
    <row r="21" spans="1:31" hidden="1" outlineLevel="1">
      <c r="A21" s="15">
        <v>40848</v>
      </c>
      <c r="B21" s="50">
        <v>14.562799999999999</v>
      </c>
      <c r="C21" s="50">
        <v>16.4283</v>
      </c>
      <c r="D21" s="50">
        <v>14.169700000000001</v>
      </c>
      <c r="E21" s="50">
        <v>14.091900000000001</v>
      </c>
      <c r="F21" s="50">
        <v>14.3698</v>
      </c>
      <c r="G21" s="50">
        <v>12.0334</v>
      </c>
      <c r="H21" s="50">
        <v>17.099799999999998</v>
      </c>
      <c r="I21" s="50">
        <v>16.4283</v>
      </c>
      <c r="J21" s="50">
        <v>17.313700000000001</v>
      </c>
      <c r="K21" s="50">
        <v>17.157</v>
      </c>
      <c r="L21" s="50">
        <v>17.8172</v>
      </c>
      <c r="M21" s="50">
        <v>0</v>
      </c>
      <c r="N21" s="50">
        <v>8.0208999999999993</v>
      </c>
      <c r="O21" s="50">
        <v>0</v>
      </c>
      <c r="P21" s="50">
        <v>8.0208999999999993</v>
      </c>
      <c r="Q21" s="50">
        <v>6.9051999999999998</v>
      </c>
      <c r="R21" s="50">
        <v>9.9712999999999994</v>
      </c>
      <c r="S21" s="50">
        <v>12.0334</v>
      </c>
      <c r="T21" s="167" t="s">
        <v>189</v>
      </c>
      <c r="U21" s="167" t="s">
        <v>189</v>
      </c>
      <c r="V21" s="167" t="s">
        <v>189</v>
      </c>
      <c r="W21" s="167" t="s">
        <v>189</v>
      </c>
      <c r="X21" s="167" t="s">
        <v>189</v>
      </c>
      <c r="Y21" s="167" t="s">
        <v>189</v>
      </c>
      <c r="Z21" s="167" t="s">
        <v>189</v>
      </c>
      <c r="AA21" s="167" t="s">
        <v>189</v>
      </c>
      <c r="AB21" s="167" t="s">
        <v>189</v>
      </c>
      <c r="AC21" s="167" t="s">
        <v>189</v>
      </c>
      <c r="AD21" s="167" t="s">
        <v>189</v>
      </c>
      <c r="AE21" s="167" t="s">
        <v>189</v>
      </c>
    </row>
    <row r="22" spans="1:31" hidden="1" outlineLevel="1">
      <c r="A22" s="15">
        <v>40878</v>
      </c>
      <c r="B22" s="50">
        <v>13.6755</v>
      </c>
      <c r="C22" s="50">
        <v>17.3096</v>
      </c>
      <c r="D22" s="50">
        <v>13.206</v>
      </c>
      <c r="E22" s="50">
        <v>14.075799999999999</v>
      </c>
      <c r="F22" s="50">
        <v>11.8597</v>
      </c>
      <c r="G22" s="50">
        <v>19</v>
      </c>
      <c r="H22" s="50">
        <v>17.5335</v>
      </c>
      <c r="I22" s="50">
        <v>17.3096</v>
      </c>
      <c r="J22" s="50">
        <v>17.5915</v>
      </c>
      <c r="K22" s="50">
        <v>18.0962</v>
      </c>
      <c r="L22" s="50">
        <v>16.313400000000001</v>
      </c>
      <c r="M22" s="50">
        <v>19</v>
      </c>
      <c r="N22" s="50">
        <v>8.8454999999999995</v>
      </c>
      <c r="O22" s="50">
        <v>0</v>
      </c>
      <c r="P22" s="50">
        <v>8.8454999999999995</v>
      </c>
      <c r="Q22" s="50">
        <v>8.3277999999999999</v>
      </c>
      <c r="R22" s="50">
        <v>9.36</v>
      </c>
      <c r="S22" s="50">
        <v>0</v>
      </c>
      <c r="T22" s="167" t="s">
        <v>189</v>
      </c>
      <c r="U22" s="167" t="s">
        <v>189</v>
      </c>
      <c r="V22" s="167" t="s">
        <v>189</v>
      </c>
      <c r="W22" s="167" t="s">
        <v>189</v>
      </c>
      <c r="X22" s="167" t="s">
        <v>189</v>
      </c>
      <c r="Y22" s="167" t="s">
        <v>189</v>
      </c>
      <c r="Z22" s="167" t="s">
        <v>189</v>
      </c>
      <c r="AA22" s="167" t="s">
        <v>189</v>
      </c>
      <c r="AB22" s="167" t="s">
        <v>189</v>
      </c>
      <c r="AC22" s="167" t="s">
        <v>189</v>
      </c>
      <c r="AD22" s="167" t="s">
        <v>189</v>
      </c>
      <c r="AE22" s="167" t="s">
        <v>189</v>
      </c>
    </row>
    <row r="23" spans="1:31" hidden="1" outlineLevel="1">
      <c r="A23" s="15">
        <v>40909</v>
      </c>
      <c r="B23" s="50">
        <v>14.9611</v>
      </c>
      <c r="C23" s="50">
        <v>17.538</v>
      </c>
      <c r="D23" s="50">
        <v>14.4596</v>
      </c>
      <c r="E23" s="50">
        <v>14.0289</v>
      </c>
      <c r="F23" s="50">
        <v>16.3949</v>
      </c>
      <c r="G23" s="50">
        <v>0</v>
      </c>
      <c r="H23" s="50">
        <v>17.208100000000002</v>
      </c>
      <c r="I23" s="50">
        <v>17.538</v>
      </c>
      <c r="J23" s="50">
        <v>17.1191</v>
      </c>
      <c r="K23" s="50">
        <v>16.973500000000001</v>
      </c>
      <c r="L23" s="50">
        <v>17.7044</v>
      </c>
      <c r="M23" s="50">
        <v>0</v>
      </c>
      <c r="N23" s="50">
        <v>7.5785</v>
      </c>
      <c r="O23" s="50">
        <v>0</v>
      </c>
      <c r="P23" s="50">
        <v>7.5785</v>
      </c>
      <c r="Q23" s="50">
        <v>6.9546999999999999</v>
      </c>
      <c r="R23" s="50">
        <v>11.489100000000001</v>
      </c>
      <c r="S23" s="50">
        <v>0</v>
      </c>
      <c r="T23" s="167" t="s">
        <v>189</v>
      </c>
      <c r="U23" s="167" t="s">
        <v>189</v>
      </c>
      <c r="V23" s="167" t="s">
        <v>189</v>
      </c>
      <c r="W23" s="167" t="s">
        <v>189</v>
      </c>
      <c r="X23" s="167" t="s">
        <v>189</v>
      </c>
      <c r="Y23" s="167" t="s">
        <v>189</v>
      </c>
      <c r="Z23" s="167" t="s">
        <v>189</v>
      </c>
      <c r="AA23" s="167" t="s">
        <v>189</v>
      </c>
      <c r="AB23" s="167" t="s">
        <v>189</v>
      </c>
      <c r="AC23" s="167" t="s">
        <v>189</v>
      </c>
      <c r="AD23" s="167" t="s">
        <v>189</v>
      </c>
      <c r="AE23" s="167" t="s">
        <v>189</v>
      </c>
    </row>
    <row r="24" spans="1:31" hidden="1" outlineLevel="1">
      <c r="A24" s="15">
        <v>40940</v>
      </c>
      <c r="B24" s="50">
        <v>15.3256</v>
      </c>
      <c r="C24" s="50">
        <v>18.14</v>
      </c>
      <c r="D24" s="50">
        <v>14.806800000000001</v>
      </c>
      <c r="E24" s="50">
        <v>14.6608</v>
      </c>
      <c r="F24" s="50">
        <v>15.6395</v>
      </c>
      <c r="G24" s="50">
        <v>0</v>
      </c>
      <c r="H24" s="50">
        <v>17.8504</v>
      </c>
      <c r="I24" s="50">
        <v>18.14</v>
      </c>
      <c r="J24" s="50">
        <v>17.7728</v>
      </c>
      <c r="K24" s="50">
        <v>17.650400000000001</v>
      </c>
      <c r="L24" s="50">
        <v>18.457799999999999</v>
      </c>
      <c r="M24" s="50">
        <v>0</v>
      </c>
      <c r="N24" s="50">
        <v>8.2653999999999996</v>
      </c>
      <c r="O24" s="50">
        <v>0</v>
      </c>
      <c r="P24" s="50">
        <v>8.2653999999999996</v>
      </c>
      <c r="Q24" s="50">
        <v>8.1247000000000007</v>
      </c>
      <c r="R24" s="50">
        <v>9.1018000000000008</v>
      </c>
      <c r="S24" s="50">
        <v>0</v>
      </c>
      <c r="T24" s="167" t="s">
        <v>189</v>
      </c>
      <c r="U24" s="167" t="s">
        <v>189</v>
      </c>
      <c r="V24" s="167" t="s">
        <v>189</v>
      </c>
      <c r="W24" s="167" t="s">
        <v>189</v>
      </c>
      <c r="X24" s="167" t="s">
        <v>189</v>
      </c>
      <c r="Y24" s="167" t="s">
        <v>189</v>
      </c>
      <c r="Z24" s="167" t="s">
        <v>189</v>
      </c>
      <c r="AA24" s="167" t="s">
        <v>189</v>
      </c>
      <c r="AB24" s="167" t="s">
        <v>189</v>
      </c>
      <c r="AC24" s="167" t="s">
        <v>189</v>
      </c>
      <c r="AD24" s="167" t="s">
        <v>189</v>
      </c>
      <c r="AE24" s="167" t="s">
        <v>189</v>
      </c>
    </row>
    <row r="25" spans="1:31" hidden="1" outlineLevel="1">
      <c r="A25" s="15">
        <v>40969</v>
      </c>
      <c r="B25" s="50">
        <v>14.332700000000001</v>
      </c>
      <c r="C25" s="50">
        <v>18.313500000000001</v>
      </c>
      <c r="D25" s="50">
        <v>13.813499999999999</v>
      </c>
      <c r="E25" s="50">
        <v>14.352499999999999</v>
      </c>
      <c r="F25" s="50">
        <v>12.203200000000001</v>
      </c>
      <c r="G25" s="50">
        <v>0</v>
      </c>
      <c r="H25" s="50">
        <v>18.515000000000001</v>
      </c>
      <c r="I25" s="50">
        <v>18.313500000000001</v>
      </c>
      <c r="J25" s="50">
        <v>18.565100000000001</v>
      </c>
      <c r="K25" s="50">
        <v>18.527799999999999</v>
      </c>
      <c r="L25" s="50">
        <v>18.806100000000001</v>
      </c>
      <c r="M25" s="50">
        <v>0</v>
      </c>
      <c r="N25" s="50">
        <v>8.5754999999999999</v>
      </c>
      <c r="O25" s="50">
        <v>0</v>
      </c>
      <c r="P25" s="50">
        <v>8.5754999999999999</v>
      </c>
      <c r="Q25" s="50">
        <v>7.9288999999999996</v>
      </c>
      <c r="R25" s="50">
        <v>9.6327999999999996</v>
      </c>
      <c r="S25" s="50">
        <v>0</v>
      </c>
      <c r="T25" s="167" t="s">
        <v>189</v>
      </c>
      <c r="U25" s="167" t="s">
        <v>189</v>
      </c>
      <c r="V25" s="167" t="s">
        <v>189</v>
      </c>
      <c r="W25" s="167" t="s">
        <v>189</v>
      </c>
      <c r="X25" s="167" t="s">
        <v>189</v>
      </c>
      <c r="Y25" s="167" t="s">
        <v>189</v>
      </c>
      <c r="Z25" s="167" t="s">
        <v>189</v>
      </c>
      <c r="AA25" s="167" t="s">
        <v>189</v>
      </c>
      <c r="AB25" s="167" t="s">
        <v>189</v>
      </c>
      <c r="AC25" s="167" t="s">
        <v>189</v>
      </c>
      <c r="AD25" s="167" t="s">
        <v>189</v>
      </c>
      <c r="AE25" s="167" t="s">
        <v>189</v>
      </c>
    </row>
    <row r="26" spans="1:31" hidden="1" outlineLevel="1">
      <c r="A26" s="15">
        <v>41000</v>
      </c>
      <c r="B26" s="50">
        <v>13.5558</v>
      </c>
      <c r="C26" s="50">
        <v>18.036300000000001</v>
      </c>
      <c r="D26" s="50">
        <v>13.039400000000001</v>
      </c>
      <c r="E26" s="50">
        <v>14.287000000000001</v>
      </c>
      <c r="F26" s="50">
        <v>11.4701</v>
      </c>
      <c r="G26" s="50">
        <v>0</v>
      </c>
      <c r="H26" s="50">
        <v>17.575700000000001</v>
      </c>
      <c r="I26" s="50">
        <v>18.036300000000001</v>
      </c>
      <c r="J26" s="50">
        <v>17.464099999999998</v>
      </c>
      <c r="K26" s="50">
        <v>17.1294</v>
      </c>
      <c r="L26" s="50">
        <v>18.905200000000001</v>
      </c>
      <c r="M26" s="50">
        <v>0</v>
      </c>
      <c r="N26" s="50">
        <v>9.0319000000000003</v>
      </c>
      <c r="O26" s="50">
        <v>0</v>
      </c>
      <c r="P26" s="50">
        <v>9.0319000000000003</v>
      </c>
      <c r="Q26" s="50">
        <v>7.8914999999999997</v>
      </c>
      <c r="R26" s="50">
        <v>9.5852000000000004</v>
      </c>
      <c r="S26" s="50">
        <v>0</v>
      </c>
      <c r="T26" s="167" t="s">
        <v>189</v>
      </c>
      <c r="U26" s="167" t="s">
        <v>189</v>
      </c>
      <c r="V26" s="167" t="s">
        <v>189</v>
      </c>
      <c r="W26" s="167" t="s">
        <v>189</v>
      </c>
      <c r="X26" s="167" t="s">
        <v>189</v>
      </c>
      <c r="Y26" s="167" t="s">
        <v>189</v>
      </c>
      <c r="Z26" s="167" t="s">
        <v>189</v>
      </c>
      <c r="AA26" s="167" t="s">
        <v>189</v>
      </c>
      <c r="AB26" s="167" t="s">
        <v>189</v>
      </c>
      <c r="AC26" s="167" t="s">
        <v>189</v>
      </c>
      <c r="AD26" s="167" t="s">
        <v>189</v>
      </c>
      <c r="AE26" s="167" t="s">
        <v>189</v>
      </c>
    </row>
    <row r="27" spans="1:31" hidden="1" outlineLevel="1">
      <c r="A27" s="15">
        <v>41030</v>
      </c>
      <c r="B27" s="50">
        <v>14.8231</v>
      </c>
      <c r="C27" s="50">
        <v>18.729900000000001</v>
      </c>
      <c r="D27" s="50">
        <v>14.1594</v>
      </c>
      <c r="E27" s="50">
        <v>13.309200000000001</v>
      </c>
      <c r="F27" s="50">
        <v>17.385200000000001</v>
      </c>
      <c r="G27" s="50">
        <v>0</v>
      </c>
      <c r="H27" s="50">
        <v>18.278500000000001</v>
      </c>
      <c r="I27" s="50">
        <v>18.729900000000001</v>
      </c>
      <c r="J27" s="50">
        <v>18.151</v>
      </c>
      <c r="K27" s="50">
        <v>17.916399999999999</v>
      </c>
      <c r="L27" s="50">
        <v>18.713899999999999</v>
      </c>
      <c r="M27" s="50">
        <v>0</v>
      </c>
      <c r="N27" s="50">
        <v>8.1315000000000008</v>
      </c>
      <c r="O27" s="50">
        <v>0</v>
      </c>
      <c r="P27" s="50">
        <v>8.1315000000000008</v>
      </c>
      <c r="Q27" s="50">
        <v>7.9744999999999999</v>
      </c>
      <c r="R27" s="50">
        <v>9.9515999999999991</v>
      </c>
      <c r="S27" s="50">
        <v>0</v>
      </c>
      <c r="T27" s="167" t="s">
        <v>189</v>
      </c>
      <c r="U27" s="167" t="s">
        <v>189</v>
      </c>
      <c r="V27" s="167" t="s">
        <v>189</v>
      </c>
      <c r="W27" s="167" t="s">
        <v>189</v>
      </c>
      <c r="X27" s="167" t="s">
        <v>189</v>
      </c>
      <c r="Y27" s="167" t="s">
        <v>189</v>
      </c>
      <c r="Z27" s="167" t="s">
        <v>189</v>
      </c>
      <c r="AA27" s="167" t="s">
        <v>189</v>
      </c>
      <c r="AB27" s="167" t="s">
        <v>189</v>
      </c>
      <c r="AC27" s="167" t="s">
        <v>189</v>
      </c>
      <c r="AD27" s="167" t="s">
        <v>189</v>
      </c>
      <c r="AE27" s="167" t="s">
        <v>189</v>
      </c>
    </row>
    <row r="28" spans="1:31" hidden="1" outlineLevel="1">
      <c r="A28" s="15">
        <v>41061</v>
      </c>
      <c r="B28" s="50">
        <v>14.184799999999999</v>
      </c>
      <c r="C28" s="50">
        <v>18.327100000000002</v>
      </c>
      <c r="D28" s="50">
        <v>13.4793</v>
      </c>
      <c r="E28" s="50">
        <v>13.2098</v>
      </c>
      <c r="F28" s="50">
        <v>13.930099999999999</v>
      </c>
      <c r="G28" s="50">
        <v>0</v>
      </c>
      <c r="H28" s="50">
        <v>18.8674</v>
      </c>
      <c r="I28" s="50">
        <v>18.327100000000002</v>
      </c>
      <c r="J28" s="50">
        <v>19.084599999999998</v>
      </c>
      <c r="K28" s="50">
        <v>19.1387</v>
      </c>
      <c r="L28" s="50">
        <v>18.9633</v>
      </c>
      <c r="M28" s="50">
        <v>0</v>
      </c>
      <c r="N28" s="50">
        <v>9.3592999999999993</v>
      </c>
      <c r="O28" s="50">
        <v>0</v>
      </c>
      <c r="P28" s="50">
        <v>9.3592999999999993</v>
      </c>
      <c r="Q28" s="50">
        <v>7.9856999999999996</v>
      </c>
      <c r="R28" s="50">
        <v>11.2349</v>
      </c>
      <c r="S28" s="50">
        <v>0</v>
      </c>
      <c r="T28" s="167" t="s">
        <v>189</v>
      </c>
      <c r="U28" s="167" t="s">
        <v>189</v>
      </c>
      <c r="V28" s="167" t="s">
        <v>189</v>
      </c>
      <c r="W28" s="167" t="s">
        <v>189</v>
      </c>
      <c r="X28" s="167" t="s">
        <v>189</v>
      </c>
      <c r="Y28" s="167" t="s">
        <v>189</v>
      </c>
      <c r="Z28" s="167" t="s">
        <v>189</v>
      </c>
      <c r="AA28" s="167" t="s">
        <v>189</v>
      </c>
      <c r="AB28" s="167" t="s">
        <v>189</v>
      </c>
      <c r="AC28" s="167" t="s">
        <v>189</v>
      </c>
      <c r="AD28" s="167" t="s">
        <v>189</v>
      </c>
      <c r="AE28" s="167" t="s">
        <v>189</v>
      </c>
    </row>
    <row r="29" spans="1:31" hidden="1" outlineLevel="1">
      <c r="A29" s="15">
        <v>41091</v>
      </c>
      <c r="B29" s="50">
        <v>15.768000000000001</v>
      </c>
      <c r="C29" s="50">
        <v>18.5061</v>
      </c>
      <c r="D29" s="50">
        <v>15.120699999999999</v>
      </c>
      <c r="E29" s="50">
        <v>15.6363</v>
      </c>
      <c r="F29" s="50">
        <v>14.308999999999999</v>
      </c>
      <c r="G29" s="50">
        <v>16.014800000000001</v>
      </c>
      <c r="H29" s="50">
        <v>18.430900000000001</v>
      </c>
      <c r="I29" s="50">
        <v>18.5061</v>
      </c>
      <c r="J29" s="50">
        <v>18.4011</v>
      </c>
      <c r="K29" s="50">
        <v>18.3797</v>
      </c>
      <c r="L29" s="50">
        <v>18.523399999999999</v>
      </c>
      <c r="M29" s="50">
        <v>16.014800000000001</v>
      </c>
      <c r="N29" s="50">
        <v>10.228300000000001</v>
      </c>
      <c r="O29" s="50">
        <v>0</v>
      </c>
      <c r="P29" s="50">
        <v>10.228300000000001</v>
      </c>
      <c r="Q29" s="50">
        <v>9.3084000000000007</v>
      </c>
      <c r="R29" s="50">
        <v>10.9992</v>
      </c>
      <c r="S29" s="50">
        <v>0</v>
      </c>
      <c r="T29" s="167" t="s">
        <v>189</v>
      </c>
      <c r="U29" s="167" t="s">
        <v>189</v>
      </c>
      <c r="V29" s="167" t="s">
        <v>189</v>
      </c>
      <c r="W29" s="167" t="s">
        <v>189</v>
      </c>
      <c r="X29" s="167" t="s">
        <v>189</v>
      </c>
      <c r="Y29" s="167" t="s">
        <v>189</v>
      </c>
      <c r="Z29" s="167" t="s">
        <v>189</v>
      </c>
      <c r="AA29" s="167" t="s">
        <v>189</v>
      </c>
      <c r="AB29" s="167" t="s">
        <v>189</v>
      </c>
      <c r="AC29" s="167" t="s">
        <v>189</v>
      </c>
      <c r="AD29" s="167" t="s">
        <v>189</v>
      </c>
      <c r="AE29" s="167" t="s">
        <v>189</v>
      </c>
    </row>
    <row r="30" spans="1:31" hidden="1" outlineLevel="1">
      <c r="A30" s="15">
        <v>41122</v>
      </c>
      <c r="B30" s="50">
        <v>16.8079</v>
      </c>
      <c r="C30" s="50">
        <v>19.2592</v>
      </c>
      <c r="D30" s="50">
        <v>16.079899999999999</v>
      </c>
      <c r="E30" s="50">
        <v>15.9597</v>
      </c>
      <c r="F30" s="50">
        <v>16.504999999999999</v>
      </c>
      <c r="G30" s="50">
        <v>16</v>
      </c>
      <c r="H30" s="50">
        <v>19.866099999999999</v>
      </c>
      <c r="I30" s="50">
        <v>19.2592</v>
      </c>
      <c r="J30" s="50">
        <v>20.167400000000001</v>
      </c>
      <c r="K30" s="50">
        <v>20.559000000000001</v>
      </c>
      <c r="L30" s="50">
        <v>19.206600000000002</v>
      </c>
      <c r="M30" s="50">
        <v>16</v>
      </c>
      <c r="N30" s="50">
        <v>9.9937000000000005</v>
      </c>
      <c r="O30" s="50">
        <v>0</v>
      </c>
      <c r="P30" s="50">
        <v>9.9937000000000005</v>
      </c>
      <c r="Q30" s="50">
        <v>9.8170000000000002</v>
      </c>
      <c r="R30" s="50">
        <v>10.819800000000001</v>
      </c>
      <c r="S30" s="50">
        <v>0</v>
      </c>
      <c r="T30" s="167" t="s">
        <v>189</v>
      </c>
      <c r="U30" s="167" t="s">
        <v>189</v>
      </c>
      <c r="V30" s="167" t="s">
        <v>189</v>
      </c>
      <c r="W30" s="167" t="s">
        <v>189</v>
      </c>
      <c r="X30" s="167" t="s">
        <v>189</v>
      </c>
      <c r="Y30" s="167" t="s">
        <v>189</v>
      </c>
      <c r="Z30" s="167" t="s">
        <v>189</v>
      </c>
      <c r="AA30" s="167" t="s">
        <v>189</v>
      </c>
      <c r="AB30" s="167" t="s">
        <v>189</v>
      </c>
      <c r="AC30" s="167" t="s">
        <v>189</v>
      </c>
      <c r="AD30" s="167" t="s">
        <v>189</v>
      </c>
      <c r="AE30" s="167" t="s">
        <v>189</v>
      </c>
    </row>
    <row r="31" spans="1:31" hidden="1" outlineLevel="1">
      <c r="A31" s="15">
        <v>41153</v>
      </c>
      <c r="B31" s="50">
        <v>15.153499999999999</v>
      </c>
      <c r="C31" s="50">
        <v>19.682600000000001</v>
      </c>
      <c r="D31" s="50">
        <v>14.2942</v>
      </c>
      <c r="E31" s="50">
        <v>13.7821</v>
      </c>
      <c r="F31" s="50">
        <v>17.448499999999999</v>
      </c>
      <c r="G31" s="50">
        <v>16</v>
      </c>
      <c r="H31" s="50">
        <v>19.842099999999999</v>
      </c>
      <c r="I31" s="50">
        <v>19.682600000000001</v>
      </c>
      <c r="J31" s="50">
        <v>19.9163</v>
      </c>
      <c r="K31" s="50">
        <v>19.820799999999998</v>
      </c>
      <c r="L31" s="50">
        <v>20.409099999999999</v>
      </c>
      <c r="M31" s="50">
        <v>16</v>
      </c>
      <c r="N31" s="50">
        <v>10.417299999999999</v>
      </c>
      <c r="O31" s="50">
        <v>0</v>
      </c>
      <c r="P31" s="50">
        <v>10.417299999999999</v>
      </c>
      <c r="Q31" s="50">
        <v>10.442500000000001</v>
      </c>
      <c r="R31" s="50">
        <v>10.0616</v>
      </c>
      <c r="S31" s="50">
        <v>0</v>
      </c>
      <c r="T31" s="167" t="s">
        <v>189</v>
      </c>
      <c r="U31" s="167" t="s">
        <v>189</v>
      </c>
      <c r="V31" s="167" t="s">
        <v>189</v>
      </c>
      <c r="W31" s="167" t="s">
        <v>189</v>
      </c>
      <c r="X31" s="167" t="s">
        <v>189</v>
      </c>
      <c r="Y31" s="167" t="s">
        <v>189</v>
      </c>
      <c r="Z31" s="167" t="s">
        <v>189</v>
      </c>
      <c r="AA31" s="167" t="s">
        <v>189</v>
      </c>
      <c r="AB31" s="167" t="s">
        <v>189</v>
      </c>
      <c r="AC31" s="167" t="s">
        <v>189</v>
      </c>
      <c r="AD31" s="167" t="s">
        <v>189</v>
      </c>
      <c r="AE31" s="167" t="s">
        <v>189</v>
      </c>
    </row>
    <row r="32" spans="1:31" hidden="1" outlineLevel="1">
      <c r="A32" s="15">
        <v>41183</v>
      </c>
      <c r="B32" s="50">
        <v>16.979700000000001</v>
      </c>
      <c r="C32" s="50">
        <v>20.625599999999999</v>
      </c>
      <c r="D32" s="50">
        <v>15.9</v>
      </c>
      <c r="E32" s="50">
        <v>15.7242</v>
      </c>
      <c r="F32" s="50">
        <v>16.645099999999999</v>
      </c>
      <c r="G32" s="50">
        <v>16</v>
      </c>
      <c r="H32" s="50">
        <v>20.548400000000001</v>
      </c>
      <c r="I32" s="50">
        <v>20.625599999999999</v>
      </c>
      <c r="J32" s="50">
        <v>20.5078</v>
      </c>
      <c r="K32" s="50">
        <v>21.189499999999999</v>
      </c>
      <c r="L32" s="50">
        <v>18.737300000000001</v>
      </c>
      <c r="M32" s="50">
        <v>16</v>
      </c>
      <c r="N32" s="50">
        <v>9.9383999999999997</v>
      </c>
      <c r="O32" s="50">
        <v>0</v>
      </c>
      <c r="P32" s="50">
        <v>9.9383999999999997</v>
      </c>
      <c r="Q32" s="50">
        <v>9.9214000000000002</v>
      </c>
      <c r="R32" s="50">
        <v>10.083500000000001</v>
      </c>
      <c r="S32" s="50">
        <v>0</v>
      </c>
      <c r="T32" s="167" t="s">
        <v>189</v>
      </c>
      <c r="U32" s="167" t="s">
        <v>189</v>
      </c>
      <c r="V32" s="167" t="s">
        <v>189</v>
      </c>
      <c r="W32" s="167" t="s">
        <v>189</v>
      </c>
      <c r="X32" s="167" t="s">
        <v>189</v>
      </c>
      <c r="Y32" s="167" t="s">
        <v>189</v>
      </c>
      <c r="Z32" s="167" t="s">
        <v>189</v>
      </c>
      <c r="AA32" s="167" t="s">
        <v>189</v>
      </c>
      <c r="AB32" s="167" t="s">
        <v>189</v>
      </c>
      <c r="AC32" s="167" t="s">
        <v>189</v>
      </c>
      <c r="AD32" s="167" t="s">
        <v>189</v>
      </c>
      <c r="AE32" s="167" t="s">
        <v>189</v>
      </c>
    </row>
    <row r="33" spans="1:31" hidden="1" outlineLevel="1">
      <c r="A33" s="15">
        <v>41214</v>
      </c>
      <c r="B33" s="50">
        <v>15.543699999999999</v>
      </c>
      <c r="C33" s="50">
        <v>21.6784</v>
      </c>
      <c r="D33" s="50">
        <v>14.0243</v>
      </c>
      <c r="E33" s="50">
        <v>14.124599999999999</v>
      </c>
      <c r="F33" s="50">
        <v>13.694000000000001</v>
      </c>
      <c r="G33" s="50">
        <v>16</v>
      </c>
      <c r="H33" s="50">
        <v>20.311299999999999</v>
      </c>
      <c r="I33" s="50">
        <v>21.6784</v>
      </c>
      <c r="J33" s="50">
        <v>19.5564</v>
      </c>
      <c r="K33" s="50">
        <v>20.824300000000001</v>
      </c>
      <c r="L33" s="50">
        <v>16.798500000000001</v>
      </c>
      <c r="M33" s="50">
        <v>16</v>
      </c>
      <c r="N33" s="50">
        <v>9.5259</v>
      </c>
      <c r="O33" s="50">
        <v>0</v>
      </c>
      <c r="P33" s="50">
        <v>9.5259</v>
      </c>
      <c r="Q33" s="50">
        <v>9.3094000000000001</v>
      </c>
      <c r="R33" s="50">
        <v>10.2841</v>
      </c>
      <c r="S33" s="50">
        <v>0</v>
      </c>
      <c r="T33" s="167" t="s">
        <v>189</v>
      </c>
      <c r="U33" s="167" t="s">
        <v>189</v>
      </c>
      <c r="V33" s="167" t="s">
        <v>189</v>
      </c>
      <c r="W33" s="167" t="s">
        <v>189</v>
      </c>
      <c r="X33" s="167" t="s">
        <v>189</v>
      </c>
      <c r="Y33" s="167" t="s">
        <v>189</v>
      </c>
      <c r="Z33" s="167" t="s">
        <v>189</v>
      </c>
      <c r="AA33" s="167" t="s">
        <v>189</v>
      </c>
      <c r="AB33" s="167" t="s">
        <v>189</v>
      </c>
      <c r="AC33" s="167" t="s">
        <v>189</v>
      </c>
      <c r="AD33" s="167" t="s">
        <v>189</v>
      </c>
      <c r="AE33" s="167" t="s">
        <v>189</v>
      </c>
    </row>
    <row r="34" spans="1:31" hidden="1" outlineLevel="1">
      <c r="A34" s="15">
        <v>41244</v>
      </c>
      <c r="B34" s="50">
        <v>16.5672</v>
      </c>
      <c r="C34" s="50">
        <v>20.067399999999999</v>
      </c>
      <c r="D34" s="50">
        <v>15.719900000000001</v>
      </c>
      <c r="E34" s="50">
        <v>16.0928</v>
      </c>
      <c r="F34" s="50">
        <v>14.5388</v>
      </c>
      <c r="G34" s="50">
        <v>16.668700000000001</v>
      </c>
      <c r="H34" s="50">
        <v>18.752300000000002</v>
      </c>
      <c r="I34" s="50">
        <v>20.067399999999999</v>
      </c>
      <c r="J34" s="50">
        <v>18.2759</v>
      </c>
      <c r="K34" s="50">
        <v>18.874600000000001</v>
      </c>
      <c r="L34" s="50">
        <v>16.514900000000001</v>
      </c>
      <c r="M34" s="50">
        <v>17.248999999999999</v>
      </c>
      <c r="N34" s="50">
        <v>10.569900000000001</v>
      </c>
      <c r="O34" s="50">
        <v>0</v>
      </c>
      <c r="P34" s="50">
        <v>10.569900000000001</v>
      </c>
      <c r="Q34" s="50">
        <v>10.630100000000001</v>
      </c>
      <c r="R34" s="50">
        <v>10.3765</v>
      </c>
      <c r="S34" s="50">
        <v>10.4559</v>
      </c>
      <c r="T34" s="167" t="s">
        <v>189</v>
      </c>
      <c r="U34" s="167" t="s">
        <v>189</v>
      </c>
      <c r="V34" s="167" t="s">
        <v>189</v>
      </c>
      <c r="W34" s="167" t="s">
        <v>189</v>
      </c>
      <c r="X34" s="167" t="s">
        <v>189</v>
      </c>
      <c r="Y34" s="167" t="s">
        <v>189</v>
      </c>
      <c r="Z34" s="167" t="s">
        <v>189</v>
      </c>
      <c r="AA34" s="167" t="s">
        <v>189</v>
      </c>
      <c r="AB34" s="167" t="s">
        <v>189</v>
      </c>
      <c r="AC34" s="167" t="s">
        <v>189</v>
      </c>
      <c r="AD34" s="167" t="s">
        <v>189</v>
      </c>
      <c r="AE34" s="167" t="s">
        <v>189</v>
      </c>
    </row>
    <row r="35" spans="1:31" ht="13.8" hidden="1" outlineLevel="1">
      <c r="A35" s="15">
        <v>41275</v>
      </c>
      <c r="B35" s="50">
        <v>16.128900000000002</v>
      </c>
      <c r="C35" s="50">
        <v>19.866</v>
      </c>
      <c r="D35" s="50">
        <v>15.0763</v>
      </c>
      <c r="E35" s="50">
        <v>14.549099999999999</v>
      </c>
      <c r="F35" s="50">
        <v>17.684899999999999</v>
      </c>
      <c r="G35" s="50">
        <v>18.094200000000001</v>
      </c>
      <c r="H35" s="50">
        <v>19.0566</v>
      </c>
      <c r="I35" s="50">
        <v>19.866</v>
      </c>
      <c r="J35" s="50">
        <v>18.688700000000001</v>
      </c>
      <c r="K35" s="50">
        <v>18.481400000000001</v>
      </c>
      <c r="L35" s="50">
        <v>19.607700000000001</v>
      </c>
      <c r="M35" s="50">
        <v>18.094200000000001</v>
      </c>
      <c r="N35" s="50">
        <v>9.1890999999999998</v>
      </c>
      <c r="O35" s="50">
        <v>0</v>
      </c>
      <c r="P35" s="50">
        <v>9.1890999999999998</v>
      </c>
      <c r="Q35" s="50">
        <v>9.0258000000000003</v>
      </c>
      <c r="R35" s="50">
        <v>10.876099999999999</v>
      </c>
      <c r="S35" s="50">
        <v>0</v>
      </c>
      <c r="T35" s="50">
        <v>9.1945999999999994</v>
      </c>
      <c r="U35" s="50">
        <v>0</v>
      </c>
      <c r="V35" s="50">
        <v>9.1945999999999994</v>
      </c>
      <c r="W35" s="50">
        <v>9.0734999999999992</v>
      </c>
      <c r="X35" s="50">
        <v>10.5024</v>
      </c>
      <c r="Y35" s="50">
        <v>0</v>
      </c>
      <c r="Z35" s="50">
        <v>7.6406999999999998</v>
      </c>
      <c r="AA35" s="50">
        <v>0</v>
      </c>
      <c r="AB35" s="50">
        <v>7.6406999999999998</v>
      </c>
      <c r="AC35" s="50">
        <v>7.4528999999999996</v>
      </c>
      <c r="AD35" s="50">
        <v>10.903</v>
      </c>
      <c r="AE35" s="50">
        <v>0</v>
      </c>
    </row>
    <row r="36" spans="1:31" ht="13.8" hidden="1" outlineLevel="1">
      <c r="A36" s="15">
        <v>41306</v>
      </c>
      <c r="B36" s="50">
        <v>14.8622</v>
      </c>
      <c r="C36" s="50">
        <v>20.1753</v>
      </c>
      <c r="D36" s="50">
        <v>13.940099999999999</v>
      </c>
      <c r="E36" s="50">
        <v>14.2241</v>
      </c>
      <c r="F36" s="50">
        <v>14.344799999999999</v>
      </c>
      <c r="G36" s="50">
        <v>11.166499999999999</v>
      </c>
      <c r="H36" s="50">
        <v>18.940000000000001</v>
      </c>
      <c r="I36" s="50">
        <v>20.1753</v>
      </c>
      <c r="J36" s="50">
        <v>18.517299999999999</v>
      </c>
      <c r="K36" s="50">
        <v>18.332899999999999</v>
      </c>
      <c r="L36" s="50">
        <v>19.3033</v>
      </c>
      <c r="M36" s="50">
        <v>19.672699999999999</v>
      </c>
      <c r="N36" s="50">
        <v>9.2296999999999993</v>
      </c>
      <c r="O36" s="50">
        <v>0</v>
      </c>
      <c r="P36" s="50">
        <v>9.2296999999999993</v>
      </c>
      <c r="Q36" s="50">
        <v>8.9365000000000006</v>
      </c>
      <c r="R36" s="50">
        <v>10.167899999999999</v>
      </c>
      <c r="S36" s="50">
        <v>9.4</v>
      </c>
      <c r="T36" s="50">
        <v>9.2118000000000002</v>
      </c>
      <c r="U36" s="50">
        <v>0</v>
      </c>
      <c r="V36" s="50">
        <v>9.2118000000000002</v>
      </c>
      <c r="W36" s="50">
        <v>8.9161000000000001</v>
      </c>
      <c r="X36" s="50">
        <v>10.108499999999999</v>
      </c>
      <c r="Y36" s="50">
        <v>9.4</v>
      </c>
      <c r="Z36" s="50">
        <v>7.8798000000000004</v>
      </c>
      <c r="AA36" s="50">
        <v>0</v>
      </c>
      <c r="AB36" s="50">
        <v>7.8798000000000004</v>
      </c>
      <c r="AC36" s="50">
        <v>7.8798000000000004</v>
      </c>
      <c r="AD36" s="50">
        <v>0</v>
      </c>
      <c r="AE36" s="50">
        <v>0</v>
      </c>
    </row>
    <row r="37" spans="1:31" ht="13.8" hidden="1" outlineLevel="1">
      <c r="A37" s="15">
        <v>41334</v>
      </c>
      <c r="B37" s="50">
        <v>17.670500000000001</v>
      </c>
      <c r="C37" s="50">
        <v>21.027000000000001</v>
      </c>
      <c r="D37" s="50">
        <v>16.896699999999999</v>
      </c>
      <c r="E37" s="50">
        <v>17.280799999999999</v>
      </c>
      <c r="F37" s="50">
        <v>15.6974</v>
      </c>
      <c r="G37" s="50">
        <v>16.7654</v>
      </c>
      <c r="H37" s="50">
        <v>18.8322</v>
      </c>
      <c r="I37" s="50">
        <v>21.027000000000001</v>
      </c>
      <c r="J37" s="50">
        <v>18.224799999999998</v>
      </c>
      <c r="K37" s="50">
        <v>18.0913</v>
      </c>
      <c r="L37" s="50">
        <v>18.991</v>
      </c>
      <c r="M37" s="50">
        <v>16.7654</v>
      </c>
      <c r="N37" s="50">
        <v>10.2796</v>
      </c>
      <c r="O37" s="50">
        <v>0</v>
      </c>
      <c r="P37" s="50">
        <v>10.2796</v>
      </c>
      <c r="Q37" s="50">
        <v>8.0825999999999993</v>
      </c>
      <c r="R37" s="50">
        <v>11.5405</v>
      </c>
      <c r="S37" s="50" t="s">
        <v>126</v>
      </c>
      <c r="T37" s="50">
        <v>9.8419000000000008</v>
      </c>
      <c r="U37" s="50">
        <v>0</v>
      </c>
      <c r="V37" s="50">
        <v>9.8419000000000008</v>
      </c>
      <c r="W37" s="50">
        <v>7.8013000000000003</v>
      </c>
      <c r="X37" s="50">
        <v>11.023899999999999</v>
      </c>
      <c r="Y37" s="50">
        <v>0</v>
      </c>
      <c r="Z37" s="50">
        <v>8.7421000000000006</v>
      </c>
      <c r="AA37" s="50">
        <v>0</v>
      </c>
      <c r="AB37" s="50">
        <v>8.7421000000000006</v>
      </c>
      <c r="AC37" s="50">
        <v>8.7421000000000006</v>
      </c>
      <c r="AD37" s="50">
        <v>0</v>
      </c>
      <c r="AE37" s="50">
        <v>0</v>
      </c>
    </row>
    <row r="38" spans="1:31" ht="13.8" hidden="1" outlineLevel="1">
      <c r="A38" s="15">
        <v>41365</v>
      </c>
      <c r="B38" s="50">
        <v>15.0731</v>
      </c>
      <c r="C38" s="50">
        <v>21.1434</v>
      </c>
      <c r="D38" s="50">
        <v>14.2667</v>
      </c>
      <c r="E38" s="50">
        <v>16.002500000000001</v>
      </c>
      <c r="F38" s="50">
        <v>12.7898</v>
      </c>
      <c r="G38" s="50">
        <v>17.689499999999999</v>
      </c>
      <c r="H38" s="50">
        <v>18.520299999999999</v>
      </c>
      <c r="I38" s="50">
        <v>21.1434</v>
      </c>
      <c r="J38" s="50">
        <v>17.825800000000001</v>
      </c>
      <c r="K38" s="50">
        <v>17.526299999999999</v>
      </c>
      <c r="L38" s="50">
        <v>18.7225</v>
      </c>
      <c r="M38" s="50">
        <v>17.689499999999999</v>
      </c>
      <c r="N38" s="50">
        <v>10.6821</v>
      </c>
      <c r="O38" s="50">
        <v>0</v>
      </c>
      <c r="P38" s="50">
        <v>10.6821</v>
      </c>
      <c r="Q38" s="50">
        <v>8.9141999999999992</v>
      </c>
      <c r="R38" s="50">
        <v>11.019299999999999</v>
      </c>
      <c r="S38" s="50" t="s">
        <v>126</v>
      </c>
      <c r="T38" s="50">
        <v>10.658899999999999</v>
      </c>
      <c r="U38" s="50">
        <v>0</v>
      </c>
      <c r="V38" s="50">
        <v>10.658899999999999</v>
      </c>
      <c r="W38" s="50">
        <v>8.6997999999999998</v>
      </c>
      <c r="X38" s="50">
        <v>10.998699999999999</v>
      </c>
      <c r="Y38" s="50">
        <v>0</v>
      </c>
      <c r="Z38" s="50">
        <v>8.6530000000000005</v>
      </c>
      <c r="AA38" s="50">
        <v>0</v>
      </c>
      <c r="AB38" s="50">
        <v>8.6530000000000005</v>
      </c>
      <c r="AC38" s="50">
        <v>8.6351999999999993</v>
      </c>
      <c r="AD38" s="50">
        <v>11</v>
      </c>
      <c r="AE38" s="50">
        <v>0</v>
      </c>
    </row>
    <row r="39" spans="1:31" ht="13.8" hidden="1" outlineLevel="1">
      <c r="A39" s="15">
        <v>41395</v>
      </c>
      <c r="B39" s="50">
        <v>15.095499999999999</v>
      </c>
      <c r="C39" s="50">
        <v>21.0989</v>
      </c>
      <c r="D39" s="50">
        <v>13.979100000000001</v>
      </c>
      <c r="E39" s="50">
        <v>13.587</v>
      </c>
      <c r="F39" s="50">
        <v>16.683299999999999</v>
      </c>
      <c r="G39" s="50">
        <v>16.3474</v>
      </c>
      <c r="H39" s="50">
        <v>18.0288</v>
      </c>
      <c r="I39" s="50">
        <v>21.0989</v>
      </c>
      <c r="J39" s="50">
        <v>17.099399999999999</v>
      </c>
      <c r="K39" s="50">
        <v>16.8689</v>
      </c>
      <c r="L39" s="50">
        <v>18.399899999999999</v>
      </c>
      <c r="M39" s="50">
        <v>16.3474</v>
      </c>
      <c r="N39" s="50">
        <v>9.0101999999999993</v>
      </c>
      <c r="O39" s="50">
        <v>0</v>
      </c>
      <c r="P39" s="50">
        <v>9.0101999999999993</v>
      </c>
      <c r="Q39" s="50">
        <v>8.8932000000000002</v>
      </c>
      <c r="R39" s="50">
        <v>10.5875</v>
      </c>
      <c r="S39" s="50">
        <v>0</v>
      </c>
      <c r="T39" s="50">
        <v>9.1795000000000009</v>
      </c>
      <c r="U39" s="50">
        <v>0</v>
      </c>
      <c r="V39" s="50">
        <v>9.1795000000000009</v>
      </c>
      <c r="W39" s="50">
        <v>9.0668000000000006</v>
      </c>
      <c r="X39" s="50">
        <v>10.5875</v>
      </c>
      <c r="Y39" s="50">
        <v>0</v>
      </c>
      <c r="Z39" s="50">
        <v>6.2693000000000003</v>
      </c>
      <c r="AA39" s="50">
        <v>0</v>
      </c>
      <c r="AB39" s="50">
        <v>6.2693000000000003</v>
      </c>
      <c r="AC39" s="50">
        <v>6.2693000000000003</v>
      </c>
      <c r="AD39" s="50">
        <v>0</v>
      </c>
      <c r="AE39" s="50">
        <v>0</v>
      </c>
    </row>
    <row r="40" spans="1:31" ht="13.8" hidden="1" outlineLevel="1">
      <c r="A40" s="15">
        <v>41426</v>
      </c>
      <c r="B40" s="50">
        <v>13.698499999999999</v>
      </c>
      <c r="C40" s="50">
        <v>20.818000000000001</v>
      </c>
      <c r="D40" s="50">
        <v>12.895899999999999</v>
      </c>
      <c r="E40" s="50">
        <v>13.388500000000001</v>
      </c>
      <c r="F40" s="50">
        <v>12.543200000000001</v>
      </c>
      <c r="G40" s="50">
        <v>12.0655</v>
      </c>
      <c r="H40" s="50">
        <v>18.262</v>
      </c>
      <c r="I40" s="50">
        <v>20.818000000000001</v>
      </c>
      <c r="J40" s="50">
        <v>17.342099999999999</v>
      </c>
      <c r="K40" s="50">
        <v>17.084399999999999</v>
      </c>
      <c r="L40" s="50">
        <v>18.439</v>
      </c>
      <c r="M40" s="50">
        <v>16.264800000000001</v>
      </c>
      <c r="N40" s="50">
        <v>10.8683</v>
      </c>
      <c r="O40" s="50">
        <v>0</v>
      </c>
      <c r="P40" s="50">
        <v>10.8683</v>
      </c>
      <c r="Q40" s="50">
        <v>10.2742</v>
      </c>
      <c r="R40" s="50">
        <v>10.451499999999999</v>
      </c>
      <c r="S40" s="50">
        <v>12</v>
      </c>
      <c r="T40" s="50">
        <v>10.7334</v>
      </c>
      <c r="U40" s="50">
        <v>0</v>
      </c>
      <c r="V40" s="50">
        <v>10.7334</v>
      </c>
      <c r="W40" s="50">
        <v>9.9535</v>
      </c>
      <c r="X40" s="50">
        <v>10.4153</v>
      </c>
      <c r="Y40" s="50">
        <v>12</v>
      </c>
      <c r="Z40" s="50">
        <v>18.023800000000001</v>
      </c>
      <c r="AA40" s="50">
        <v>0</v>
      </c>
      <c r="AB40" s="50">
        <v>18.023800000000001</v>
      </c>
      <c r="AC40" s="50">
        <v>22.0093</v>
      </c>
      <c r="AD40" s="50">
        <v>11.779299999999999</v>
      </c>
      <c r="AE40" s="50">
        <v>0</v>
      </c>
    </row>
    <row r="41" spans="1:31" ht="13.8" hidden="1" outlineLevel="1">
      <c r="A41" s="15">
        <v>41456</v>
      </c>
      <c r="B41" s="50">
        <v>14.514699999999999</v>
      </c>
      <c r="C41" s="50">
        <v>21.180399999999999</v>
      </c>
      <c r="D41" s="50">
        <v>13.407</v>
      </c>
      <c r="E41" s="50">
        <v>13.054</v>
      </c>
      <c r="F41" s="50">
        <v>16.148</v>
      </c>
      <c r="G41" s="50">
        <v>16</v>
      </c>
      <c r="H41" s="50">
        <v>17.570799999999998</v>
      </c>
      <c r="I41" s="50">
        <v>21.180399999999999</v>
      </c>
      <c r="J41" s="50">
        <v>16.459099999999999</v>
      </c>
      <c r="K41" s="50">
        <v>16.2151</v>
      </c>
      <c r="L41" s="50">
        <v>17.755400000000002</v>
      </c>
      <c r="M41" s="50">
        <v>16</v>
      </c>
      <c r="N41" s="50">
        <v>9.8308</v>
      </c>
      <c r="O41" s="50">
        <v>0</v>
      </c>
      <c r="P41" s="50">
        <v>9.8308</v>
      </c>
      <c r="Q41" s="50">
        <v>9.8017000000000003</v>
      </c>
      <c r="R41" s="50">
        <v>10.3613</v>
      </c>
      <c r="S41" s="50">
        <v>0</v>
      </c>
      <c r="T41" s="50">
        <v>9.8902999999999999</v>
      </c>
      <c r="U41" s="50">
        <v>0</v>
      </c>
      <c r="V41" s="50">
        <v>9.8902999999999999</v>
      </c>
      <c r="W41" s="50">
        <v>9.8713999999999995</v>
      </c>
      <c r="X41" s="50">
        <v>10.875299999999999</v>
      </c>
      <c r="Y41" s="50">
        <v>0</v>
      </c>
      <c r="Z41" s="50">
        <v>8.6866000000000003</v>
      </c>
      <c r="AA41" s="50">
        <v>0</v>
      </c>
      <c r="AB41" s="50">
        <v>8.6866000000000003</v>
      </c>
      <c r="AC41" s="50">
        <v>6.9504000000000001</v>
      </c>
      <c r="AD41" s="50">
        <v>10</v>
      </c>
      <c r="AE41" s="50">
        <v>0</v>
      </c>
    </row>
    <row r="42" spans="1:31" ht="13.8" hidden="1" outlineLevel="1">
      <c r="A42" s="15">
        <v>41487</v>
      </c>
      <c r="B42" s="50">
        <v>14.173400000000001</v>
      </c>
      <c r="C42" s="50">
        <v>20.931100000000001</v>
      </c>
      <c r="D42" s="50">
        <v>13.1576</v>
      </c>
      <c r="E42" s="50">
        <v>12.247400000000001</v>
      </c>
      <c r="F42" s="50">
        <v>14.952199999999999</v>
      </c>
      <c r="G42" s="50">
        <v>17.904299999999999</v>
      </c>
      <c r="H42" s="50">
        <v>17.6632</v>
      </c>
      <c r="I42" s="50">
        <v>20.931100000000001</v>
      </c>
      <c r="J42" s="50">
        <v>16.602799999999998</v>
      </c>
      <c r="K42" s="50">
        <v>15.6934</v>
      </c>
      <c r="L42" s="50">
        <v>18.4468</v>
      </c>
      <c r="M42" s="50">
        <v>17.904299999999999</v>
      </c>
      <c r="N42" s="50">
        <v>10.183999999999999</v>
      </c>
      <c r="O42" s="50">
        <v>0</v>
      </c>
      <c r="P42" s="50">
        <v>10.183999999999999</v>
      </c>
      <c r="Q42" s="50">
        <v>9.2873999999999999</v>
      </c>
      <c r="R42" s="50">
        <v>12.01</v>
      </c>
      <c r="S42" s="50">
        <v>0</v>
      </c>
      <c r="T42" s="50">
        <v>10.3249</v>
      </c>
      <c r="U42" s="50">
        <v>0</v>
      </c>
      <c r="V42" s="50">
        <v>10.3249</v>
      </c>
      <c r="W42" s="50">
        <v>9.4567999999999994</v>
      </c>
      <c r="X42" s="50">
        <v>12.2354</v>
      </c>
      <c r="Y42" s="50">
        <v>0</v>
      </c>
      <c r="Z42" s="50">
        <v>8.4659999999999993</v>
      </c>
      <c r="AA42" s="50">
        <v>0</v>
      </c>
      <c r="AB42" s="50">
        <v>8.4659999999999993</v>
      </c>
      <c r="AC42" s="50">
        <v>6.2259000000000002</v>
      </c>
      <c r="AD42" s="50">
        <v>10.481199999999999</v>
      </c>
      <c r="AE42" s="50">
        <v>0</v>
      </c>
    </row>
    <row r="43" spans="1:31" ht="13.8" hidden="1" outlineLevel="1">
      <c r="A43" s="15">
        <v>41518</v>
      </c>
      <c r="B43" s="50">
        <v>14.872199999999999</v>
      </c>
      <c r="C43" s="50">
        <v>21.061199999999999</v>
      </c>
      <c r="D43" s="50">
        <v>13.5443</v>
      </c>
      <c r="E43" s="50">
        <v>13.288600000000001</v>
      </c>
      <c r="F43" s="50">
        <v>14.4754</v>
      </c>
      <c r="G43" s="50">
        <v>17.646699999999999</v>
      </c>
      <c r="H43" s="50">
        <v>17.1432</v>
      </c>
      <c r="I43" s="50">
        <v>21.061199999999999</v>
      </c>
      <c r="J43" s="50">
        <v>15.887</v>
      </c>
      <c r="K43" s="50">
        <v>15.8996</v>
      </c>
      <c r="L43" s="50">
        <v>15.760899999999999</v>
      </c>
      <c r="M43" s="50">
        <v>17.646699999999999</v>
      </c>
      <c r="N43" s="50">
        <v>8.8051999999999992</v>
      </c>
      <c r="O43" s="50">
        <v>0</v>
      </c>
      <c r="P43" s="50">
        <v>8.8051999999999992</v>
      </c>
      <c r="Q43" s="50">
        <v>8.4053000000000004</v>
      </c>
      <c r="R43" s="50">
        <v>10.9703</v>
      </c>
      <c r="S43" s="50">
        <v>0</v>
      </c>
      <c r="T43" s="50">
        <v>8.8386999999999993</v>
      </c>
      <c r="U43" s="50">
        <v>0</v>
      </c>
      <c r="V43" s="50">
        <v>8.8386999999999993</v>
      </c>
      <c r="W43" s="50">
        <v>8.4658999999999995</v>
      </c>
      <c r="X43" s="50">
        <v>10.871700000000001</v>
      </c>
      <c r="Y43" s="50">
        <v>0</v>
      </c>
      <c r="Z43" s="50">
        <v>7.6779999999999999</v>
      </c>
      <c r="AA43" s="50">
        <v>0</v>
      </c>
      <c r="AB43" s="50">
        <v>7.6779999999999999</v>
      </c>
      <c r="AC43" s="50">
        <v>7.2568999999999999</v>
      </c>
      <c r="AD43" s="50">
        <v>10.459199999999999</v>
      </c>
      <c r="AE43" s="50">
        <v>0</v>
      </c>
    </row>
    <row r="44" spans="1:31" ht="13.8" hidden="1" outlineLevel="1">
      <c r="A44" s="15">
        <v>41548</v>
      </c>
      <c r="B44" s="50">
        <v>14.083399999999999</v>
      </c>
      <c r="C44" s="50">
        <v>19.889099999999999</v>
      </c>
      <c r="D44" s="50">
        <v>12.8902</v>
      </c>
      <c r="E44" s="50">
        <v>12.5467</v>
      </c>
      <c r="F44" s="50">
        <v>13.525399999999999</v>
      </c>
      <c r="G44" s="50">
        <v>16</v>
      </c>
      <c r="H44" s="50">
        <v>17.699100000000001</v>
      </c>
      <c r="I44" s="50">
        <v>20.354099999999999</v>
      </c>
      <c r="J44" s="50">
        <v>16.5684</v>
      </c>
      <c r="K44" s="50">
        <v>15.8409</v>
      </c>
      <c r="L44" s="50">
        <v>19.172799999999999</v>
      </c>
      <c r="M44" s="50">
        <v>16</v>
      </c>
      <c r="N44" s="50">
        <v>10.022</v>
      </c>
      <c r="O44" s="50">
        <v>14</v>
      </c>
      <c r="P44" s="50">
        <v>9.9137000000000004</v>
      </c>
      <c r="Q44" s="50">
        <v>8.8798999999999992</v>
      </c>
      <c r="R44" s="50">
        <v>11.2456</v>
      </c>
      <c r="S44" s="50">
        <v>0</v>
      </c>
      <c r="T44" s="50">
        <v>10.096</v>
      </c>
      <c r="U44" s="50">
        <v>14</v>
      </c>
      <c r="V44" s="50">
        <v>9.9877000000000002</v>
      </c>
      <c r="W44" s="50">
        <v>8.9770000000000003</v>
      </c>
      <c r="X44" s="50">
        <v>11.246600000000001</v>
      </c>
      <c r="Y44" s="50">
        <v>0</v>
      </c>
      <c r="Z44" s="50">
        <v>6.2312000000000003</v>
      </c>
      <c r="AA44" s="50">
        <v>0</v>
      </c>
      <c r="AB44" s="50">
        <v>6.2312000000000003</v>
      </c>
      <c r="AC44" s="50">
        <v>6.1378000000000004</v>
      </c>
      <c r="AD44" s="50">
        <v>10.199299999999999</v>
      </c>
      <c r="AE44" s="50">
        <v>0</v>
      </c>
    </row>
    <row r="45" spans="1:31" ht="13.8" hidden="1" outlineLevel="1">
      <c r="A45" s="15">
        <v>41579</v>
      </c>
      <c r="B45" s="50">
        <v>14.688700000000001</v>
      </c>
      <c r="C45" s="50">
        <v>19.794799999999999</v>
      </c>
      <c r="D45" s="50">
        <v>13.3636</v>
      </c>
      <c r="E45" s="50">
        <v>12.7011</v>
      </c>
      <c r="F45" s="50">
        <v>18.977599999999999</v>
      </c>
      <c r="G45" s="50">
        <v>0</v>
      </c>
      <c r="H45" s="50">
        <v>17.416699999999999</v>
      </c>
      <c r="I45" s="50">
        <v>20.1311</v>
      </c>
      <c r="J45" s="50">
        <v>16.2288</v>
      </c>
      <c r="K45" s="50">
        <v>15.545999999999999</v>
      </c>
      <c r="L45" s="50">
        <v>19.3398</v>
      </c>
      <c r="M45" s="50">
        <v>0</v>
      </c>
      <c r="N45" s="50">
        <v>9.8452999999999999</v>
      </c>
      <c r="O45" s="50">
        <v>14</v>
      </c>
      <c r="P45" s="50">
        <v>9.7106999999999992</v>
      </c>
      <c r="Q45" s="50">
        <v>9.6946999999999992</v>
      </c>
      <c r="R45" s="50">
        <v>11.1981</v>
      </c>
      <c r="S45" s="50">
        <v>0</v>
      </c>
      <c r="T45" s="50">
        <v>9.8431999999999995</v>
      </c>
      <c r="U45" s="50">
        <v>14</v>
      </c>
      <c r="V45" s="50">
        <v>9.7004999999999999</v>
      </c>
      <c r="W45" s="50">
        <v>9.6835000000000004</v>
      </c>
      <c r="X45" s="50">
        <v>11.194599999999999</v>
      </c>
      <c r="Y45" s="50">
        <v>0</v>
      </c>
      <c r="Z45" s="50">
        <v>9.6659000000000006</v>
      </c>
      <c r="AA45" s="50">
        <v>0</v>
      </c>
      <c r="AB45" s="50">
        <v>9.6659000000000006</v>
      </c>
      <c r="AC45" s="50">
        <v>9.6639999999999997</v>
      </c>
      <c r="AD45" s="50">
        <v>12</v>
      </c>
      <c r="AE45" s="50">
        <v>0</v>
      </c>
    </row>
    <row r="46" spans="1:31" ht="13.8" hidden="1" outlineLevel="1">
      <c r="A46" s="15">
        <v>41609</v>
      </c>
      <c r="B46" s="50">
        <v>14.5427</v>
      </c>
      <c r="C46" s="50">
        <v>15.3582</v>
      </c>
      <c r="D46" s="50">
        <v>14.3001</v>
      </c>
      <c r="E46" s="50">
        <v>15.1031</v>
      </c>
      <c r="F46" s="50">
        <v>13.2189</v>
      </c>
      <c r="G46" s="50">
        <v>0</v>
      </c>
      <c r="H46" s="50">
        <v>19.2547</v>
      </c>
      <c r="I46" s="50">
        <v>20.072500000000002</v>
      </c>
      <c r="J46" s="50">
        <v>18.9343</v>
      </c>
      <c r="K46" s="50">
        <v>18.6782</v>
      </c>
      <c r="L46" s="50">
        <v>19.670200000000001</v>
      </c>
      <c r="M46" s="50">
        <v>0</v>
      </c>
      <c r="N46" s="50">
        <v>9.3689999999999998</v>
      </c>
      <c r="O46" s="50">
        <v>6.89</v>
      </c>
      <c r="P46" s="50">
        <v>9.8841000000000001</v>
      </c>
      <c r="Q46" s="50">
        <v>8.9941999999999993</v>
      </c>
      <c r="R46" s="50">
        <v>10.5121</v>
      </c>
      <c r="S46" s="50">
        <v>0</v>
      </c>
      <c r="T46" s="50">
        <v>9.3849</v>
      </c>
      <c r="U46" s="50">
        <v>6.89</v>
      </c>
      <c r="V46" s="50">
        <v>9.9204000000000008</v>
      </c>
      <c r="W46" s="50">
        <v>9.0376999999999992</v>
      </c>
      <c r="X46" s="50">
        <v>10.516500000000001</v>
      </c>
      <c r="Y46" s="50">
        <v>0</v>
      </c>
      <c r="Z46" s="50">
        <v>8.2533999999999992</v>
      </c>
      <c r="AA46" s="50">
        <v>0</v>
      </c>
      <c r="AB46" s="50">
        <v>8.2533999999999992</v>
      </c>
      <c r="AC46" s="50">
        <v>7.4992000000000001</v>
      </c>
      <c r="AD46" s="50">
        <v>10.2041</v>
      </c>
      <c r="AE46" s="50">
        <v>0</v>
      </c>
    </row>
    <row r="47" spans="1:31" ht="13.8" hidden="1" outlineLevel="1">
      <c r="A47" s="15">
        <v>41640</v>
      </c>
      <c r="B47" s="50">
        <v>17.066400000000002</v>
      </c>
      <c r="C47" s="50">
        <v>20.107600000000001</v>
      </c>
      <c r="D47" s="50">
        <v>16.233899999999998</v>
      </c>
      <c r="E47" s="50">
        <v>14.568</v>
      </c>
      <c r="F47" s="50">
        <v>22.142499999999998</v>
      </c>
      <c r="G47" s="50">
        <v>18.382999999999999</v>
      </c>
      <c r="H47" s="50">
        <v>19.1876</v>
      </c>
      <c r="I47" s="50">
        <v>20.107600000000001</v>
      </c>
      <c r="J47" s="50">
        <v>18.832000000000001</v>
      </c>
      <c r="K47" s="50">
        <v>17.105</v>
      </c>
      <c r="L47" s="50">
        <v>23.1295</v>
      </c>
      <c r="M47" s="50">
        <v>18.382999999999999</v>
      </c>
      <c r="N47" s="50">
        <v>9.9327000000000005</v>
      </c>
      <c r="O47" s="50">
        <v>0</v>
      </c>
      <c r="P47" s="50">
        <v>9.9327000000000005</v>
      </c>
      <c r="Q47" s="50">
        <v>9.9110999999999994</v>
      </c>
      <c r="R47" s="50">
        <v>10.2849</v>
      </c>
      <c r="S47" s="50" t="s">
        <v>126</v>
      </c>
      <c r="T47" s="50">
        <v>9.0707000000000004</v>
      </c>
      <c r="U47" s="50">
        <v>0</v>
      </c>
      <c r="V47" s="50">
        <v>9.0707000000000004</v>
      </c>
      <c r="W47" s="50">
        <v>8.9835999999999991</v>
      </c>
      <c r="X47" s="50">
        <v>10.5402</v>
      </c>
      <c r="Y47" s="50">
        <v>0</v>
      </c>
      <c r="Z47" s="50">
        <v>12.973699999999999</v>
      </c>
      <c r="AA47" s="50">
        <v>0</v>
      </c>
      <c r="AB47" s="50">
        <v>12.973699999999999</v>
      </c>
      <c r="AC47" s="50">
        <v>13.221500000000001</v>
      </c>
      <c r="AD47" s="50">
        <v>9.4852000000000007</v>
      </c>
      <c r="AE47" s="50">
        <v>0</v>
      </c>
    </row>
    <row r="48" spans="1:31" ht="13.8" hidden="1" outlineLevel="1">
      <c r="A48" s="15">
        <v>41671</v>
      </c>
      <c r="B48" s="50">
        <v>18.383800000000001</v>
      </c>
      <c r="C48" s="50">
        <v>19.670300000000001</v>
      </c>
      <c r="D48" s="50">
        <v>18.167400000000001</v>
      </c>
      <c r="E48" s="50">
        <v>17.8141</v>
      </c>
      <c r="F48" s="50">
        <v>19.773499999999999</v>
      </c>
      <c r="G48" s="50">
        <v>0</v>
      </c>
      <c r="H48" s="50">
        <v>20.293500000000002</v>
      </c>
      <c r="I48" s="50">
        <v>19.670300000000001</v>
      </c>
      <c r="J48" s="50">
        <v>20.428599999999999</v>
      </c>
      <c r="K48" s="50">
        <v>20.443999999999999</v>
      </c>
      <c r="L48" s="50">
        <v>20.3736</v>
      </c>
      <c r="M48" s="50">
        <v>0</v>
      </c>
      <c r="N48" s="50">
        <v>10.3589</v>
      </c>
      <c r="O48" s="50">
        <v>0</v>
      </c>
      <c r="P48" s="50">
        <v>10.3589</v>
      </c>
      <c r="Q48" s="50">
        <v>10.3466</v>
      </c>
      <c r="R48" s="50">
        <v>10.596399999999999</v>
      </c>
      <c r="S48" s="50">
        <v>0</v>
      </c>
      <c r="T48" s="50">
        <v>10.2803</v>
      </c>
      <c r="U48" s="50">
        <v>0</v>
      </c>
      <c r="V48" s="50">
        <v>10.2803</v>
      </c>
      <c r="W48" s="50">
        <v>10.271000000000001</v>
      </c>
      <c r="X48" s="50">
        <v>10.5</v>
      </c>
      <c r="Y48" s="50">
        <v>0</v>
      </c>
      <c r="Z48" s="50">
        <v>10.6114</v>
      </c>
      <c r="AA48" s="50">
        <v>0</v>
      </c>
      <c r="AB48" s="50">
        <v>10.6114</v>
      </c>
      <c r="AC48" s="50">
        <v>9.9845000000000006</v>
      </c>
      <c r="AD48" s="50">
        <v>10.9931</v>
      </c>
      <c r="AE48" s="50">
        <v>0</v>
      </c>
    </row>
    <row r="49" spans="1:31" ht="13.8" hidden="1" outlineLevel="1">
      <c r="A49" s="15">
        <v>41699</v>
      </c>
      <c r="B49" s="50">
        <v>19.2422</v>
      </c>
      <c r="C49" s="50">
        <v>21.5928</v>
      </c>
      <c r="D49" s="50">
        <v>18.731200000000001</v>
      </c>
      <c r="E49" s="50">
        <v>18.4589</v>
      </c>
      <c r="F49" s="50">
        <v>19.753399999999999</v>
      </c>
      <c r="G49" s="50">
        <v>0</v>
      </c>
      <c r="H49" s="50">
        <v>22.2285</v>
      </c>
      <c r="I49" s="50">
        <v>21.5928</v>
      </c>
      <c r="J49" s="50">
        <v>22.421199999999999</v>
      </c>
      <c r="K49" s="50">
        <v>22.828199999999999</v>
      </c>
      <c r="L49" s="50">
        <v>21.217600000000001</v>
      </c>
      <c r="M49" s="50">
        <v>0</v>
      </c>
      <c r="N49" s="50">
        <v>9.3832000000000004</v>
      </c>
      <c r="O49" s="50">
        <v>0</v>
      </c>
      <c r="P49" s="50">
        <v>9.3832000000000004</v>
      </c>
      <c r="Q49" s="50">
        <v>9.2380999999999993</v>
      </c>
      <c r="R49" s="50">
        <v>10.6479</v>
      </c>
      <c r="S49" s="50">
        <v>0</v>
      </c>
      <c r="T49" s="50">
        <v>9.3506</v>
      </c>
      <c r="U49" s="50">
        <v>0</v>
      </c>
      <c r="V49" s="50">
        <v>9.3506</v>
      </c>
      <c r="W49" s="50">
        <v>9.1981999999999999</v>
      </c>
      <c r="X49" s="50">
        <v>10.779400000000001</v>
      </c>
      <c r="Y49" s="50">
        <v>0</v>
      </c>
      <c r="Z49" s="50">
        <v>9.1222999999999992</v>
      </c>
      <c r="AA49" s="50">
        <v>0</v>
      </c>
      <c r="AB49" s="50">
        <v>9.1222999999999992</v>
      </c>
      <c r="AC49" s="50">
        <v>8.9494000000000007</v>
      </c>
      <c r="AD49" s="50">
        <v>9.9214000000000002</v>
      </c>
      <c r="AE49" s="50">
        <v>0</v>
      </c>
    </row>
    <row r="50" spans="1:31" ht="13.8" hidden="1" outlineLevel="1">
      <c r="A50" s="15">
        <v>41730</v>
      </c>
      <c r="B50" s="50">
        <v>18.281199999999998</v>
      </c>
      <c r="C50" s="50">
        <v>20.857099999999999</v>
      </c>
      <c r="D50" s="50">
        <v>17.613900000000001</v>
      </c>
      <c r="E50" s="50">
        <v>17.411200000000001</v>
      </c>
      <c r="F50" s="50">
        <v>18.724599999999999</v>
      </c>
      <c r="G50" s="50">
        <v>0</v>
      </c>
      <c r="H50" s="50">
        <v>20.2944</v>
      </c>
      <c r="I50" s="50">
        <v>20.857099999999999</v>
      </c>
      <c r="J50" s="50">
        <v>20.105699999999999</v>
      </c>
      <c r="K50" s="50">
        <v>20.052600000000002</v>
      </c>
      <c r="L50" s="50">
        <v>20.370100000000001</v>
      </c>
      <c r="M50" s="50">
        <v>0</v>
      </c>
      <c r="N50" s="50">
        <v>9.1443999999999992</v>
      </c>
      <c r="O50" s="50">
        <v>0</v>
      </c>
      <c r="P50" s="50">
        <v>9.1443999999999992</v>
      </c>
      <c r="Q50" s="50">
        <v>9.0022000000000002</v>
      </c>
      <c r="R50" s="50">
        <v>10.2859</v>
      </c>
      <c r="S50" s="50">
        <v>0</v>
      </c>
      <c r="T50" s="50">
        <v>9.234</v>
      </c>
      <c r="U50" s="50">
        <v>0</v>
      </c>
      <c r="V50" s="50">
        <v>9.234</v>
      </c>
      <c r="W50" s="50">
        <v>9.1014999999999997</v>
      </c>
      <c r="X50" s="50">
        <v>10.5001</v>
      </c>
      <c r="Y50" s="50">
        <v>0</v>
      </c>
      <c r="Z50" s="50">
        <v>7.7434000000000003</v>
      </c>
      <c r="AA50" s="50">
        <v>0</v>
      </c>
      <c r="AB50" s="50">
        <v>7.7434000000000003</v>
      </c>
      <c r="AC50" s="50">
        <v>6.7988</v>
      </c>
      <c r="AD50" s="50">
        <v>9.4090000000000007</v>
      </c>
      <c r="AE50" s="50">
        <v>0</v>
      </c>
    </row>
    <row r="51" spans="1:31" ht="13.8" hidden="1" outlineLevel="1">
      <c r="A51" s="15">
        <v>41760</v>
      </c>
      <c r="B51" s="50">
        <v>18.7455</v>
      </c>
      <c r="C51" s="50">
        <v>20.771799999999999</v>
      </c>
      <c r="D51" s="50">
        <v>18.300999999999998</v>
      </c>
      <c r="E51" s="50">
        <v>18.478400000000001</v>
      </c>
      <c r="F51" s="50">
        <v>17.503799999999998</v>
      </c>
      <c r="G51" s="50">
        <v>0</v>
      </c>
      <c r="H51" s="50">
        <v>19.803799999999999</v>
      </c>
      <c r="I51" s="50">
        <v>20.771799999999999</v>
      </c>
      <c r="J51" s="50">
        <v>19.5547</v>
      </c>
      <c r="K51" s="50">
        <v>19.385200000000001</v>
      </c>
      <c r="L51" s="50">
        <v>20.510999999999999</v>
      </c>
      <c r="M51" s="50">
        <v>0</v>
      </c>
      <c r="N51" s="50">
        <v>11.056900000000001</v>
      </c>
      <c r="O51" s="50">
        <v>0</v>
      </c>
      <c r="P51" s="50">
        <v>11.056900000000001</v>
      </c>
      <c r="Q51" s="50">
        <v>11.4847</v>
      </c>
      <c r="R51" s="50">
        <v>10.308199999999999</v>
      </c>
      <c r="S51" s="50">
        <v>0</v>
      </c>
      <c r="T51" s="50">
        <v>11.1289</v>
      </c>
      <c r="U51" s="50">
        <v>0</v>
      </c>
      <c r="V51" s="50">
        <v>11.1289</v>
      </c>
      <c r="W51" s="50">
        <v>11.4269</v>
      </c>
      <c r="X51" s="50">
        <v>10.5001</v>
      </c>
      <c r="Y51" s="50">
        <v>0</v>
      </c>
      <c r="Z51" s="50">
        <v>9.4614999999999991</v>
      </c>
      <c r="AA51" s="50">
        <v>0</v>
      </c>
      <c r="AB51" s="50">
        <v>9.4614999999999991</v>
      </c>
      <c r="AC51" s="50">
        <v>12.5</v>
      </c>
      <c r="AD51" s="50">
        <v>9.4245000000000001</v>
      </c>
      <c r="AE51" s="50">
        <v>0</v>
      </c>
    </row>
    <row r="52" spans="1:31" ht="13.8" hidden="1" outlineLevel="1">
      <c r="A52" s="15">
        <v>41791</v>
      </c>
      <c r="B52" s="50">
        <v>14.565799999999999</v>
      </c>
      <c r="C52" s="50">
        <v>20.706600000000002</v>
      </c>
      <c r="D52" s="50">
        <v>13.9572</v>
      </c>
      <c r="E52" s="50">
        <v>14.7227</v>
      </c>
      <c r="F52" s="50">
        <v>12.827999999999999</v>
      </c>
      <c r="G52" s="50">
        <v>20.024899999999999</v>
      </c>
      <c r="H52" s="50">
        <v>19.2424</v>
      </c>
      <c r="I52" s="50">
        <v>20.706600000000002</v>
      </c>
      <c r="J52" s="50">
        <v>18.769200000000001</v>
      </c>
      <c r="K52" s="50">
        <v>18.561599999999999</v>
      </c>
      <c r="L52" s="50">
        <v>20.598099999999999</v>
      </c>
      <c r="M52" s="50">
        <v>20.024899999999999</v>
      </c>
      <c r="N52" s="50">
        <v>11.829000000000001</v>
      </c>
      <c r="O52" s="50">
        <v>0</v>
      </c>
      <c r="P52" s="50">
        <v>11.829000000000001</v>
      </c>
      <c r="Q52" s="50">
        <v>11.4247</v>
      </c>
      <c r="R52" s="50">
        <v>12.176600000000001</v>
      </c>
      <c r="S52" s="50">
        <v>0</v>
      </c>
      <c r="T52" s="50">
        <v>11.849399999999999</v>
      </c>
      <c r="U52" s="50">
        <v>0</v>
      </c>
      <c r="V52" s="50">
        <v>11.849399999999999</v>
      </c>
      <c r="W52" s="50">
        <v>11.4564</v>
      </c>
      <c r="X52" s="50">
        <v>12.180999999999999</v>
      </c>
      <c r="Y52" s="50">
        <v>0</v>
      </c>
      <c r="Z52" s="50">
        <v>9.7551000000000005</v>
      </c>
      <c r="AA52" s="50">
        <v>0</v>
      </c>
      <c r="AB52" s="50">
        <v>9.7551000000000005</v>
      </c>
      <c r="AC52" s="50">
        <v>9.7027999999999999</v>
      </c>
      <c r="AD52" s="50">
        <v>10.1637</v>
      </c>
      <c r="AE52" s="50">
        <v>0</v>
      </c>
    </row>
    <row r="53" spans="1:31" ht="13.8" hidden="1" outlineLevel="1">
      <c r="A53" s="15">
        <v>41821</v>
      </c>
      <c r="B53" s="50">
        <v>14.2014</v>
      </c>
      <c r="C53" s="50">
        <v>20.835100000000001</v>
      </c>
      <c r="D53" s="50">
        <v>13.6736</v>
      </c>
      <c r="E53" s="50">
        <v>13.5801</v>
      </c>
      <c r="F53" s="50">
        <v>14.753500000000001</v>
      </c>
      <c r="G53" s="50">
        <v>5.5408999999999997</v>
      </c>
      <c r="H53" s="50">
        <v>18.771999999999998</v>
      </c>
      <c r="I53" s="50">
        <v>20.835100000000001</v>
      </c>
      <c r="J53" s="50">
        <v>18.347000000000001</v>
      </c>
      <c r="K53" s="50">
        <v>18.291499999999999</v>
      </c>
      <c r="L53" s="50">
        <v>20.209399999999999</v>
      </c>
      <c r="M53" s="50">
        <v>5.5408999999999997</v>
      </c>
      <c r="N53" s="50">
        <v>10.732900000000001</v>
      </c>
      <c r="O53" s="50">
        <v>0</v>
      </c>
      <c r="P53" s="50">
        <v>10.732900000000001</v>
      </c>
      <c r="Q53" s="50">
        <v>10.6852</v>
      </c>
      <c r="R53" s="50">
        <v>11.1065</v>
      </c>
      <c r="S53" s="50">
        <v>0</v>
      </c>
      <c r="T53" s="50">
        <v>10.7577</v>
      </c>
      <c r="U53" s="50">
        <v>0</v>
      </c>
      <c r="V53" s="50">
        <v>10.7577</v>
      </c>
      <c r="W53" s="50">
        <v>10.704000000000001</v>
      </c>
      <c r="X53" s="50">
        <v>11.2018</v>
      </c>
      <c r="Y53" s="50">
        <v>0</v>
      </c>
      <c r="Z53" s="50">
        <v>8.7615999999999996</v>
      </c>
      <c r="AA53" s="50">
        <v>0</v>
      </c>
      <c r="AB53" s="50">
        <v>8.7615999999999996</v>
      </c>
      <c r="AC53" s="50">
        <v>7.9078999999999997</v>
      </c>
      <c r="AD53" s="50">
        <v>9.6986000000000008</v>
      </c>
      <c r="AE53" s="50">
        <v>0</v>
      </c>
    </row>
    <row r="54" spans="1:31" ht="13.8" hidden="1" outlineLevel="1">
      <c r="A54" s="15">
        <v>41852</v>
      </c>
      <c r="B54" s="50">
        <v>16.148900000000001</v>
      </c>
      <c r="C54" s="50">
        <v>21.441500000000001</v>
      </c>
      <c r="D54" s="50">
        <v>15.375299999999999</v>
      </c>
      <c r="E54" s="50">
        <v>17.181000000000001</v>
      </c>
      <c r="F54" s="50">
        <v>11.72</v>
      </c>
      <c r="G54" s="50">
        <v>0</v>
      </c>
      <c r="H54" s="50">
        <v>19.6388</v>
      </c>
      <c r="I54" s="50">
        <v>21.441500000000001</v>
      </c>
      <c r="J54" s="50">
        <v>19.1769</v>
      </c>
      <c r="K54" s="50">
        <v>19.035599999999999</v>
      </c>
      <c r="L54" s="50">
        <v>20.4148</v>
      </c>
      <c r="M54" s="50">
        <v>0</v>
      </c>
      <c r="N54" s="50">
        <v>10.325699999999999</v>
      </c>
      <c r="O54" s="50">
        <v>0</v>
      </c>
      <c r="P54" s="50">
        <v>10.325699999999999</v>
      </c>
      <c r="Q54" s="50">
        <v>11.1448</v>
      </c>
      <c r="R54" s="50">
        <v>9.8523999999999994</v>
      </c>
      <c r="S54" s="50">
        <v>0</v>
      </c>
      <c r="T54" s="50">
        <v>10.3436</v>
      </c>
      <c r="U54" s="50">
        <v>0</v>
      </c>
      <c r="V54" s="50">
        <v>10.3436</v>
      </c>
      <c r="W54" s="50">
        <v>11.2135</v>
      </c>
      <c r="X54" s="50">
        <v>9.8529</v>
      </c>
      <c r="Y54" s="50">
        <v>0</v>
      </c>
      <c r="Z54" s="50">
        <v>8.7141000000000002</v>
      </c>
      <c r="AA54" s="50">
        <v>0</v>
      </c>
      <c r="AB54" s="50">
        <v>8.7141000000000002</v>
      </c>
      <c r="AC54" s="50">
        <v>7.6025999999999998</v>
      </c>
      <c r="AD54" s="50">
        <v>9.8248999999999995</v>
      </c>
      <c r="AE54" s="50">
        <v>0</v>
      </c>
    </row>
    <row r="55" spans="1:31" ht="13.8" hidden="1" outlineLevel="1" collapsed="1">
      <c r="A55" s="15">
        <v>41883</v>
      </c>
      <c r="B55" s="50">
        <v>15.423500000000001</v>
      </c>
      <c r="C55" s="50">
        <v>20.453600000000002</v>
      </c>
      <c r="D55" s="50">
        <v>14.775700000000001</v>
      </c>
      <c r="E55" s="50">
        <v>16.0063</v>
      </c>
      <c r="F55" s="50">
        <v>12.4055</v>
      </c>
      <c r="G55" s="50">
        <v>0</v>
      </c>
      <c r="H55" s="50">
        <v>18.833600000000001</v>
      </c>
      <c r="I55" s="50">
        <v>20.453600000000002</v>
      </c>
      <c r="J55" s="50">
        <v>18.4451</v>
      </c>
      <c r="K55" s="50">
        <v>18.079899999999999</v>
      </c>
      <c r="L55" s="50">
        <v>21.065799999999999</v>
      </c>
      <c r="M55" s="50">
        <v>0</v>
      </c>
      <c r="N55" s="50">
        <v>10.518000000000001</v>
      </c>
      <c r="O55" s="50">
        <v>0</v>
      </c>
      <c r="P55" s="50">
        <v>10.518000000000001</v>
      </c>
      <c r="Q55" s="50">
        <v>10.7742</v>
      </c>
      <c r="R55" s="50">
        <v>10.3447</v>
      </c>
      <c r="S55" s="50" t="s">
        <v>126</v>
      </c>
      <c r="T55" s="50">
        <v>10.5214</v>
      </c>
      <c r="U55" s="50">
        <v>0</v>
      </c>
      <c r="V55" s="50">
        <v>10.5214</v>
      </c>
      <c r="W55" s="50">
        <v>10.7872</v>
      </c>
      <c r="X55" s="50">
        <v>10.3445</v>
      </c>
      <c r="Y55" s="50">
        <v>0</v>
      </c>
      <c r="Z55" s="50">
        <v>10.021100000000001</v>
      </c>
      <c r="AA55" s="50">
        <v>0</v>
      </c>
      <c r="AB55" s="50">
        <v>10.021100000000001</v>
      </c>
      <c r="AC55" s="50">
        <v>9.9990000000000006</v>
      </c>
      <c r="AD55" s="50">
        <v>12</v>
      </c>
      <c r="AE55" s="50">
        <v>0</v>
      </c>
    </row>
    <row r="56" spans="1:31" ht="13.8" hidden="1" outlineLevel="1" collapsed="1">
      <c r="A56" s="15">
        <v>41913</v>
      </c>
      <c r="B56" s="50">
        <v>18.064900000000002</v>
      </c>
      <c r="C56" s="50">
        <v>20.454499999999999</v>
      </c>
      <c r="D56" s="50">
        <v>17.657299999999999</v>
      </c>
      <c r="E56" s="50">
        <v>17.523099999999999</v>
      </c>
      <c r="F56" s="50">
        <v>19.244</v>
      </c>
      <c r="G56" s="50">
        <v>21.0001</v>
      </c>
      <c r="H56" s="50">
        <v>19.5961</v>
      </c>
      <c r="I56" s="50">
        <v>20.454499999999999</v>
      </c>
      <c r="J56" s="50">
        <v>19.418500000000002</v>
      </c>
      <c r="K56" s="50">
        <v>19.3902</v>
      </c>
      <c r="L56" s="50">
        <v>19.704000000000001</v>
      </c>
      <c r="M56" s="50">
        <v>21.0001</v>
      </c>
      <c r="N56" s="50">
        <v>9.4045000000000005</v>
      </c>
      <c r="O56" s="50">
        <v>0</v>
      </c>
      <c r="P56" s="50">
        <v>9.4045000000000005</v>
      </c>
      <c r="Q56" s="50">
        <v>9.3778000000000006</v>
      </c>
      <c r="R56" s="50">
        <v>10.5777</v>
      </c>
      <c r="S56" s="50">
        <v>0</v>
      </c>
      <c r="T56" s="50">
        <v>9.4283999999999999</v>
      </c>
      <c r="U56" s="50">
        <v>0</v>
      </c>
      <c r="V56" s="50">
        <v>9.4283999999999999</v>
      </c>
      <c r="W56" s="50">
        <v>9.4159000000000006</v>
      </c>
      <c r="X56" s="50">
        <v>10.501799999999999</v>
      </c>
      <c r="Y56" s="50">
        <v>0</v>
      </c>
      <c r="Z56" s="50">
        <v>9.1196000000000002</v>
      </c>
      <c r="AA56" s="50">
        <v>0</v>
      </c>
      <c r="AB56" s="50">
        <v>9.1196000000000002</v>
      </c>
      <c r="AC56" s="50">
        <v>8.8459000000000003</v>
      </c>
      <c r="AD56" s="50">
        <v>10.645899999999999</v>
      </c>
      <c r="AE56" s="50">
        <v>0</v>
      </c>
    </row>
    <row r="57" spans="1:31" ht="13.8" hidden="1" outlineLevel="1" collapsed="1">
      <c r="A57" s="15">
        <v>41944</v>
      </c>
      <c r="B57" s="50">
        <v>17.282499999999999</v>
      </c>
      <c r="C57" s="50">
        <v>20.159400000000002</v>
      </c>
      <c r="D57" s="50">
        <v>16.754000000000001</v>
      </c>
      <c r="E57" s="50">
        <v>16.566099999999999</v>
      </c>
      <c r="F57" s="50">
        <v>17.945599999999999</v>
      </c>
      <c r="G57" s="50">
        <v>0</v>
      </c>
      <c r="H57" s="50">
        <v>19.898199999999999</v>
      </c>
      <c r="I57" s="50">
        <v>20.159400000000002</v>
      </c>
      <c r="J57" s="50">
        <v>19.8246</v>
      </c>
      <c r="K57" s="50">
        <v>19.615100000000002</v>
      </c>
      <c r="L57" s="50">
        <v>21.035399999999999</v>
      </c>
      <c r="M57" s="50">
        <v>0</v>
      </c>
      <c r="N57" s="50">
        <v>11.017300000000001</v>
      </c>
      <c r="O57" s="50">
        <v>0</v>
      </c>
      <c r="P57" s="50">
        <v>11.017300000000001</v>
      </c>
      <c r="Q57" s="50">
        <v>11.0791</v>
      </c>
      <c r="R57" s="50">
        <v>10.541600000000001</v>
      </c>
      <c r="S57" s="50">
        <v>0</v>
      </c>
      <c r="T57" s="50">
        <v>10.805300000000001</v>
      </c>
      <c r="U57" s="50">
        <v>0</v>
      </c>
      <c r="V57" s="50">
        <v>10.805300000000001</v>
      </c>
      <c r="W57" s="50">
        <v>10.8582</v>
      </c>
      <c r="X57" s="50">
        <v>10.478199999999999</v>
      </c>
      <c r="Y57" s="50">
        <v>0</v>
      </c>
      <c r="Z57" s="50">
        <v>11.8285</v>
      </c>
      <c r="AA57" s="50">
        <v>0</v>
      </c>
      <c r="AB57" s="50">
        <v>11.8285</v>
      </c>
      <c r="AC57" s="50">
        <v>11.824400000000001</v>
      </c>
      <c r="AD57" s="50">
        <v>12</v>
      </c>
      <c r="AE57" s="50">
        <v>0</v>
      </c>
    </row>
    <row r="58" spans="1:31" ht="13.8" hidden="1" outlineLevel="1" collapsed="1">
      <c r="A58" s="15">
        <v>41974</v>
      </c>
      <c r="B58" s="50">
        <v>16.4315</v>
      </c>
      <c r="C58" s="50">
        <v>19.904599999999999</v>
      </c>
      <c r="D58" s="50">
        <v>15.980700000000001</v>
      </c>
      <c r="E58" s="50">
        <v>16.3872</v>
      </c>
      <c r="F58" s="50">
        <v>14.8972</v>
      </c>
      <c r="G58" s="50">
        <v>6.74</v>
      </c>
      <c r="H58" s="50">
        <v>19.860399999999998</v>
      </c>
      <c r="I58" s="50">
        <v>19.904599999999999</v>
      </c>
      <c r="J58" s="50">
        <v>19.850100000000001</v>
      </c>
      <c r="K58" s="50">
        <v>19.5992</v>
      </c>
      <c r="L58" s="50">
        <v>21.4556</v>
      </c>
      <c r="M58" s="50">
        <v>0</v>
      </c>
      <c r="N58" s="50">
        <v>11.2075</v>
      </c>
      <c r="O58" s="50">
        <v>0</v>
      </c>
      <c r="P58" s="50">
        <v>11.2075</v>
      </c>
      <c r="Q58" s="50">
        <v>10.2873</v>
      </c>
      <c r="R58" s="50">
        <v>12.397600000000001</v>
      </c>
      <c r="S58" s="50">
        <v>6.74</v>
      </c>
      <c r="T58" s="50">
        <v>11.0494</v>
      </c>
      <c r="U58" s="50">
        <v>0</v>
      </c>
      <c r="V58" s="50">
        <v>11.0494</v>
      </c>
      <c r="W58" s="50">
        <v>9.3506</v>
      </c>
      <c r="X58" s="50">
        <v>12.427899999999999</v>
      </c>
      <c r="Y58" s="50">
        <v>0</v>
      </c>
      <c r="Z58" s="50">
        <v>11.7959</v>
      </c>
      <c r="AA58" s="50">
        <v>0</v>
      </c>
      <c r="AB58" s="50">
        <v>11.7959</v>
      </c>
      <c r="AC58" s="50">
        <v>11.8429</v>
      </c>
      <c r="AD58" s="50">
        <v>9.9197000000000006</v>
      </c>
      <c r="AE58" s="50">
        <v>0</v>
      </c>
    </row>
    <row r="59" spans="1:31" ht="13.8" hidden="1" outlineLevel="1" collapsed="1">
      <c r="A59" s="15">
        <v>42005</v>
      </c>
      <c r="B59" s="50">
        <v>19.8081</v>
      </c>
      <c r="C59" s="50">
        <v>20.5076</v>
      </c>
      <c r="D59" s="50">
        <v>19.569800000000001</v>
      </c>
      <c r="E59" s="50">
        <v>18.997900000000001</v>
      </c>
      <c r="F59" s="50">
        <v>21.153099999999998</v>
      </c>
      <c r="G59" s="50">
        <v>11.591100000000001</v>
      </c>
      <c r="H59" s="50">
        <v>20.167400000000001</v>
      </c>
      <c r="I59" s="50">
        <v>20.5076</v>
      </c>
      <c r="J59" s="50">
        <v>20.044899999999998</v>
      </c>
      <c r="K59" s="50">
        <v>19.357299999999999</v>
      </c>
      <c r="L59" s="50">
        <v>21.948</v>
      </c>
      <c r="M59" s="50">
        <v>21</v>
      </c>
      <c r="N59" s="50">
        <v>11.1958</v>
      </c>
      <c r="O59" s="50">
        <v>0</v>
      </c>
      <c r="P59" s="50">
        <v>11.1958</v>
      </c>
      <c r="Q59" s="50">
        <v>11.857900000000001</v>
      </c>
      <c r="R59" s="50">
        <v>9.9512999999999998</v>
      </c>
      <c r="S59" s="50">
        <v>10.063000000000001</v>
      </c>
      <c r="T59" s="50">
        <v>11.151400000000001</v>
      </c>
      <c r="U59" s="50">
        <v>0</v>
      </c>
      <c r="V59" s="50">
        <v>11.151400000000001</v>
      </c>
      <c r="W59" s="50">
        <v>11.6798</v>
      </c>
      <c r="X59" s="50">
        <v>10.0345</v>
      </c>
      <c r="Y59" s="50">
        <v>0</v>
      </c>
      <c r="Z59" s="50">
        <v>9.9693000000000005</v>
      </c>
      <c r="AA59" s="50">
        <v>0</v>
      </c>
      <c r="AB59" s="50">
        <v>9.9693000000000005</v>
      </c>
      <c r="AC59" s="50">
        <v>10.4801</v>
      </c>
      <c r="AD59" s="50">
        <v>9.5619999999999994</v>
      </c>
      <c r="AE59" s="50">
        <v>0</v>
      </c>
    </row>
    <row r="60" spans="1:31" ht="13.8" hidden="1" outlineLevel="1" collapsed="1">
      <c r="A60" s="15">
        <v>42036</v>
      </c>
      <c r="B60" s="50">
        <v>20.673200000000001</v>
      </c>
      <c r="C60" s="50">
        <v>20.942399999999999</v>
      </c>
      <c r="D60" s="50">
        <v>20.5901</v>
      </c>
      <c r="E60" s="50">
        <v>19.881900000000002</v>
      </c>
      <c r="F60" s="50">
        <v>23.666899999999998</v>
      </c>
      <c r="G60" s="50">
        <v>21</v>
      </c>
      <c r="H60" s="50">
        <v>21.748899999999999</v>
      </c>
      <c r="I60" s="50">
        <v>20.942399999999999</v>
      </c>
      <c r="J60" s="50">
        <v>22.0337</v>
      </c>
      <c r="K60" s="50">
        <v>21.588899999999999</v>
      </c>
      <c r="L60" s="50">
        <v>23.666899999999998</v>
      </c>
      <c r="M60" s="50">
        <v>21</v>
      </c>
      <c r="N60" s="50">
        <v>10.590400000000001</v>
      </c>
      <c r="O60" s="50">
        <v>0</v>
      </c>
      <c r="P60" s="50">
        <v>10.590400000000001</v>
      </c>
      <c r="Q60" s="50">
        <v>10.590400000000001</v>
      </c>
      <c r="R60" s="50" t="s">
        <v>126</v>
      </c>
      <c r="S60" s="50">
        <v>0</v>
      </c>
      <c r="T60" s="50">
        <v>10.8672</v>
      </c>
      <c r="U60" s="50">
        <v>0</v>
      </c>
      <c r="V60" s="50">
        <v>10.8672</v>
      </c>
      <c r="W60" s="50">
        <v>10.8672</v>
      </c>
      <c r="X60" s="50">
        <v>0</v>
      </c>
      <c r="Y60" s="50">
        <v>0</v>
      </c>
      <c r="Z60" s="50">
        <v>8.2939000000000007</v>
      </c>
      <c r="AA60" s="50">
        <v>0</v>
      </c>
      <c r="AB60" s="50">
        <v>8.2939000000000007</v>
      </c>
      <c r="AC60" s="50">
        <v>8.2939000000000007</v>
      </c>
      <c r="AD60" s="50">
        <v>0</v>
      </c>
      <c r="AE60" s="50">
        <v>0</v>
      </c>
    </row>
    <row r="61" spans="1:31" ht="13.8" hidden="1" outlineLevel="1" collapsed="1">
      <c r="A61" s="15">
        <v>42064</v>
      </c>
      <c r="B61" s="50">
        <v>19.1799</v>
      </c>
      <c r="C61" s="50">
        <v>22.648199999999999</v>
      </c>
      <c r="D61" s="50">
        <v>18.257999999999999</v>
      </c>
      <c r="E61" s="50">
        <v>17.8643</v>
      </c>
      <c r="F61" s="50">
        <v>21.392700000000001</v>
      </c>
      <c r="G61" s="50">
        <v>21</v>
      </c>
      <c r="H61" s="50">
        <v>25.033300000000001</v>
      </c>
      <c r="I61" s="50">
        <v>22.648199999999999</v>
      </c>
      <c r="J61" s="50">
        <v>26.363199999999999</v>
      </c>
      <c r="K61" s="50">
        <v>27.522300000000001</v>
      </c>
      <c r="L61" s="50">
        <v>22.185600000000001</v>
      </c>
      <c r="M61" s="50">
        <v>21</v>
      </c>
      <c r="N61" s="50">
        <v>10.8751</v>
      </c>
      <c r="O61" s="50">
        <v>0</v>
      </c>
      <c r="P61" s="50">
        <v>10.8751</v>
      </c>
      <c r="Q61" s="50">
        <v>10.869199999999999</v>
      </c>
      <c r="R61" s="50">
        <v>11.25</v>
      </c>
      <c r="S61" s="50">
        <v>0</v>
      </c>
      <c r="T61" s="50">
        <v>10.876300000000001</v>
      </c>
      <c r="U61" s="50">
        <v>0</v>
      </c>
      <c r="V61" s="50">
        <v>10.876300000000001</v>
      </c>
      <c r="W61" s="50">
        <v>10.8704</v>
      </c>
      <c r="X61" s="50">
        <v>11.25</v>
      </c>
      <c r="Y61" s="50">
        <v>0</v>
      </c>
      <c r="Z61" s="50">
        <v>10.198600000000001</v>
      </c>
      <c r="AA61" s="50">
        <v>0</v>
      </c>
      <c r="AB61" s="50">
        <v>10.198600000000001</v>
      </c>
      <c r="AC61" s="50">
        <v>10.198600000000001</v>
      </c>
      <c r="AD61" s="50">
        <v>0</v>
      </c>
      <c r="AE61" s="50">
        <v>0</v>
      </c>
    </row>
    <row r="62" spans="1:31" ht="13.8" hidden="1" outlineLevel="1" collapsed="1">
      <c r="A62" s="15">
        <v>42095</v>
      </c>
      <c r="B62" s="50">
        <v>14.6693</v>
      </c>
      <c r="C62" s="50">
        <v>24.704899999999999</v>
      </c>
      <c r="D62" s="50">
        <v>12.6267</v>
      </c>
      <c r="E62" s="50">
        <v>11.592000000000001</v>
      </c>
      <c r="F62" s="50">
        <v>20.283899999999999</v>
      </c>
      <c r="G62" s="50">
        <v>0</v>
      </c>
      <c r="H62" s="50">
        <v>22.0212</v>
      </c>
      <c r="I62" s="50">
        <v>24.704899999999999</v>
      </c>
      <c r="J62" s="50">
        <v>20.5137</v>
      </c>
      <c r="K62" s="50">
        <v>19.411200000000001</v>
      </c>
      <c r="L62" s="50">
        <v>24.2346</v>
      </c>
      <c r="M62" s="50">
        <v>0</v>
      </c>
      <c r="N62" s="50">
        <v>8.1449999999999996</v>
      </c>
      <c r="O62" s="50">
        <v>0</v>
      </c>
      <c r="P62" s="50">
        <v>8.1449999999999996</v>
      </c>
      <c r="Q62" s="50">
        <v>7.9580000000000002</v>
      </c>
      <c r="R62" s="50">
        <v>11.25</v>
      </c>
      <c r="S62" s="50">
        <v>0</v>
      </c>
      <c r="T62" s="50">
        <v>8.1204999999999998</v>
      </c>
      <c r="U62" s="50">
        <v>0</v>
      </c>
      <c r="V62" s="50">
        <v>8.1204999999999998</v>
      </c>
      <c r="W62" s="50">
        <v>7.9287000000000001</v>
      </c>
      <c r="X62" s="50">
        <v>11.25</v>
      </c>
      <c r="Y62" s="50">
        <v>0</v>
      </c>
      <c r="Z62" s="50">
        <v>9.6245999999999992</v>
      </c>
      <c r="AA62" s="50">
        <v>0</v>
      </c>
      <c r="AB62" s="50">
        <v>9.6245999999999992</v>
      </c>
      <c r="AC62" s="50">
        <v>9.6245999999999992</v>
      </c>
      <c r="AD62" s="50">
        <v>0</v>
      </c>
      <c r="AE62" s="50">
        <v>0</v>
      </c>
    </row>
    <row r="63" spans="1:31" ht="13.8" hidden="1" outlineLevel="1" collapsed="1">
      <c r="A63" s="15">
        <v>42125</v>
      </c>
      <c r="B63" s="50">
        <v>20.4129</v>
      </c>
      <c r="C63" s="50">
        <v>25.602599999999999</v>
      </c>
      <c r="D63" s="50">
        <v>19.070799999999998</v>
      </c>
      <c r="E63" s="50">
        <v>18.888000000000002</v>
      </c>
      <c r="F63" s="50">
        <v>20.908999999999999</v>
      </c>
      <c r="G63" s="50">
        <v>0</v>
      </c>
      <c r="H63" s="50">
        <v>22.9998</v>
      </c>
      <c r="I63" s="50">
        <v>25.602599999999999</v>
      </c>
      <c r="J63" s="50">
        <v>22.0627</v>
      </c>
      <c r="K63" s="50">
        <v>21.9087</v>
      </c>
      <c r="L63" s="50">
        <v>23.453399999999998</v>
      </c>
      <c r="M63" s="50">
        <v>0</v>
      </c>
      <c r="N63" s="50">
        <v>11.4419</v>
      </c>
      <c r="O63" s="50">
        <v>0</v>
      </c>
      <c r="P63" s="50">
        <v>11.4419</v>
      </c>
      <c r="Q63" s="50">
        <v>11.4557</v>
      </c>
      <c r="R63" s="50">
        <v>11.25</v>
      </c>
      <c r="S63" s="50">
        <v>0</v>
      </c>
      <c r="T63" s="50">
        <v>11.5595</v>
      </c>
      <c r="U63" s="50">
        <v>0</v>
      </c>
      <c r="V63" s="50">
        <v>11.5595</v>
      </c>
      <c r="W63" s="50">
        <v>11.583500000000001</v>
      </c>
      <c r="X63" s="50">
        <v>11.25</v>
      </c>
      <c r="Y63" s="50">
        <v>0</v>
      </c>
      <c r="Z63" s="50">
        <v>9.8064</v>
      </c>
      <c r="AA63" s="50">
        <v>0</v>
      </c>
      <c r="AB63" s="50">
        <v>9.8064</v>
      </c>
      <c r="AC63" s="50">
        <v>9.8064</v>
      </c>
      <c r="AD63" s="50">
        <v>0</v>
      </c>
      <c r="AE63" s="50">
        <v>0</v>
      </c>
    </row>
    <row r="64" spans="1:31" ht="13.8" hidden="1" outlineLevel="1" collapsed="1">
      <c r="A64" s="15">
        <v>42156</v>
      </c>
      <c r="B64" s="50">
        <v>6.7106000000000003</v>
      </c>
      <c r="C64" s="50">
        <v>25.367799999999999</v>
      </c>
      <c r="D64" s="50">
        <v>5.6300999999999997</v>
      </c>
      <c r="E64" s="50">
        <v>5.6909000000000001</v>
      </c>
      <c r="F64" s="50">
        <v>5.4246999999999996</v>
      </c>
      <c r="G64" s="50">
        <v>0</v>
      </c>
      <c r="H64" s="50">
        <v>12.308299999999999</v>
      </c>
      <c r="I64" s="50">
        <v>25.367799999999999</v>
      </c>
      <c r="J64" s="50">
        <v>10.3194</v>
      </c>
      <c r="K64" s="50">
        <v>8.9276</v>
      </c>
      <c r="L64" s="50">
        <v>23.378900000000002</v>
      </c>
      <c r="M64" s="50">
        <v>0</v>
      </c>
      <c r="N64" s="50">
        <v>2.7528999999999999</v>
      </c>
      <c r="O64" s="50">
        <v>0</v>
      </c>
      <c r="P64" s="50">
        <v>2.7528999999999999</v>
      </c>
      <c r="Q64" s="50">
        <v>3.0926</v>
      </c>
      <c r="R64" s="50">
        <v>1.994</v>
      </c>
      <c r="S64" s="50">
        <v>0</v>
      </c>
      <c r="T64" s="50">
        <v>2.6951000000000001</v>
      </c>
      <c r="U64" s="50">
        <v>0</v>
      </c>
      <c r="V64" s="50">
        <v>2.6951000000000001</v>
      </c>
      <c r="W64" s="50">
        <v>3.0133000000000001</v>
      </c>
      <c r="X64" s="50">
        <v>1.994</v>
      </c>
      <c r="Y64" s="50">
        <v>0</v>
      </c>
      <c r="Z64" s="50">
        <v>8.9329000000000001</v>
      </c>
      <c r="AA64" s="50">
        <v>0</v>
      </c>
      <c r="AB64" s="50">
        <v>8.9329000000000001</v>
      </c>
      <c r="AC64" s="50">
        <v>8.9329000000000001</v>
      </c>
      <c r="AD64" s="50">
        <v>0</v>
      </c>
      <c r="AE64" s="50">
        <v>0</v>
      </c>
    </row>
    <row r="65" spans="1:31" ht="13.8" hidden="1" outlineLevel="1" collapsed="1">
      <c r="A65" s="15">
        <v>42186</v>
      </c>
      <c r="B65" s="50">
        <v>18.447099999999999</v>
      </c>
      <c r="C65" s="50">
        <v>25.955100000000002</v>
      </c>
      <c r="D65" s="50">
        <v>16.933399999999999</v>
      </c>
      <c r="E65" s="50">
        <v>22.5564</v>
      </c>
      <c r="F65" s="50">
        <v>13.0564</v>
      </c>
      <c r="G65" s="50">
        <v>0</v>
      </c>
      <c r="H65" s="50">
        <v>21.5091</v>
      </c>
      <c r="I65" s="50">
        <v>25.955100000000002</v>
      </c>
      <c r="J65" s="50">
        <v>19.970600000000001</v>
      </c>
      <c r="K65" s="50">
        <v>26.139199999999999</v>
      </c>
      <c r="L65" s="50">
        <v>13.3146</v>
      </c>
      <c r="M65" s="50">
        <v>0</v>
      </c>
      <c r="N65" s="50">
        <v>12.693199999999999</v>
      </c>
      <c r="O65" s="50">
        <v>0</v>
      </c>
      <c r="P65" s="50">
        <v>12.693199999999999</v>
      </c>
      <c r="Q65" s="50">
        <v>12.306699999999999</v>
      </c>
      <c r="R65" s="50">
        <v>12.824299999999999</v>
      </c>
      <c r="S65" s="50" t="s">
        <v>126</v>
      </c>
      <c r="T65" s="50">
        <v>12.842499999999999</v>
      </c>
      <c r="U65" s="50">
        <v>0</v>
      </c>
      <c r="V65" s="50">
        <v>12.842499999999999</v>
      </c>
      <c r="W65" s="50">
        <v>12.9145</v>
      </c>
      <c r="X65" s="50">
        <v>12.824299999999999</v>
      </c>
      <c r="Y65" s="50">
        <v>0</v>
      </c>
      <c r="Z65" s="50">
        <v>10.1053</v>
      </c>
      <c r="AA65" s="50">
        <v>0</v>
      </c>
      <c r="AB65" s="50">
        <v>10.1053</v>
      </c>
      <c r="AC65" s="50">
        <v>10.1053</v>
      </c>
      <c r="AD65" s="50">
        <v>0</v>
      </c>
      <c r="AE65" s="50">
        <v>0</v>
      </c>
    </row>
    <row r="66" spans="1:31" ht="13.8" hidden="1" outlineLevel="1" collapsed="1">
      <c r="A66" s="15">
        <v>42217</v>
      </c>
      <c r="B66" s="50">
        <v>20.3142</v>
      </c>
      <c r="C66" s="50">
        <v>25.494700000000002</v>
      </c>
      <c r="D66" s="50">
        <v>18.924199999999999</v>
      </c>
      <c r="E66" s="50">
        <v>22.574000000000002</v>
      </c>
      <c r="F66" s="50">
        <v>14.547800000000001</v>
      </c>
      <c r="G66" s="50">
        <v>0</v>
      </c>
      <c r="H66" s="50">
        <v>22.2867</v>
      </c>
      <c r="I66" s="50">
        <v>25.494700000000002</v>
      </c>
      <c r="J66" s="50">
        <v>21.168199999999999</v>
      </c>
      <c r="K66" s="50">
        <v>24.494399999999999</v>
      </c>
      <c r="L66" s="50">
        <v>16.129100000000001</v>
      </c>
      <c r="M66" s="50">
        <v>0</v>
      </c>
      <c r="N66" s="50">
        <v>11.4297</v>
      </c>
      <c r="O66" s="50">
        <v>0</v>
      </c>
      <c r="P66" s="50">
        <v>11.4297</v>
      </c>
      <c r="Q66" s="50">
        <v>11.6752</v>
      </c>
      <c r="R66" s="50">
        <v>11.2949</v>
      </c>
      <c r="S66" s="50" t="s">
        <v>126</v>
      </c>
      <c r="T66" s="50">
        <v>11.5677</v>
      </c>
      <c r="U66" s="50">
        <v>0</v>
      </c>
      <c r="V66" s="50">
        <v>11.5677</v>
      </c>
      <c r="W66" s="50">
        <v>12.1432</v>
      </c>
      <c r="X66" s="50">
        <v>11.2949</v>
      </c>
      <c r="Y66" s="50">
        <v>0</v>
      </c>
      <c r="Z66" s="50">
        <v>8.7260000000000009</v>
      </c>
      <c r="AA66" s="50">
        <v>0</v>
      </c>
      <c r="AB66" s="50">
        <v>8.7260000000000009</v>
      </c>
      <c r="AC66" s="50">
        <v>8.7260000000000009</v>
      </c>
      <c r="AD66" s="50">
        <v>0</v>
      </c>
      <c r="AE66" s="50">
        <v>0</v>
      </c>
    </row>
    <row r="67" spans="1:31" ht="13.8" hidden="1" outlineLevel="1" collapsed="1">
      <c r="A67" s="15">
        <v>42248</v>
      </c>
      <c r="B67" s="50">
        <v>20.247299999999999</v>
      </c>
      <c r="C67" s="50">
        <v>26.8169</v>
      </c>
      <c r="D67" s="50">
        <v>19.8353</v>
      </c>
      <c r="E67" s="50">
        <v>21.445599999999999</v>
      </c>
      <c r="F67" s="50">
        <v>12.6187</v>
      </c>
      <c r="G67" s="50">
        <v>0</v>
      </c>
      <c r="H67" s="50">
        <v>26.042200000000001</v>
      </c>
      <c r="I67" s="50">
        <v>26.8169</v>
      </c>
      <c r="J67" s="50">
        <v>25.724699999999999</v>
      </c>
      <c r="K67" s="50">
        <v>26.0213</v>
      </c>
      <c r="L67" s="50">
        <v>23.561399999999999</v>
      </c>
      <c r="M67" s="50">
        <v>0</v>
      </c>
      <c r="N67" s="50">
        <v>18.770900000000001</v>
      </c>
      <c r="O67" s="50">
        <v>0</v>
      </c>
      <c r="P67" s="50">
        <v>18.770900000000001</v>
      </c>
      <c r="Q67" s="50">
        <v>20.543700000000001</v>
      </c>
      <c r="R67" s="50">
        <v>11.3873</v>
      </c>
      <c r="S67" s="50">
        <v>0</v>
      </c>
      <c r="T67" s="50">
        <v>18.809200000000001</v>
      </c>
      <c r="U67" s="50">
        <v>0</v>
      </c>
      <c r="V67" s="50">
        <v>18.809200000000001</v>
      </c>
      <c r="W67" s="50">
        <v>20.6004</v>
      </c>
      <c r="X67" s="50">
        <v>11.3873</v>
      </c>
      <c r="Y67" s="50">
        <v>0</v>
      </c>
      <c r="Z67" s="50">
        <v>8.5020000000000007</v>
      </c>
      <c r="AA67" s="50">
        <v>0</v>
      </c>
      <c r="AB67" s="50">
        <v>8.5020000000000007</v>
      </c>
      <c r="AC67" s="50">
        <v>8.5020000000000007</v>
      </c>
      <c r="AD67" s="50">
        <v>0</v>
      </c>
      <c r="AE67" s="50">
        <v>0</v>
      </c>
    </row>
    <row r="68" spans="1:31" ht="13.8" hidden="1" outlineLevel="1" collapsed="1">
      <c r="A68" s="15">
        <v>42278</v>
      </c>
      <c r="B68" s="50">
        <v>17.439599999999999</v>
      </c>
      <c r="C68" s="50">
        <v>26.374199999999998</v>
      </c>
      <c r="D68" s="50">
        <v>16.459700000000002</v>
      </c>
      <c r="E68" s="50">
        <v>17.444800000000001</v>
      </c>
      <c r="F68" s="50">
        <v>14.4109</v>
      </c>
      <c r="G68" s="50">
        <v>0</v>
      </c>
      <c r="H68" s="50">
        <v>24.734400000000001</v>
      </c>
      <c r="I68" s="50">
        <v>26.374199999999998</v>
      </c>
      <c r="J68" s="50">
        <v>24.276800000000001</v>
      </c>
      <c r="K68" s="50">
        <v>24.538699999999999</v>
      </c>
      <c r="L68" s="50">
        <v>23.2636</v>
      </c>
      <c r="M68" s="50">
        <v>0</v>
      </c>
      <c r="N68" s="50">
        <v>11.3973</v>
      </c>
      <c r="O68" s="50">
        <v>0</v>
      </c>
      <c r="P68" s="50">
        <v>11.3973</v>
      </c>
      <c r="Q68" s="50">
        <v>11.3408</v>
      </c>
      <c r="R68" s="50">
        <v>11.481400000000001</v>
      </c>
      <c r="S68" s="50">
        <v>0</v>
      </c>
      <c r="T68" s="50">
        <v>11.4412</v>
      </c>
      <c r="U68" s="50">
        <v>0</v>
      </c>
      <c r="V68" s="50">
        <v>11.4412</v>
      </c>
      <c r="W68" s="50">
        <v>11.3398</v>
      </c>
      <c r="X68" s="50">
        <v>11.599299999999999</v>
      </c>
      <c r="Y68" s="50">
        <v>0</v>
      </c>
      <c r="Z68" s="50">
        <v>9.7164999999999999</v>
      </c>
      <c r="AA68" s="50">
        <v>0</v>
      </c>
      <c r="AB68" s="50">
        <v>9.7164999999999999</v>
      </c>
      <c r="AC68" s="50">
        <v>11.4817</v>
      </c>
      <c r="AD68" s="50">
        <v>9.3574999999999999</v>
      </c>
      <c r="AE68" s="50">
        <v>0</v>
      </c>
    </row>
    <row r="69" spans="1:31" ht="13.8" hidden="1" outlineLevel="1" collapsed="1">
      <c r="A69" s="15">
        <v>42309</v>
      </c>
      <c r="B69" s="50">
        <v>20.006799999999998</v>
      </c>
      <c r="C69" s="50">
        <v>25.599</v>
      </c>
      <c r="D69" s="50">
        <v>18.824000000000002</v>
      </c>
      <c r="E69" s="50">
        <v>19.045500000000001</v>
      </c>
      <c r="F69" s="50">
        <v>18.232199999999999</v>
      </c>
      <c r="G69" s="50">
        <v>0</v>
      </c>
      <c r="H69" s="50">
        <v>24.434000000000001</v>
      </c>
      <c r="I69" s="50">
        <v>25.599</v>
      </c>
      <c r="J69" s="50">
        <v>24.010200000000001</v>
      </c>
      <c r="K69" s="50">
        <v>24.104600000000001</v>
      </c>
      <c r="L69" s="50">
        <v>23.742699999999999</v>
      </c>
      <c r="M69" s="50">
        <v>0</v>
      </c>
      <c r="N69" s="50">
        <v>11.6228</v>
      </c>
      <c r="O69" s="50">
        <v>0</v>
      </c>
      <c r="P69" s="50">
        <v>11.6228</v>
      </c>
      <c r="Q69" s="50">
        <v>11.751099999999999</v>
      </c>
      <c r="R69" s="50">
        <v>11.3058</v>
      </c>
      <c r="S69" s="50">
        <v>0</v>
      </c>
      <c r="T69" s="50">
        <v>11.6228</v>
      </c>
      <c r="U69" s="50">
        <v>0</v>
      </c>
      <c r="V69" s="50">
        <v>11.6228</v>
      </c>
      <c r="W69" s="50">
        <v>11.753299999999999</v>
      </c>
      <c r="X69" s="50">
        <v>11.3058</v>
      </c>
      <c r="Y69" s="50">
        <v>0</v>
      </c>
      <c r="Z69" s="50">
        <v>11.616199999999999</v>
      </c>
      <c r="AA69" s="50">
        <v>0</v>
      </c>
      <c r="AB69" s="50">
        <v>11.616199999999999</v>
      </c>
      <c r="AC69" s="50">
        <v>11.616199999999999</v>
      </c>
      <c r="AD69" s="50">
        <v>0</v>
      </c>
      <c r="AE69" s="50">
        <v>0</v>
      </c>
    </row>
    <row r="70" spans="1:31" ht="13.8" hidden="1" outlineLevel="1" collapsed="1">
      <c r="A70" s="15">
        <v>42339</v>
      </c>
      <c r="B70" s="50">
        <v>20.350999999999999</v>
      </c>
      <c r="C70" s="50">
        <v>26.301500000000001</v>
      </c>
      <c r="D70" s="50">
        <v>19.122</v>
      </c>
      <c r="E70" s="50">
        <v>23.374300000000002</v>
      </c>
      <c r="F70" s="50">
        <v>15.880800000000001</v>
      </c>
      <c r="G70" s="50">
        <v>0.1784</v>
      </c>
      <c r="H70" s="50">
        <v>25.286799999999999</v>
      </c>
      <c r="I70" s="50">
        <v>26.301500000000001</v>
      </c>
      <c r="J70" s="50">
        <v>24.8947</v>
      </c>
      <c r="K70" s="50">
        <v>25.813800000000001</v>
      </c>
      <c r="L70" s="50">
        <v>23.363299999999999</v>
      </c>
      <c r="M70" s="50">
        <v>0</v>
      </c>
      <c r="N70" s="50">
        <v>12.4968</v>
      </c>
      <c r="O70" s="50">
        <v>20</v>
      </c>
      <c r="P70" s="50">
        <v>12.496700000000001</v>
      </c>
      <c r="Q70" s="50">
        <v>12.482699999999999</v>
      </c>
      <c r="R70" s="50">
        <v>12.510300000000001</v>
      </c>
      <c r="S70" s="50">
        <v>1.4139999999999999</v>
      </c>
      <c r="T70" s="50">
        <v>12.505599999999999</v>
      </c>
      <c r="U70" s="50">
        <v>0</v>
      </c>
      <c r="V70" s="50">
        <v>12.505599999999999</v>
      </c>
      <c r="W70" s="50">
        <v>12.4826</v>
      </c>
      <c r="X70" s="50">
        <v>12.510300000000001</v>
      </c>
      <c r="Y70" s="50">
        <v>0</v>
      </c>
      <c r="Z70" s="50">
        <v>12.5389</v>
      </c>
      <c r="AA70" s="50">
        <v>20</v>
      </c>
      <c r="AB70" s="50">
        <v>12.503399999999999</v>
      </c>
      <c r="AC70" s="50">
        <v>12.503399999999999</v>
      </c>
      <c r="AD70" s="50">
        <v>0</v>
      </c>
      <c r="AE70" s="50">
        <v>0</v>
      </c>
    </row>
    <row r="71" spans="1:31" ht="13.8" hidden="1" outlineLevel="1" collapsed="1">
      <c r="A71" s="15">
        <v>42370</v>
      </c>
      <c r="B71" s="50">
        <v>19.0487</v>
      </c>
      <c r="C71" s="50">
        <v>24.907599999999999</v>
      </c>
      <c r="D71" s="50">
        <v>18.040900000000001</v>
      </c>
      <c r="E71" s="50">
        <v>24.978100000000001</v>
      </c>
      <c r="F71" s="50">
        <v>12.042999999999999</v>
      </c>
      <c r="G71" s="50">
        <v>10.4483</v>
      </c>
      <c r="H71" s="50">
        <v>25.298200000000001</v>
      </c>
      <c r="I71" s="50">
        <v>24.907599999999999</v>
      </c>
      <c r="J71" s="50">
        <v>25.437899999999999</v>
      </c>
      <c r="K71" s="50">
        <v>25.654</v>
      </c>
      <c r="L71" s="50">
        <v>22.9693</v>
      </c>
      <c r="M71" s="50">
        <v>21</v>
      </c>
      <c r="N71" s="50">
        <v>11.1891</v>
      </c>
      <c r="O71" s="50">
        <v>0</v>
      </c>
      <c r="P71" s="50">
        <v>11.1891</v>
      </c>
      <c r="Q71" s="50">
        <v>11.1213</v>
      </c>
      <c r="R71" s="50">
        <v>11.1929</v>
      </c>
      <c r="S71" s="50">
        <v>10.061999999999999</v>
      </c>
      <c r="T71" s="50">
        <v>11.195</v>
      </c>
      <c r="U71" s="50">
        <v>0</v>
      </c>
      <c r="V71" s="50">
        <v>11.195</v>
      </c>
      <c r="W71" s="50">
        <v>11.5</v>
      </c>
      <c r="X71" s="50">
        <v>11.1929</v>
      </c>
      <c r="Y71" s="50">
        <v>0</v>
      </c>
      <c r="Z71" s="50">
        <v>11.0504</v>
      </c>
      <c r="AA71" s="50">
        <v>0</v>
      </c>
      <c r="AB71" s="50">
        <v>11.0504</v>
      </c>
      <c r="AC71" s="50">
        <v>11.0504</v>
      </c>
      <c r="AD71" s="50">
        <v>0</v>
      </c>
      <c r="AE71" s="50">
        <v>0</v>
      </c>
    </row>
    <row r="72" spans="1:31" ht="13.8" hidden="1" outlineLevel="1" collapsed="1">
      <c r="A72" s="15">
        <v>42401</v>
      </c>
      <c r="B72" s="50">
        <v>16.752500000000001</v>
      </c>
      <c r="C72" s="50">
        <v>25.586200000000002</v>
      </c>
      <c r="D72" s="50">
        <v>15.4237</v>
      </c>
      <c r="E72" s="50">
        <v>15.886200000000001</v>
      </c>
      <c r="F72" s="50">
        <v>13.5863</v>
      </c>
      <c r="G72" s="50">
        <v>21</v>
      </c>
      <c r="H72" s="50">
        <v>23.6632</v>
      </c>
      <c r="I72" s="50">
        <v>25.586200000000002</v>
      </c>
      <c r="J72" s="50">
        <v>22.933700000000002</v>
      </c>
      <c r="K72" s="50">
        <v>22.896999999999998</v>
      </c>
      <c r="L72" s="50">
        <v>23.1419</v>
      </c>
      <c r="M72" s="50">
        <v>21</v>
      </c>
      <c r="N72" s="50">
        <v>10.4887</v>
      </c>
      <c r="O72" s="50">
        <v>0</v>
      </c>
      <c r="P72" s="50">
        <v>10.4887</v>
      </c>
      <c r="Q72" s="50">
        <v>10.781700000000001</v>
      </c>
      <c r="R72" s="50">
        <v>9.5304000000000002</v>
      </c>
      <c r="S72" s="50">
        <v>0</v>
      </c>
      <c r="T72" s="50">
        <v>10.492100000000001</v>
      </c>
      <c r="U72" s="50">
        <v>0</v>
      </c>
      <c r="V72" s="50">
        <v>10.492100000000001</v>
      </c>
      <c r="W72" s="50">
        <v>10.787100000000001</v>
      </c>
      <c r="X72" s="50">
        <v>9.5304000000000002</v>
      </c>
      <c r="Y72" s="50">
        <v>0</v>
      </c>
      <c r="Z72" s="50">
        <v>9.1621000000000006</v>
      </c>
      <c r="AA72" s="50">
        <v>0</v>
      </c>
      <c r="AB72" s="50">
        <v>9.1621000000000006</v>
      </c>
      <c r="AC72" s="50">
        <v>9.1621000000000006</v>
      </c>
      <c r="AD72" s="50">
        <v>0</v>
      </c>
      <c r="AE72" s="50">
        <v>0</v>
      </c>
    </row>
    <row r="73" spans="1:31" ht="13.8" hidden="1" outlineLevel="1" collapsed="1">
      <c r="A73" s="15">
        <v>42430</v>
      </c>
      <c r="B73" s="50">
        <v>18.005299999999998</v>
      </c>
      <c r="C73" s="50">
        <v>25.0869</v>
      </c>
      <c r="D73" s="50">
        <v>16.728999999999999</v>
      </c>
      <c r="E73" s="50">
        <v>15.771000000000001</v>
      </c>
      <c r="F73" s="50">
        <v>23.440100000000001</v>
      </c>
      <c r="G73" s="50">
        <v>21</v>
      </c>
      <c r="H73" s="50">
        <v>24.128699999999998</v>
      </c>
      <c r="I73" s="50">
        <v>25.0869</v>
      </c>
      <c r="J73" s="50">
        <v>23.750499999999999</v>
      </c>
      <c r="K73" s="50">
        <v>23.8675</v>
      </c>
      <c r="L73" s="50">
        <v>23.440100000000001</v>
      </c>
      <c r="M73" s="50">
        <v>21</v>
      </c>
      <c r="N73" s="50">
        <v>10.8315</v>
      </c>
      <c r="O73" s="50">
        <v>0</v>
      </c>
      <c r="P73" s="50">
        <v>10.8315</v>
      </c>
      <c r="Q73" s="50">
        <v>10.8315</v>
      </c>
      <c r="R73" s="50" t="s">
        <v>126</v>
      </c>
      <c r="S73" s="50">
        <v>0</v>
      </c>
      <c r="T73" s="50">
        <v>10.8003</v>
      </c>
      <c r="U73" s="50">
        <v>0</v>
      </c>
      <c r="V73" s="50">
        <v>10.8003</v>
      </c>
      <c r="W73" s="50">
        <v>10.8003</v>
      </c>
      <c r="X73" s="50">
        <v>0</v>
      </c>
      <c r="Y73" s="50">
        <v>0</v>
      </c>
      <c r="Z73" s="50">
        <v>11.036199999999999</v>
      </c>
      <c r="AA73" s="50">
        <v>0</v>
      </c>
      <c r="AB73" s="50">
        <v>11.036199999999999</v>
      </c>
      <c r="AC73" s="50">
        <v>11.036199999999999</v>
      </c>
      <c r="AD73" s="50">
        <v>0</v>
      </c>
      <c r="AE73" s="50">
        <v>0</v>
      </c>
    </row>
    <row r="74" spans="1:31" ht="13.8" hidden="1" outlineLevel="1" collapsed="1">
      <c r="A74" s="15">
        <v>42461</v>
      </c>
      <c r="B74" s="50">
        <v>18.4499</v>
      </c>
      <c r="C74" s="50">
        <v>25.3675</v>
      </c>
      <c r="D74" s="50">
        <v>17.545200000000001</v>
      </c>
      <c r="E74" s="50">
        <v>17.260100000000001</v>
      </c>
      <c r="F74" s="50">
        <v>21.8873</v>
      </c>
      <c r="G74" s="50">
        <v>21.0001</v>
      </c>
      <c r="H74" s="50">
        <v>23.886900000000001</v>
      </c>
      <c r="I74" s="50">
        <v>25.3675</v>
      </c>
      <c r="J74" s="50">
        <v>23.523299999999999</v>
      </c>
      <c r="K74" s="50">
        <v>23.692399999999999</v>
      </c>
      <c r="L74" s="50">
        <v>22.190100000000001</v>
      </c>
      <c r="M74" s="50">
        <v>21.0001</v>
      </c>
      <c r="N74" s="50">
        <v>10.738200000000001</v>
      </c>
      <c r="O74" s="50">
        <v>0</v>
      </c>
      <c r="P74" s="50">
        <v>10.738200000000001</v>
      </c>
      <c r="Q74" s="50">
        <v>10.736599999999999</v>
      </c>
      <c r="R74" s="50">
        <v>11.178599999999999</v>
      </c>
      <c r="S74" s="50" t="s">
        <v>126</v>
      </c>
      <c r="T74" s="50">
        <v>10.729799999999999</v>
      </c>
      <c r="U74" s="50">
        <v>0</v>
      </c>
      <c r="V74" s="50">
        <v>10.729799999999999</v>
      </c>
      <c r="W74" s="50">
        <v>10.732200000000001</v>
      </c>
      <c r="X74" s="50">
        <v>6.4093999999999998</v>
      </c>
      <c r="Y74" s="50">
        <v>0</v>
      </c>
      <c r="Z74" s="50">
        <v>11.602399999999999</v>
      </c>
      <c r="AA74" s="50">
        <v>0</v>
      </c>
      <c r="AB74" s="50">
        <v>11.602399999999999</v>
      </c>
      <c r="AC74" s="50">
        <v>11.4131</v>
      </c>
      <c r="AD74" s="50">
        <v>12</v>
      </c>
      <c r="AE74" s="50">
        <v>0</v>
      </c>
    </row>
    <row r="75" spans="1:31" ht="13.8" hidden="1" outlineLevel="1" collapsed="1">
      <c r="A75" s="15">
        <v>42491</v>
      </c>
      <c r="B75" s="50">
        <v>18.579599999999999</v>
      </c>
      <c r="C75" s="50">
        <v>24.905899999999999</v>
      </c>
      <c r="D75" s="50">
        <v>17.242100000000001</v>
      </c>
      <c r="E75" s="50">
        <v>17.122199999999999</v>
      </c>
      <c r="F75" s="50">
        <v>18.589700000000001</v>
      </c>
      <c r="G75" s="50">
        <v>16.893999999999998</v>
      </c>
      <c r="H75" s="50">
        <v>24.712599999999998</v>
      </c>
      <c r="I75" s="50">
        <v>24.905899999999999</v>
      </c>
      <c r="J75" s="50">
        <v>24.624300000000002</v>
      </c>
      <c r="K75" s="50">
        <v>24.854299999999999</v>
      </c>
      <c r="L75" s="50">
        <v>22.666799999999999</v>
      </c>
      <c r="M75" s="50">
        <v>21.0001</v>
      </c>
      <c r="N75" s="50">
        <v>10.8749</v>
      </c>
      <c r="O75" s="50">
        <v>0</v>
      </c>
      <c r="P75" s="50">
        <v>10.8749</v>
      </c>
      <c r="Q75" s="50">
        <v>10.7613</v>
      </c>
      <c r="R75" s="50">
        <v>12.604799999999999</v>
      </c>
      <c r="S75" s="50">
        <v>10.1075</v>
      </c>
      <c r="T75" s="50">
        <v>10.869899999999999</v>
      </c>
      <c r="U75" s="50">
        <v>0</v>
      </c>
      <c r="V75" s="50">
        <v>10.869899999999999</v>
      </c>
      <c r="W75" s="50">
        <v>10.7561</v>
      </c>
      <c r="X75" s="50">
        <v>12.616099999999999</v>
      </c>
      <c r="Y75" s="50">
        <v>10.1075</v>
      </c>
      <c r="Z75" s="50">
        <v>11.3629</v>
      </c>
      <c r="AA75" s="50">
        <v>0</v>
      </c>
      <c r="AB75" s="50">
        <v>11.3629</v>
      </c>
      <c r="AC75" s="50">
        <v>11.284700000000001</v>
      </c>
      <c r="AD75" s="50">
        <v>12</v>
      </c>
      <c r="AE75" s="50">
        <v>0</v>
      </c>
    </row>
    <row r="76" spans="1:31" ht="13.8" hidden="1" outlineLevel="1" collapsed="1">
      <c r="A76" s="15">
        <v>42522</v>
      </c>
      <c r="B76" s="50">
        <v>13.7003</v>
      </c>
      <c r="C76" s="50">
        <v>24.765499999999999</v>
      </c>
      <c r="D76" s="50">
        <v>13.013199999999999</v>
      </c>
      <c r="E76" s="50">
        <v>12.7661</v>
      </c>
      <c r="F76" s="50">
        <v>22.360600000000002</v>
      </c>
      <c r="G76" s="50">
        <v>21.0001</v>
      </c>
      <c r="H76" s="50">
        <v>22.9679</v>
      </c>
      <c r="I76" s="50">
        <v>24.765499999999999</v>
      </c>
      <c r="J76" s="50">
        <v>22.502400000000002</v>
      </c>
      <c r="K76" s="50">
        <v>22.511299999999999</v>
      </c>
      <c r="L76" s="50">
        <v>22.427900000000001</v>
      </c>
      <c r="M76" s="50">
        <v>21.0001</v>
      </c>
      <c r="N76" s="50">
        <v>10.020300000000001</v>
      </c>
      <c r="O76" s="50">
        <v>0</v>
      </c>
      <c r="P76" s="50">
        <v>10.020300000000001</v>
      </c>
      <c r="Q76" s="50">
        <v>10.019500000000001</v>
      </c>
      <c r="R76" s="50">
        <v>13.25</v>
      </c>
      <c r="S76" s="50" t="s">
        <v>126</v>
      </c>
      <c r="T76" s="50">
        <v>10.021800000000001</v>
      </c>
      <c r="U76" s="50">
        <v>0</v>
      </c>
      <c r="V76" s="50">
        <v>10.021800000000001</v>
      </c>
      <c r="W76" s="50">
        <v>10.021000000000001</v>
      </c>
      <c r="X76" s="50">
        <v>13.25</v>
      </c>
      <c r="Y76" s="50">
        <v>0</v>
      </c>
      <c r="Z76" s="50">
        <v>9.5021000000000004</v>
      </c>
      <c r="AA76" s="50">
        <v>0</v>
      </c>
      <c r="AB76" s="50">
        <v>9.5021000000000004</v>
      </c>
      <c r="AC76" s="50">
        <v>9.5021000000000004</v>
      </c>
      <c r="AD76" s="50">
        <v>0</v>
      </c>
      <c r="AE76" s="50">
        <v>0</v>
      </c>
    </row>
    <row r="77" spans="1:31" ht="13.8" hidden="1" outlineLevel="1" collapsed="1">
      <c r="A77" s="15">
        <v>42552</v>
      </c>
      <c r="B77" s="50">
        <v>16.643699999999999</v>
      </c>
      <c r="C77" s="50">
        <v>24.409700000000001</v>
      </c>
      <c r="D77" s="50">
        <v>15.694900000000001</v>
      </c>
      <c r="E77" s="50">
        <v>17.810600000000001</v>
      </c>
      <c r="F77" s="50">
        <v>11.9238</v>
      </c>
      <c r="G77" s="50">
        <v>25</v>
      </c>
      <c r="H77" s="50">
        <v>22.348600000000001</v>
      </c>
      <c r="I77" s="50">
        <v>24.409700000000001</v>
      </c>
      <c r="J77" s="50">
        <v>21.764299999999999</v>
      </c>
      <c r="K77" s="50">
        <v>22.313400000000001</v>
      </c>
      <c r="L77" s="50">
        <v>19.3567</v>
      </c>
      <c r="M77" s="50">
        <v>25</v>
      </c>
      <c r="N77" s="50">
        <v>11.0985</v>
      </c>
      <c r="O77" s="50">
        <v>0</v>
      </c>
      <c r="P77" s="50">
        <v>11.0985</v>
      </c>
      <c r="Q77" s="50">
        <v>12.388</v>
      </c>
      <c r="R77" s="50">
        <v>9.7653999999999996</v>
      </c>
      <c r="S77" s="50" t="s">
        <v>126</v>
      </c>
      <c r="T77" s="50">
        <v>11.46</v>
      </c>
      <c r="U77" s="50">
        <v>0</v>
      </c>
      <c r="V77" s="50">
        <v>11.46</v>
      </c>
      <c r="W77" s="50">
        <v>13.9895</v>
      </c>
      <c r="X77" s="50">
        <v>9.7630999999999997</v>
      </c>
      <c r="Y77" s="50">
        <v>0</v>
      </c>
      <c r="Z77" s="50">
        <v>9.4443999999999999</v>
      </c>
      <c r="AA77" s="50">
        <v>0</v>
      </c>
      <c r="AB77" s="50">
        <v>9.4443999999999999</v>
      </c>
      <c r="AC77" s="50">
        <v>9.4374000000000002</v>
      </c>
      <c r="AD77" s="50">
        <v>12</v>
      </c>
      <c r="AE77" s="50">
        <v>0</v>
      </c>
    </row>
    <row r="78" spans="1:31" ht="13.8" hidden="1" outlineLevel="1" collapsed="1">
      <c r="A78" s="15">
        <v>42583</v>
      </c>
      <c r="B78" s="50">
        <v>20.735299999999999</v>
      </c>
      <c r="C78" s="50">
        <v>24.2393</v>
      </c>
      <c r="D78" s="50">
        <v>19.8444</v>
      </c>
      <c r="E78" s="50">
        <v>20.0016</v>
      </c>
      <c r="F78" s="50">
        <v>18.4269</v>
      </c>
      <c r="G78" s="50">
        <v>25</v>
      </c>
      <c r="H78" s="50">
        <v>21.660900000000002</v>
      </c>
      <c r="I78" s="50">
        <v>24.2393</v>
      </c>
      <c r="J78" s="50">
        <v>20.834399999999999</v>
      </c>
      <c r="K78" s="50">
        <v>20.7529</v>
      </c>
      <c r="L78" s="50">
        <v>21.436900000000001</v>
      </c>
      <c r="M78" s="50">
        <v>25</v>
      </c>
      <c r="N78" s="50">
        <v>16.0474</v>
      </c>
      <c r="O78" s="50">
        <v>0</v>
      </c>
      <c r="P78" s="50">
        <v>16.0474</v>
      </c>
      <c r="Q78" s="50">
        <v>16.967500000000001</v>
      </c>
      <c r="R78" s="50">
        <v>10.7005</v>
      </c>
      <c r="S78" s="50" t="s">
        <v>126</v>
      </c>
      <c r="T78" s="50">
        <v>16.724</v>
      </c>
      <c r="U78" s="50">
        <v>0</v>
      </c>
      <c r="V78" s="50">
        <v>16.724</v>
      </c>
      <c r="W78" s="50">
        <v>17.826699999999999</v>
      </c>
      <c r="X78" s="50">
        <v>10.645799999999999</v>
      </c>
      <c r="Y78" s="50">
        <v>0</v>
      </c>
      <c r="Z78" s="50">
        <v>8.5193999999999992</v>
      </c>
      <c r="AA78" s="50">
        <v>0</v>
      </c>
      <c r="AB78" s="50">
        <v>8.5193999999999992</v>
      </c>
      <c r="AC78" s="50">
        <v>8.2494999999999994</v>
      </c>
      <c r="AD78" s="50">
        <v>12</v>
      </c>
      <c r="AE78" s="50">
        <v>0</v>
      </c>
    </row>
    <row r="79" spans="1:31" ht="13.8" hidden="1" outlineLevel="1" collapsed="1">
      <c r="A79" s="15">
        <v>42614</v>
      </c>
      <c r="B79" s="50">
        <v>17.748100000000001</v>
      </c>
      <c r="C79" s="50">
        <v>24.443200000000001</v>
      </c>
      <c r="D79" s="50">
        <v>16.607399999999998</v>
      </c>
      <c r="E79" s="50">
        <v>17.626200000000001</v>
      </c>
      <c r="F79" s="50">
        <v>12.394</v>
      </c>
      <c r="G79" s="50">
        <v>23.252800000000001</v>
      </c>
      <c r="H79" s="50">
        <v>21.526199999999999</v>
      </c>
      <c r="I79" s="50">
        <v>24.443200000000001</v>
      </c>
      <c r="J79" s="50">
        <v>20.696899999999999</v>
      </c>
      <c r="K79" s="50">
        <v>20.672000000000001</v>
      </c>
      <c r="L79" s="50">
        <v>20.848199999999999</v>
      </c>
      <c r="M79" s="50">
        <v>23.252800000000001</v>
      </c>
      <c r="N79" s="50">
        <v>10.4916</v>
      </c>
      <c r="O79" s="50">
        <v>0</v>
      </c>
      <c r="P79" s="50">
        <v>10.4916</v>
      </c>
      <c r="Q79" s="50">
        <v>11.653</v>
      </c>
      <c r="R79" s="50">
        <v>8.0631000000000004</v>
      </c>
      <c r="S79" s="50" t="s">
        <v>126</v>
      </c>
      <c r="T79" s="50">
        <v>10.499000000000001</v>
      </c>
      <c r="U79" s="50">
        <v>0</v>
      </c>
      <c r="V79" s="50">
        <v>10.499000000000001</v>
      </c>
      <c r="W79" s="50">
        <v>11.669600000000001</v>
      </c>
      <c r="X79" s="50">
        <v>8.0500000000000007</v>
      </c>
      <c r="Y79" s="50">
        <v>0</v>
      </c>
      <c r="Z79" s="50">
        <v>8.0359999999999996</v>
      </c>
      <c r="AA79" s="50">
        <v>0</v>
      </c>
      <c r="AB79" s="50">
        <v>8.0359999999999996</v>
      </c>
      <c r="AC79" s="50">
        <v>5.8338000000000001</v>
      </c>
      <c r="AD79" s="50">
        <v>12</v>
      </c>
      <c r="AE79" s="50">
        <v>0</v>
      </c>
    </row>
    <row r="80" spans="1:31" ht="13.8" hidden="1" outlineLevel="1" collapsed="1">
      <c r="A80" s="15">
        <v>42644</v>
      </c>
      <c r="B80" s="50">
        <v>17.680099999999999</v>
      </c>
      <c r="C80" s="50">
        <v>24.740200000000002</v>
      </c>
      <c r="D80" s="50">
        <v>16.816299999999998</v>
      </c>
      <c r="E80" s="50">
        <v>16.923200000000001</v>
      </c>
      <c r="F80" s="50">
        <v>16.0608</v>
      </c>
      <c r="G80" s="50">
        <v>23.782800000000002</v>
      </c>
      <c r="H80" s="50">
        <v>21.831499999999998</v>
      </c>
      <c r="I80" s="50">
        <v>24.740200000000002</v>
      </c>
      <c r="J80" s="50">
        <v>21.203099999999999</v>
      </c>
      <c r="K80" s="50">
        <v>21.451599999999999</v>
      </c>
      <c r="L80" s="50">
        <v>19.9878</v>
      </c>
      <c r="M80" s="50">
        <v>23.782800000000002</v>
      </c>
      <c r="N80" s="50">
        <v>11.0868</v>
      </c>
      <c r="O80" s="50">
        <v>0</v>
      </c>
      <c r="P80" s="50">
        <v>11.0868</v>
      </c>
      <c r="Q80" s="50">
        <v>11.4796</v>
      </c>
      <c r="R80" s="50">
        <v>8.0731000000000002</v>
      </c>
      <c r="S80" s="50">
        <v>0</v>
      </c>
      <c r="T80" s="50">
        <v>11.2913</v>
      </c>
      <c r="U80" s="50">
        <v>0</v>
      </c>
      <c r="V80" s="50">
        <v>11.2913</v>
      </c>
      <c r="W80" s="50">
        <v>11.795400000000001</v>
      </c>
      <c r="X80" s="50">
        <v>8.0500000000000007</v>
      </c>
      <c r="Y80" s="50">
        <v>0</v>
      </c>
      <c r="Z80" s="50">
        <v>9.9130000000000003</v>
      </c>
      <c r="AA80" s="50">
        <v>0</v>
      </c>
      <c r="AB80" s="50">
        <v>9.9130000000000003</v>
      </c>
      <c r="AC80" s="50">
        <v>9.9033999999999995</v>
      </c>
      <c r="AD80" s="50">
        <v>12</v>
      </c>
      <c r="AE80" s="50">
        <v>0</v>
      </c>
    </row>
    <row r="81" spans="1:31" ht="13.8" hidden="1" outlineLevel="1" collapsed="1">
      <c r="A81" s="15">
        <v>42675</v>
      </c>
      <c r="B81" s="50">
        <v>13.2371</v>
      </c>
      <c r="C81" s="50">
        <v>23.663900000000002</v>
      </c>
      <c r="D81" s="50">
        <v>11.916700000000001</v>
      </c>
      <c r="E81" s="50">
        <v>11.420199999999999</v>
      </c>
      <c r="F81" s="50">
        <v>19.3687</v>
      </c>
      <c r="G81" s="50">
        <v>22.0703</v>
      </c>
      <c r="H81" s="50">
        <v>13.7355</v>
      </c>
      <c r="I81" s="50">
        <v>23.663900000000002</v>
      </c>
      <c r="J81" s="50">
        <v>12.1561</v>
      </c>
      <c r="K81" s="50">
        <v>11.531000000000001</v>
      </c>
      <c r="L81" s="50">
        <v>19.744</v>
      </c>
      <c r="M81" s="50">
        <v>22.0703</v>
      </c>
      <c r="N81" s="50">
        <v>10.9825</v>
      </c>
      <c r="O81" s="50">
        <v>0</v>
      </c>
      <c r="P81" s="50">
        <v>10.9825</v>
      </c>
      <c r="Q81" s="50">
        <v>11.0166</v>
      </c>
      <c r="R81" s="50">
        <v>7.0449999999999999</v>
      </c>
      <c r="S81" s="50">
        <v>0</v>
      </c>
      <c r="T81" s="50">
        <v>11.1556</v>
      </c>
      <c r="U81" s="50">
        <v>0</v>
      </c>
      <c r="V81" s="50">
        <v>11.1556</v>
      </c>
      <c r="W81" s="50">
        <v>11.1556</v>
      </c>
      <c r="X81" s="50">
        <v>0</v>
      </c>
      <c r="Y81" s="50">
        <v>0</v>
      </c>
      <c r="Z81" s="50">
        <v>9.0875000000000004</v>
      </c>
      <c r="AA81" s="50">
        <v>0</v>
      </c>
      <c r="AB81" s="50">
        <v>9.0875000000000004</v>
      </c>
      <c r="AC81" s="50">
        <v>9.3208000000000002</v>
      </c>
      <c r="AD81" s="50">
        <v>7.0449999999999999</v>
      </c>
      <c r="AE81" s="50">
        <v>0</v>
      </c>
    </row>
    <row r="82" spans="1:31" ht="13.8" hidden="1" outlineLevel="1" collapsed="1">
      <c r="A82" s="15">
        <v>42705</v>
      </c>
      <c r="B82" s="50">
        <v>20.567</v>
      </c>
      <c r="C82" s="50">
        <v>22.344100000000001</v>
      </c>
      <c r="D82" s="50">
        <v>20.094100000000001</v>
      </c>
      <c r="E82" s="50">
        <v>20.308800000000002</v>
      </c>
      <c r="F82" s="50">
        <v>17.938300000000002</v>
      </c>
      <c r="G82" s="50">
        <v>21.832599999999999</v>
      </c>
      <c r="H82" s="50">
        <v>20.885999999999999</v>
      </c>
      <c r="I82" s="50">
        <v>22.344100000000001</v>
      </c>
      <c r="J82" s="50">
        <v>20.4711</v>
      </c>
      <c r="K82" s="50">
        <v>20.579899999999999</v>
      </c>
      <c r="L82" s="50">
        <v>19.308499999999999</v>
      </c>
      <c r="M82" s="50">
        <v>21.832599999999999</v>
      </c>
      <c r="N82" s="50">
        <v>14.6572</v>
      </c>
      <c r="O82" s="50">
        <v>0</v>
      </c>
      <c r="P82" s="50">
        <v>14.6572</v>
      </c>
      <c r="Q82" s="50">
        <v>16.1327</v>
      </c>
      <c r="R82" s="50">
        <v>6.2442000000000002</v>
      </c>
      <c r="S82" s="50" t="s">
        <v>126</v>
      </c>
      <c r="T82" s="50">
        <v>17.924299999999999</v>
      </c>
      <c r="U82" s="50">
        <v>0</v>
      </c>
      <c r="V82" s="50">
        <v>17.924299999999999</v>
      </c>
      <c r="W82" s="50">
        <v>17.924299999999999</v>
      </c>
      <c r="X82" s="50">
        <v>0</v>
      </c>
      <c r="Y82" s="50">
        <v>0</v>
      </c>
      <c r="Z82" s="50">
        <v>6.0556000000000001</v>
      </c>
      <c r="AA82" s="50">
        <v>0</v>
      </c>
      <c r="AB82" s="50">
        <v>6.0556000000000001</v>
      </c>
      <c r="AC82" s="50">
        <v>5.8323</v>
      </c>
      <c r="AD82" s="50">
        <v>6.2442000000000002</v>
      </c>
      <c r="AE82" s="50">
        <v>0</v>
      </c>
    </row>
    <row r="83" spans="1:31" ht="13.8" hidden="1" outlineLevel="1" collapsed="1">
      <c r="A83" s="15">
        <v>42736</v>
      </c>
      <c r="B83" s="50">
        <v>16.7136</v>
      </c>
      <c r="C83" s="50">
        <v>21.273499999999999</v>
      </c>
      <c r="D83" s="50">
        <v>15.8415</v>
      </c>
      <c r="E83" s="50">
        <v>16.9404</v>
      </c>
      <c r="F83" s="50">
        <v>10.8828</v>
      </c>
      <c r="G83" s="50">
        <v>21.843900000000001</v>
      </c>
      <c r="H83" s="50">
        <v>20.146899999999999</v>
      </c>
      <c r="I83" s="50">
        <v>21.273499999999999</v>
      </c>
      <c r="J83" s="50">
        <v>19.754799999999999</v>
      </c>
      <c r="K83" s="50">
        <v>19.817399999999999</v>
      </c>
      <c r="L83" s="50">
        <v>18.927900000000001</v>
      </c>
      <c r="M83" s="50">
        <v>21.843900000000001</v>
      </c>
      <c r="N83" s="50">
        <v>11.066800000000001</v>
      </c>
      <c r="O83" s="50">
        <v>0</v>
      </c>
      <c r="P83" s="50">
        <v>11.066800000000001</v>
      </c>
      <c r="Q83" s="50">
        <v>12.297800000000001</v>
      </c>
      <c r="R83" s="50">
        <v>8.3085000000000004</v>
      </c>
      <c r="S83" s="50" t="s">
        <v>126</v>
      </c>
      <c r="T83" s="50">
        <v>11.889099999999999</v>
      </c>
      <c r="U83" s="50">
        <v>0</v>
      </c>
      <c r="V83" s="50">
        <v>11.889099999999999</v>
      </c>
      <c r="W83" s="50">
        <v>12.946099999999999</v>
      </c>
      <c r="X83" s="50">
        <v>9.0299999999999994</v>
      </c>
      <c r="Y83" s="50">
        <v>0</v>
      </c>
      <c r="Z83" s="50">
        <v>6.0176999999999996</v>
      </c>
      <c r="AA83" s="50">
        <v>0</v>
      </c>
      <c r="AB83" s="50">
        <v>6.0176999999999996</v>
      </c>
      <c r="AC83" s="50">
        <v>5.8959000000000001</v>
      </c>
      <c r="AD83" s="50">
        <v>6.1189999999999998</v>
      </c>
      <c r="AE83" s="50">
        <v>0</v>
      </c>
    </row>
    <row r="84" spans="1:31" ht="13.8" hidden="1" outlineLevel="1" collapsed="1">
      <c r="A84" s="15">
        <v>42767</v>
      </c>
      <c r="B84" s="50">
        <v>17.952100000000002</v>
      </c>
      <c r="C84" s="50">
        <v>20.216000000000001</v>
      </c>
      <c r="D84" s="50">
        <v>17.4023</v>
      </c>
      <c r="E84" s="50">
        <v>18.295500000000001</v>
      </c>
      <c r="F84" s="50">
        <v>11.5913</v>
      </c>
      <c r="G84" s="50">
        <v>22.683499999999999</v>
      </c>
      <c r="H84" s="50">
        <v>19.431899999999999</v>
      </c>
      <c r="I84" s="50">
        <v>20.216000000000001</v>
      </c>
      <c r="J84" s="50">
        <v>19.203299999999999</v>
      </c>
      <c r="K84" s="50">
        <v>19.218699999999998</v>
      </c>
      <c r="L84" s="50">
        <v>18.877300000000002</v>
      </c>
      <c r="M84" s="50">
        <v>22.683499999999999</v>
      </c>
      <c r="N84" s="50">
        <v>8.4059000000000008</v>
      </c>
      <c r="O84" s="50">
        <v>0</v>
      </c>
      <c r="P84" s="50">
        <v>8.4059000000000008</v>
      </c>
      <c r="Q84" s="50">
        <v>8.9760000000000009</v>
      </c>
      <c r="R84" s="50">
        <v>7.9050000000000002</v>
      </c>
      <c r="S84" s="50" t="s">
        <v>126</v>
      </c>
      <c r="T84" s="50">
        <v>9.5907</v>
      </c>
      <c r="U84" s="50">
        <v>0</v>
      </c>
      <c r="V84" s="50">
        <v>9.5907</v>
      </c>
      <c r="W84" s="50">
        <v>14.4536</v>
      </c>
      <c r="X84" s="50">
        <v>8.2051999999999996</v>
      </c>
      <c r="Y84" s="50">
        <v>0</v>
      </c>
      <c r="Z84" s="50">
        <v>6.7069999999999999</v>
      </c>
      <c r="AA84" s="50">
        <v>0</v>
      </c>
      <c r="AB84" s="50">
        <v>6.7069999999999999</v>
      </c>
      <c r="AC84" s="50">
        <v>6.8532000000000002</v>
      </c>
      <c r="AD84" s="50">
        <v>6.0387000000000004</v>
      </c>
      <c r="AE84" s="50">
        <v>0</v>
      </c>
    </row>
    <row r="85" spans="1:31" ht="13.8" hidden="1" outlineLevel="1" collapsed="1">
      <c r="A85" s="15">
        <v>42795</v>
      </c>
      <c r="B85" s="50">
        <v>17.286100000000001</v>
      </c>
      <c r="C85" s="50">
        <v>20.452000000000002</v>
      </c>
      <c r="D85" s="50">
        <v>16.4495</v>
      </c>
      <c r="E85" s="50">
        <v>17.889600000000002</v>
      </c>
      <c r="F85" s="50">
        <v>11.4725</v>
      </c>
      <c r="G85" s="50">
        <v>22.022500000000001</v>
      </c>
      <c r="H85" s="50">
        <v>19.3948</v>
      </c>
      <c r="I85" s="50">
        <v>20.452000000000002</v>
      </c>
      <c r="J85" s="50">
        <v>19.0259</v>
      </c>
      <c r="K85" s="50">
        <v>19.110600000000002</v>
      </c>
      <c r="L85" s="50">
        <v>18.308299999999999</v>
      </c>
      <c r="M85" s="50">
        <v>22.022500000000001</v>
      </c>
      <c r="N85" s="50">
        <v>8.4130000000000003</v>
      </c>
      <c r="O85" s="50">
        <v>0</v>
      </c>
      <c r="P85" s="50">
        <v>8.4130000000000003</v>
      </c>
      <c r="Q85" s="50">
        <v>10.222300000000001</v>
      </c>
      <c r="R85" s="50">
        <v>7.0114999999999998</v>
      </c>
      <c r="S85" s="50" t="s">
        <v>126</v>
      </c>
      <c r="T85" s="50">
        <v>11.982900000000001</v>
      </c>
      <c r="U85" s="50">
        <v>0</v>
      </c>
      <c r="V85" s="50">
        <v>11.982900000000001</v>
      </c>
      <c r="W85" s="50">
        <v>13.6646</v>
      </c>
      <c r="X85" s="50">
        <v>6.75</v>
      </c>
      <c r="Y85" s="50">
        <v>0</v>
      </c>
      <c r="Z85" s="50">
        <v>7.0221</v>
      </c>
      <c r="AA85" s="50">
        <v>0</v>
      </c>
      <c r="AB85" s="50">
        <v>7.0221</v>
      </c>
      <c r="AC85" s="50">
        <v>6.9659000000000004</v>
      </c>
      <c r="AD85" s="50">
        <v>7.0475000000000003</v>
      </c>
      <c r="AE85" s="50">
        <v>0</v>
      </c>
    </row>
    <row r="86" spans="1:31" ht="13.8" hidden="1" outlineLevel="1" collapsed="1">
      <c r="A86" s="15">
        <v>42826</v>
      </c>
      <c r="B86" s="50">
        <v>17.4573</v>
      </c>
      <c r="C86" s="50">
        <v>20.104700000000001</v>
      </c>
      <c r="D86" s="50">
        <v>16.503799999999998</v>
      </c>
      <c r="E86" s="50">
        <v>18.138400000000001</v>
      </c>
      <c r="F86" s="50">
        <v>10.6541</v>
      </c>
      <c r="G86" s="50">
        <v>22.075500000000002</v>
      </c>
      <c r="H86" s="50">
        <v>19.367100000000001</v>
      </c>
      <c r="I86" s="50">
        <v>20.104700000000001</v>
      </c>
      <c r="J86" s="50">
        <v>19.031300000000002</v>
      </c>
      <c r="K86" s="50">
        <v>19.163900000000002</v>
      </c>
      <c r="L86" s="50">
        <v>17.6846</v>
      </c>
      <c r="M86" s="50">
        <v>22.075500000000002</v>
      </c>
      <c r="N86" s="50">
        <v>6.9303999999999997</v>
      </c>
      <c r="O86" s="50">
        <v>0</v>
      </c>
      <c r="P86" s="50">
        <v>6.9303999999999997</v>
      </c>
      <c r="Q86" s="50">
        <v>6.7236000000000002</v>
      </c>
      <c r="R86" s="50">
        <v>7.0221</v>
      </c>
      <c r="S86" s="50" t="s">
        <v>126</v>
      </c>
      <c r="T86" s="50">
        <v>8.4303000000000008</v>
      </c>
      <c r="U86" s="50">
        <v>0</v>
      </c>
      <c r="V86" s="50">
        <v>8.4303000000000008</v>
      </c>
      <c r="W86" s="50">
        <v>9.2902000000000005</v>
      </c>
      <c r="X86" s="50">
        <v>8.1959999999999997</v>
      </c>
      <c r="Y86" s="50">
        <v>0</v>
      </c>
      <c r="Z86" s="50">
        <v>5.9481000000000002</v>
      </c>
      <c r="AA86" s="50">
        <v>0</v>
      </c>
      <c r="AB86" s="50">
        <v>5.9481000000000002</v>
      </c>
      <c r="AC86" s="50">
        <v>5.7462999999999997</v>
      </c>
      <c r="AD86" s="50">
        <v>6.0658000000000003</v>
      </c>
      <c r="AE86" s="50">
        <v>0</v>
      </c>
    </row>
    <row r="87" spans="1:31" ht="13.8" hidden="1" outlineLevel="1" collapsed="1">
      <c r="A87" s="15">
        <v>42856</v>
      </c>
      <c r="B87" s="50">
        <v>15.393599999999999</v>
      </c>
      <c r="C87" s="50">
        <v>19.821000000000002</v>
      </c>
      <c r="D87" s="50">
        <v>14.241099999999999</v>
      </c>
      <c r="E87" s="50">
        <v>15.273400000000001</v>
      </c>
      <c r="F87" s="50">
        <v>11.7437</v>
      </c>
      <c r="G87" s="50">
        <v>21</v>
      </c>
      <c r="H87" s="50">
        <v>18.381900000000002</v>
      </c>
      <c r="I87" s="50">
        <v>19.821000000000002</v>
      </c>
      <c r="J87" s="50">
        <v>17.764800000000001</v>
      </c>
      <c r="K87" s="50">
        <v>17.718299999999999</v>
      </c>
      <c r="L87" s="50">
        <v>18.0945</v>
      </c>
      <c r="M87" s="50">
        <v>21</v>
      </c>
      <c r="N87" s="50">
        <v>8.7965</v>
      </c>
      <c r="O87" s="50">
        <v>0</v>
      </c>
      <c r="P87" s="50">
        <v>8.7965</v>
      </c>
      <c r="Q87" s="50">
        <v>7.8409000000000004</v>
      </c>
      <c r="R87" s="50">
        <v>9.5648</v>
      </c>
      <c r="S87" s="50">
        <v>0</v>
      </c>
      <c r="T87" s="50">
        <v>8.9905000000000008</v>
      </c>
      <c r="U87" s="50">
        <v>0</v>
      </c>
      <c r="V87" s="50">
        <v>8.9905000000000008</v>
      </c>
      <c r="W87" s="50">
        <v>8.4138999999999999</v>
      </c>
      <c r="X87" s="50">
        <v>9.7199000000000009</v>
      </c>
      <c r="Y87" s="50">
        <v>0</v>
      </c>
      <c r="Z87" s="50">
        <v>8.5359999999999996</v>
      </c>
      <c r="AA87" s="50">
        <v>0</v>
      </c>
      <c r="AB87" s="50">
        <v>8.5359999999999996</v>
      </c>
      <c r="AC87" s="50">
        <v>6.3803999999999998</v>
      </c>
      <c r="AD87" s="50">
        <v>9.4344999999999999</v>
      </c>
      <c r="AE87" s="50">
        <v>0</v>
      </c>
    </row>
    <row r="88" spans="1:31" ht="13.8" hidden="1" outlineLevel="1" collapsed="1">
      <c r="A88" s="15">
        <v>42887</v>
      </c>
      <c r="B88" s="50">
        <v>15.595499999999999</v>
      </c>
      <c r="C88" s="50">
        <v>19.759399999999999</v>
      </c>
      <c r="D88" s="50">
        <v>14.381</v>
      </c>
      <c r="E88" s="50">
        <v>14.2118</v>
      </c>
      <c r="F88" s="50">
        <v>16.230699999999999</v>
      </c>
      <c r="G88" s="50">
        <v>21</v>
      </c>
      <c r="H88" s="50">
        <v>17.982800000000001</v>
      </c>
      <c r="I88" s="50">
        <v>19.759399999999999</v>
      </c>
      <c r="J88" s="50">
        <v>17.247</v>
      </c>
      <c r="K88" s="50">
        <v>17.2149</v>
      </c>
      <c r="L88" s="50">
        <v>17.538399999999999</v>
      </c>
      <c r="M88" s="50">
        <v>21</v>
      </c>
      <c r="N88" s="50">
        <v>7.5572999999999997</v>
      </c>
      <c r="O88" s="50">
        <v>0</v>
      </c>
      <c r="P88" s="50">
        <v>7.5572999999999997</v>
      </c>
      <c r="Q88" s="50">
        <v>7.4244000000000003</v>
      </c>
      <c r="R88" s="50">
        <v>10.101800000000001</v>
      </c>
      <c r="S88" s="50">
        <v>0</v>
      </c>
      <c r="T88" s="50">
        <v>7.8155000000000001</v>
      </c>
      <c r="U88" s="50">
        <v>0</v>
      </c>
      <c r="V88" s="50">
        <v>7.8155000000000001</v>
      </c>
      <c r="W88" s="50">
        <v>7.6845999999999997</v>
      </c>
      <c r="X88" s="50">
        <v>10.15</v>
      </c>
      <c r="Y88" s="50">
        <v>0</v>
      </c>
      <c r="Z88" s="50">
        <v>5.3258999999999999</v>
      </c>
      <c r="AA88" s="50">
        <v>0</v>
      </c>
      <c r="AB88" s="50">
        <v>5.3258999999999999</v>
      </c>
      <c r="AC88" s="50">
        <v>5.2507000000000001</v>
      </c>
      <c r="AD88" s="50">
        <v>9</v>
      </c>
      <c r="AE88" s="50">
        <v>0</v>
      </c>
    </row>
    <row r="89" spans="1:31" ht="13.8" hidden="1" outlineLevel="1" collapsed="1">
      <c r="A89" s="15">
        <v>42917</v>
      </c>
      <c r="B89" s="50">
        <v>17.102</v>
      </c>
      <c r="C89" s="50">
        <v>19.665400000000002</v>
      </c>
      <c r="D89" s="50">
        <v>16.375299999999999</v>
      </c>
      <c r="E89" s="50">
        <v>16.428599999999999</v>
      </c>
      <c r="F89" s="50">
        <v>15.509</v>
      </c>
      <c r="G89" s="50">
        <v>21.863600000000002</v>
      </c>
      <c r="H89" s="50">
        <v>17.4817</v>
      </c>
      <c r="I89" s="50">
        <v>19.665400000000002</v>
      </c>
      <c r="J89" s="50">
        <v>16.6935</v>
      </c>
      <c r="K89" s="50">
        <v>16.613499999999998</v>
      </c>
      <c r="L89" s="50">
        <v>17.7651</v>
      </c>
      <c r="M89" s="50">
        <v>21.863600000000002</v>
      </c>
      <c r="N89" s="50">
        <v>15.210800000000001</v>
      </c>
      <c r="O89" s="50">
        <v>0</v>
      </c>
      <c r="P89" s="50">
        <v>15.210800000000001</v>
      </c>
      <c r="Q89" s="50">
        <v>15.7438</v>
      </c>
      <c r="R89" s="50">
        <v>8.6102000000000007</v>
      </c>
      <c r="S89" s="50" t="s">
        <v>126</v>
      </c>
      <c r="T89" s="50">
        <v>17.910699999999999</v>
      </c>
      <c r="U89" s="50">
        <v>0</v>
      </c>
      <c r="V89" s="50">
        <v>17.910699999999999</v>
      </c>
      <c r="W89" s="50">
        <v>18.474399999999999</v>
      </c>
      <c r="X89" s="50">
        <v>10.15</v>
      </c>
      <c r="Y89" s="50">
        <v>0</v>
      </c>
      <c r="Z89" s="50">
        <v>5.1645000000000003</v>
      </c>
      <c r="AA89" s="50">
        <v>0</v>
      </c>
      <c r="AB89" s="50">
        <v>5.1645000000000003</v>
      </c>
      <c r="AC89" s="50">
        <v>5.2099000000000002</v>
      </c>
      <c r="AD89" s="50">
        <v>4.7594000000000003</v>
      </c>
      <c r="AE89" s="50">
        <v>0</v>
      </c>
    </row>
    <row r="90" spans="1:31" ht="13.8" hidden="1" outlineLevel="1" collapsed="1">
      <c r="A90" s="15">
        <v>42948</v>
      </c>
      <c r="B90" s="50">
        <v>15.9971</v>
      </c>
      <c r="C90" s="50">
        <v>19.066800000000001</v>
      </c>
      <c r="D90" s="50">
        <v>15.121700000000001</v>
      </c>
      <c r="E90" s="50">
        <v>15.105399999999999</v>
      </c>
      <c r="F90" s="50">
        <v>15.1274</v>
      </c>
      <c r="G90" s="50">
        <v>21</v>
      </c>
      <c r="H90" s="50">
        <v>16.737400000000001</v>
      </c>
      <c r="I90" s="50">
        <v>19.066800000000001</v>
      </c>
      <c r="J90" s="50">
        <v>15.9862</v>
      </c>
      <c r="K90" s="50">
        <v>15.7669</v>
      </c>
      <c r="L90" s="50">
        <v>18.125499999999999</v>
      </c>
      <c r="M90" s="50">
        <v>21</v>
      </c>
      <c r="N90" s="50">
        <v>8.5059000000000005</v>
      </c>
      <c r="O90" s="50">
        <v>0</v>
      </c>
      <c r="P90" s="50">
        <v>8.5059000000000005</v>
      </c>
      <c r="Q90" s="50">
        <v>7.8677000000000001</v>
      </c>
      <c r="R90" s="50">
        <v>9.6239000000000008</v>
      </c>
      <c r="S90" s="50" t="s">
        <v>126</v>
      </c>
      <c r="T90" s="50">
        <v>10.4061</v>
      </c>
      <c r="U90" s="50">
        <v>0</v>
      </c>
      <c r="V90" s="50">
        <v>10.4061</v>
      </c>
      <c r="W90" s="50">
        <v>11.3157</v>
      </c>
      <c r="X90" s="50">
        <v>9.6334</v>
      </c>
      <c r="Y90" s="50">
        <v>0</v>
      </c>
      <c r="Z90" s="50">
        <v>4.7839</v>
      </c>
      <c r="AA90" s="50">
        <v>0</v>
      </c>
      <c r="AB90" s="50">
        <v>4.7839</v>
      </c>
      <c r="AC90" s="50">
        <v>4.7152000000000003</v>
      </c>
      <c r="AD90" s="50">
        <v>9</v>
      </c>
      <c r="AE90" s="50">
        <v>0</v>
      </c>
    </row>
    <row r="91" spans="1:31" ht="13.8" hidden="1" outlineLevel="1" collapsed="1">
      <c r="A91" s="15">
        <v>42979</v>
      </c>
      <c r="B91" s="50">
        <v>16.93</v>
      </c>
      <c r="C91" s="50">
        <v>19.003299999999999</v>
      </c>
      <c r="D91" s="50">
        <v>16.363700000000001</v>
      </c>
      <c r="E91" s="50">
        <v>16.350899999999999</v>
      </c>
      <c r="F91" s="50">
        <v>16.2942</v>
      </c>
      <c r="G91" s="50">
        <v>20.010400000000001</v>
      </c>
      <c r="H91" s="50">
        <v>17.6995</v>
      </c>
      <c r="I91" s="50">
        <v>19.003299999999999</v>
      </c>
      <c r="J91" s="50">
        <v>17.191600000000001</v>
      </c>
      <c r="K91" s="50">
        <v>17.087</v>
      </c>
      <c r="L91" s="50">
        <v>17.917100000000001</v>
      </c>
      <c r="M91" s="50">
        <v>20.010400000000001</v>
      </c>
      <c r="N91" s="50">
        <v>14.4206</v>
      </c>
      <c r="O91" s="50">
        <v>0</v>
      </c>
      <c r="P91" s="50">
        <v>14.4206</v>
      </c>
      <c r="Q91" s="50">
        <v>14.736000000000001</v>
      </c>
      <c r="R91" s="50">
        <v>7.9680999999999997</v>
      </c>
      <c r="S91" s="50" t="s">
        <v>126</v>
      </c>
      <c r="T91" s="50">
        <v>14.597099999999999</v>
      </c>
      <c r="U91" s="50">
        <v>0</v>
      </c>
      <c r="V91" s="50">
        <v>14.597099999999999</v>
      </c>
      <c r="W91" s="50">
        <v>14.775399999999999</v>
      </c>
      <c r="X91" s="50">
        <v>9.3605</v>
      </c>
      <c r="Y91" s="50">
        <v>0</v>
      </c>
      <c r="Z91" s="50">
        <v>6.0650000000000004</v>
      </c>
      <c r="AA91" s="50">
        <v>0</v>
      </c>
      <c r="AB91" s="50">
        <v>6.0650000000000004</v>
      </c>
      <c r="AC91" s="50">
        <v>8.8406000000000002</v>
      </c>
      <c r="AD91" s="50">
        <v>4.8388999999999998</v>
      </c>
      <c r="AE91" s="50">
        <v>0</v>
      </c>
    </row>
    <row r="92" spans="1:31" ht="13.8" hidden="1" outlineLevel="1" collapsed="1">
      <c r="A92" s="15">
        <v>43009</v>
      </c>
      <c r="B92" s="50">
        <v>16.407299999999999</v>
      </c>
      <c r="C92" s="50">
        <v>18.935600000000001</v>
      </c>
      <c r="D92" s="50">
        <v>15.7255</v>
      </c>
      <c r="E92" s="50">
        <v>15.9594</v>
      </c>
      <c r="F92" s="50">
        <v>12.8011</v>
      </c>
      <c r="G92" s="50">
        <v>21</v>
      </c>
      <c r="H92" s="50">
        <v>17.473400000000002</v>
      </c>
      <c r="I92" s="50">
        <v>18.935600000000001</v>
      </c>
      <c r="J92" s="50">
        <v>16.981100000000001</v>
      </c>
      <c r="K92" s="50">
        <v>16.936299999999999</v>
      </c>
      <c r="L92" s="50">
        <v>17.740100000000002</v>
      </c>
      <c r="M92" s="50">
        <v>21</v>
      </c>
      <c r="N92" s="50">
        <v>10.673400000000001</v>
      </c>
      <c r="O92" s="50">
        <v>0</v>
      </c>
      <c r="P92" s="50">
        <v>10.673400000000001</v>
      </c>
      <c r="Q92" s="50">
        <v>11.5914</v>
      </c>
      <c r="R92" s="50">
        <v>5.4722</v>
      </c>
      <c r="S92" s="50" t="s">
        <v>126</v>
      </c>
      <c r="T92" s="50">
        <v>12.268000000000001</v>
      </c>
      <c r="U92" s="50">
        <v>0</v>
      </c>
      <c r="V92" s="50">
        <v>12.268000000000001</v>
      </c>
      <c r="W92" s="50">
        <v>12.380599999999999</v>
      </c>
      <c r="X92" s="50">
        <v>10.15</v>
      </c>
      <c r="Y92" s="50">
        <v>0</v>
      </c>
      <c r="Z92" s="50">
        <v>5.3455000000000004</v>
      </c>
      <c r="AA92" s="50">
        <v>0</v>
      </c>
      <c r="AB92" s="50">
        <v>5.3455000000000004</v>
      </c>
      <c r="AC92" s="50">
        <v>6.7519999999999998</v>
      </c>
      <c r="AD92" s="50">
        <v>3.8376000000000001</v>
      </c>
      <c r="AE92" s="50">
        <v>0</v>
      </c>
    </row>
    <row r="93" spans="1:31" ht="13.8" hidden="1" outlineLevel="1" collapsed="1">
      <c r="A93" s="15">
        <v>43040</v>
      </c>
      <c r="B93" s="50">
        <v>17.7544</v>
      </c>
      <c r="C93" s="50">
        <v>18.469100000000001</v>
      </c>
      <c r="D93" s="50">
        <v>17.497399999999999</v>
      </c>
      <c r="E93" s="50">
        <v>17.698699999999999</v>
      </c>
      <c r="F93" s="50">
        <v>15.401400000000001</v>
      </c>
      <c r="G93" s="50">
        <v>21</v>
      </c>
      <c r="H93" s="50">
        <v>18.567900000000002</v>
      </c>
      <c r="I93" s="50">
        <v>18.469100000000001</v>
      </c>
      <c r="J93" s="50">
        <v>18.6082</v>
      </c>
      <c r="K93" s="50">
        <v>18.638100000000001</v>
      </c>
      <c r="L93" s="50">
        <v>18.237400000000001</v>
      </c>
      <c r="M93" s="50">
        <v>21</v>
      </c>
      <c r="N93" s="50">
        <v>9.1034000000000006</v>
      </c>
      <c r="O93" s="50">
        <v>0</v>
      </c>
      <c r="P93" s="50">
        <v>9.1034000000000006</v>
      </c>
      <c r="Q93" s="50">
        <v>9.7022999999999993</v>
      </c>
      <c r="R93" s="50">
        <v>6.3657000000000004</v>
      </c>
      <c r="S93" s="50" t="s">
        <v>126</v>
      </c>
      <c r="T93" s="50">
        <v>10.1576</v>
      </c>
      <c r="U93" s="50">
        <v>0</v>
      </c>
      <c r="V93" s="50">
        <v>10.1576</v>
      </c>
      <c r="W93" s="50">
        <v>10.158300000000001</v>
      </c>
      <c r="X93" s="50">
        <v>10.15</v>
      </c>
      <c r="Y93" s="50">
        <v>0</v>
      </c>
      <c r="Z93" s="50">
        <v>5.1414999999999997</v>
      </c>
      <c r="AA93" s="50">
        <v>0</v>
      </c>
      <c r="AB93" s="50">
        <v>5.1414999999999997</v>
      </c>
      <c r="AC93" s="50">
        <v>6.1896000000000004</v>
      </c>
      <c r="AD93" s="50">
        <v>4.2888000000000002</v>
      </c>
      <c r="AE93" s="50">
        <v>0</v>
      </c>
    </row>
    <row r="94" spans="1:31" ht="13.8" hidden="1" outlineLevel="1" collapsed="1">
      <c r="A94" s="15">
        <v>43070</v>
      </c>
      <c r="B94" s="50">
        <v>10.7951</v>
      </c>
      <c r="C94" s="50">
        <v>19.0457</v>
      </c>
      <c r="D94" s="50">
        <v>9.8253000000000004</v>
      </c>
      <c r="E94" s="50">
        <v>9.3422000000000001</v>
      </c>
      <c r="F94" s="50">
        <v>17.223800000000001</v>
      </c>
      <c r="G94" s="50">
        <v>20.366700000000002</v>
      </c>
      <c r="H94" s="50">
        <v>17.936399999999999</v>
      </c>
      <c r="I94" s="50">
        <v>19.0457</v>
      </c>
      <c r="J94" s="50">
        <v>17.455400000000001</v>
      </c>
      <c r="K94" s="50">
        <v>17.391100000000002</v>
      </c>
      <c r="L94" s="50">
        <v>17.594200000000001</v>
      </c>
      <c r="M94" s="50">
        <v>20.366700000000002</v>
      </c>
      <c r="N94" s="50">
        <v>6.9875999999999996</v>
      </c>
      <c r="O94" s="50">
        <v>0</v>
      </c>
      <c r="P94" s="50">
        <v>6.9875999999999996</v>
      </c>
      <c r="Q94" s="50">
        <v>6.9757999999999996</v>
      </c>
      <c r="R94" s="50">
        <v>10.0006</v>
      </c>
      <c r="S94" s="50" t="s">
        <v>126</v>
      </c>
      <c r="T94" s="50">
        <v>6.9901999999999997</v>
      </c>
      <c r="U94" s="50">
        <v>0</v>
      </c>
      <c r="V94" s="50">
        <v>6.9901999999999997</v>
      </c>
      <c r="W94" s="50">
        <v>6.9793000000000003</v>
      </c>
      <c r="X94" s="50">
        <v>10.15</v>
      </c>
      <c r="Y94" s="50">
        <v>0</v>
      </c>
      <c r="Z94" s="50">
        <v>6.4911000000000003</v>
      </c>
      <c r="AA94" s="50">
        <v>0</v>
      </c>
      <c r="AB94" s="50">
        <v>6.4911000000000003</v>
      </c>
      <c r="AC94" s="50">
        <v>6.2131999999999996</v>
      </c>
      <c r="AD94" s="50">
        <v>9</v>
      </c>
      <c r="AE94" s="50">
        <v>0</v>
      </c>
    </row>
    <row r="95" spans="1:31" ht="13.8" hidden="1" outlineLevel="1" collapsed="1">
      <c r="A95" s="15">
        <v>43101</v>
      </c>
      <c r="B95" s="50">
        <v>17.590699999999998</v>
      </c>
      <c r="C95" s="50">
        <v>19.4161</v>
      </c>
      <c r="D95" s="50">
        <v>16.947099999999999</v>
      </c>
      <c r="E95" s="50">
        <v>16.932200000000002</v>
      </c>
      <c r="F95" s="50">
        <v>16.973600000000001</v>
      </c>
      <c r="G95" s="50">
        <v>23.895499999999998</v>
      </c>
      <c r="H95" s="50">
        <v>18.027799999999999</v>
      </c>
      <c r="I95" s="50">
        <v>19.4161</v>
      </c>
      <c r="J95" s="50">
        <v>17.510100000000001</v>
      </c>
      <c r="K95" s="50">
        <v>17.478300000000001</v>
      </c>
      <c r="L95" s="50">
        <v>17.726700000000001</v>
      </c>
      <c r="M95" s="50">
        <v>23.895499999999998</v>
      </c>
      <c r="N95" s="50">
        <v>7.2161</v>
      </c>
      <c r="O95" s="50">
        <v>0</v>
      </c>
      <c r="P95" s="50">
        <v>7.2161</v>
      </c>
      <c r="Q95" s="50">
        <v>6.7241999999999997</v>
      </c>
      <c r="R95" s="50">
        <v>9.9189000000000007</v>
      </c>
      <c r="S95" s="50" t="s">
        <v>126</v>
      </c>
      <c r="T95" s="50">
        <v>8.2811000000000003</v>
      </c>
      <c r="U95" s="50">
        <v>0</v>
      </c>
      <c r="V95" s="50">
        <v>8.2811000000000003</v>
      </c>
      <c r="W95" s="50">
        <v>7.7134</v>
      </c>
      <c r="X95" s="50">
        <v>10.0396</v>
      </c>
      <c r="Y95" s="50">
        <v>0</v>
      </c>
      <c r="Z95" s="50">
        <v>5.8733000000000004</v>
      </c>
      <c r="AA95" s="50">
        <v>0</v>
      </c>
      <c r="AB95" s="50">
        <v>5.8733000000000004</v>
      </c>
      <c r="AC95" s="50">
        <v>5.7416</v>
      </c>
      <c r="AD95" s="50">
        <v>9</v>
      </c>
      <c r="AE95" s="50">
        <v>0</v>
      </c>
    </row>
    <row r="96" spans="1:31" ht="13.8" hidden="1" outlineLevel="1" collapsed="1">
      <c r="A96" s="15">
        <v>43132</v>
      </c>
      <c r="B96" s="50">
        <v>16.083400000000001</v>
      </c>
      <c r="C96" s="50">
        <v>18.909800000000001</v>
      </c>
      <c r="D96" s="50">
        <v>15.447900000000001</v>
      </c>
      <c r="E96" s="50">
        <v>16.8094</v>
      </c>
      <c r="F96" s="50">
        <v>11.740500000000001</v>
      </c>
      <c r="G96" s="50">
        <v>6.5685000000000002</v>
      </c>
      <c r="H96" s="50">
        <v>17.794599999999999</v>
      </c>
      <c r="I96" s="50">
        <v>18.909800000000001</v>
      </c>
      <c r="J96" s="50">
        <v>17.474699999999999</v>
      </c>
      <c r="K96" s="50">
        <v>17.348199999999999</v>
      </c>
      <c r="L96" s="50">
        <v>18.845300000000002</v>
      </c>
      <c r="M96" s="50">
        <v>27.9437</v>
      </c>
      <c r="N96" s="50">
        <v>8.1062999999999992</v>
      </c>
      <c r="O96" s="50">
        <v>0</v>
      </c>
      <c r="P96" s="50">
        <v>8.1062999999999992</v>
      </c>
      <c r="Q96" s="50">
        <v>7.8822999999999999</v>
      </c>
      <c r="R96" s="50">
        <v>8.5008999999999997</v>
      </c>
      <c r="S96" s="50">
        <v>6.5</v>
      </c>
      <c r="T96" s="50">
        <v>8.8315999999999999</v>
      </c>
      <c r="U96" s="50">
        <v>0</v>
      </c>
      <c r="V96" s="50">
        <v>8.8315999999999999</v>
      </c>
      <c r="W96" s="50">
        <v>10.9018</v>
      </c>
      <c r="X96" s="50">
        <v>8.5</v>
      </c>
      <c r="Y96" s="50">
        <v>0</v>
      </c>
      <c r="Z96" s="50">
        <v>5.6856</v>
      </c>
      <c r="AA96" s="50">
        <v>0</v>
      </c>
      <c r="AB96" s="50">
        <v>5.6856</v>
      </c>
      <c r="AC96" s="50">
        <v>4.4734999999999996</v>
      </c>
      <c r="AD96" s="50">
        <v>9</v>
      </c>
      <c r="AE96" s="50">
        <v>6.5</v>
      </c>
    </row>
    <row r="97" spans="1:31" ht="13.8" hidden="1" outlineLevel="1" collapsed="1">
      <c r="A97" s="15">
        <v>43160</v>
      </c>
      <c r="B97" s="50">
        <v>16.399799999999999</v>
      </c>
      <c r="C97" s="50">
        <v>18.981200000000001</v>
      </c>
      <c r="D97" s="50">
        <v>15.942399999999999</v>
      </c>
      <c r="E97" s="50">
        <v>17.3569</v>
      </c>
      <c r="F97" s="50">
        <v>16.347000000000001</v>
      </c>
      <c r="G97" s="50">
        <v>5.0688000000000004</v>
      </c>
      <c r="H97" s="50">
        <v>16.687799999999999</v>
      </c>
      <c r="I97" s="50">
        <v>18.981200000000001</v>
      </c>
      <c r="J97" s="50">
        <v>16.263300000000001</v>
      </c>
      <c r="K97" s="50">
        <v>17.7135</v>
      </c>
      <c r="L97" s="50">
        <v>17.977</v>
      </c>
      <c r="M97" s="50">
        <v>5.0688000000000004</v>
      </c>
      <c r="N97" s="50">
        <v>8.7478999999999996</v>
      </c>
      <c r="O97" s="50">
        <v>0</v>
      </c>
      <c r="P97" s="50">
        <v>8.7478999999999996</v>
      </c>
      <c r="Q97" s="50">
        <v>9.2444000000000006</v>
      </c>
      <c r="R97" s="50">
        <v>6.4165000000000001</v>
      </c>
      <c r="S97" s="50" t="s">
        <v>126</v>
      </c>
      <c r="T97" s="50">
        <v>9.3630999999999993</v>
      </c>
      <c r="U97" s="50">
        <v>0</v>
      </c>
      <c r="V97" s="50">
        <v>9.3630999999999993</v>
      </c>
      <c r="W97" s="50">
        <v>9.4235000000000007</v>
      </c>
      <c r="X97" s="50">
        <v>8.5</v>
      </c>
      <c r="Y97" s="50">
        <v>0</v>
      </c>
      <c r="Z97" s="50">
        <v>5.4851000000000001</v>
      </c>
      <c r="AA97" s="50">
        <v>0</v>
      </c>
      <c r="AB97" s="50">
        <v>5.4851000000000001</v>
      </c>
      <c r="AC97" s="50">
        <v>5.5483000000000002</v>
      </c>
      <c r="AD97" s="50">
        <v>5.4650999999999996</v>
      </c>
      <c r="AE97" s="50">
        <v>0</v>
      </c>
    </row>
    <row r="98" spans="1:31" ht="13.8" hidden="1" outlineLevel="1" collapsed="1">
      <c r="A98" s="15">
        <v>43191</v>
      </c>
      <c r="B98" s="50">
        <v>16.6005</v>
      </c>
      <c r="C98" s="50">
        <v>18.6526</v>
      </c>
      <c r="D98" s="50">
        <v>15.8794</v>
      </c>
      <c r="E98" s="50">
        <v>17.015499999999999</v>
      </c>
      <c r="F98" s="50">
        <v>18.6023</v>
      </c>
      <c r="G98" s="50">
        <v>6.3525</v>
      </c>
      <c r="H98" s="50">
        <v>18.032499999999999</v>
      </c>
      <c r="I98" s="50">
        <v>18.6526</v>
      </c>
      <c r="J98" s="50">
        <v>17.758299999999998</v>
      </c>
      <c r="K98" s="50">
        <v>17.6738</v>
      </c>
      <c r="L98" s="50">
        <v>18.648900000000001</v>
      </c>
      <c r="M98" s="50">
        <v>0</v>
      </c>
      <c r="N98" s="50">
        <v>8.6198999999999995</v>
      </c>
      <c r="O98" s="50">
        <v>0</v>
      </c>
      <c r="P98" s="50">
        <v>8.6198999999999995</v>
      </c>
      <c r="Q98" s="50">
        <v>11.614000000000001</v>
      </c>
      <c r="R98" s="50">
        <v>9</v>
      </c>
      <c r="S98" s="50">
        <v>6.3525</v>
      </c>
      <c r="T98" s="50">
        <v>11.0265</v>
      </c>
      <c r="U98" s="50">
        <v>0</v>
      </c>
      <c r="V98" s="50">
        <v>11.0265</v>
      </c>
      <c r="W98" s="50">
        <v>11.728400000000001</v>
      </c>
      <c r="X98" s="50">
        <v>0</v>
      </c>
      <c r="Y98" s="50">
        <v>4.7</v>
      </c>
      <c r="Z98" s="50">
        <v>6.5167999999999999</v>
      </c>
      <c r="AA98" s="50">
        <v>0</v>
      </c>
      <c r="AB98" s="50">
        <v>6.5167999999999999</v>
      </c>
      <c r="AC98" s="50">
        <v>6.9748000000000001</v>
      </c>
      <c r="AD98" s="50">
        <v>9</v>
      </c>
      <c r="AE98" s="50">
        <v>6.5</v>
      </c>
    </row>
    <row r="99" spans="1:31" ht="13.8" hidden="1" outlineLevel="1" collapsed="1">
      <c r="A99" s="15">
        <v>43221</v>
      </c>
      <c r="B99" s="50">
        <v>17.760300000000001</v>
      </c>
      <c r="C99" s="50">
        <v>18.753499999999999</v>
      </c>
      <c r="D99" s="50">
        <v>17.1769</v>
      </c>
      <c r="E99" s="50">
        <v>17.0486</v>
      </c>
      <c r="F99" s="50">
        <v>18.642900000000001</v>
      </c>
      <c r="G99" s="50">
        <v>21.528300000000002</v>
      </c>
      <c r="H99" s="50">
        <v>18.3108</v>
      </c>
      <c r="I99" s="50">
        <v>18.753499999999999</v>
      </c>
      <c r="J99" s="50">
        <v>18.028500000000001</v>
      </c>
      <c r="K99" s="50">
        <v>17.959700000000002</v>
      </c>
      <c r="L99" s="50">
        <v>18.7517</v>
      </c>
      <c r="M99" s="50">
        <v>21.528300000000002</v>
      </c>
      <c r="N99" s="50">
        <v>7.2126999999999999</v>
      </c>
      <c r="O99" s="50">
        <v>0</v>
      </c>
      <c r="P99" s="50">
        <v>7.2126999999999999</v>
      </c>
      <c r="Q99" s="50">
        <v>7.1921999999999997</v>
      </c>
      <c r="R99" s="50">
        <v>9</v>
      </c>
      <c r="S99" s="50" t="s">
        <v>126</v>
      </c>
      <c r="T99" s="50">
        <v>7.5064000000000002</v>
      </c>
      <c r="U99" s="50">
        <v>0</v>
      </c>
      <c r="V99" s="50">
        <v>7.5064000000000002</v>
      </c>
      <c r="W99" s="50">
        <v>7.5064000000000002</v>
      </c>
      <c r="X99" s="50">
        <v>0</v>
      </c>
      <c r="Y99" s="50">
        <v>0</v>
      </c>
      <c r="Z99" s="50">
        <v>5.2766000000000002</v>
      </c>
      <c r="AA99" s="50">
        <v>0</v>
      </c>
      <c r="AB99" s="50">
        <v>5.2766000000000002</v>
      </c>
      <c r="AC99" s="50">
        <v>4.9269999999999996</v>
      </c>
      <c r="AD99" s="50">
        <v>9</v>
      </c>
      <c r="AE99" s="50">
        <v>0</v>
      </c>
    </row>
    <row r="100" spans="1:31" ht="13.8" hidden="1" outlineLevel="1" collapsed="1">
      <c r="A100" s="15">
        <v>43252</v>
      </c>
      <c r="B100" s="50">
        <v>17.107500000000002</v>
      </c>
      <c r="C100" s="50">
        <v>18.830500000000001</v>
      </c>
      <c r="D100" s="50">
        <v>16.137599999999999</v>
      </c>
      <c r="E100" s="50">
        <v>15.914400000000001</v>
      </c>
      <c r="F100" s="50">
        <v>17.0381</v>
      </c>
      <c r="G100" s="50">
        <v>21.869399999999999</v>
      </c>
      <c r="H100" s="50">
        <v>18.273199999999999</v>
      </c>
      <c r="I100" s="50">
        <v>18.830500000000001</v>
      </c>
      <c r="J100" s="50">
        <v>17.908000000000001</v>
      </c>
      <c r="K100" s="50">
        <v>18.148</v>
      </c>
      <c r="L100" s="50">
        <v>17.076799999999999</v>
      </c>
      <c r="M100" s="50">
        <v>21.869399999999999</v>
      </c>
      <c r="N100" s="50">
        <v>5.3422000000000001</v>
      </c>
      <c r="O100" s="50">
        <v>0</v>
      </c>
      <c r="P100" s="50">
        <v>5.3422000000000001</v>
      </c>
      <c r="Q100" s="50">
        <v>5.3177000000000003</v>
      </c>
      <c r="R100" s="50">
        <v>9</v>
      </c>
      <c r="S100" s="50" t="s">
        <v>126</v>
      </c>
      <c r="T100" s="50">
        <v>5.4565000000000001</v>
      </c>
      <c r="U100" s="50">
        <v>0</v>
      </c>
      <c r="V100" s="50">
        <v>5.4565000000000001</v>
      </c>
      <c r="W100" s="50">
        <v>5.4565000000000001</v>
      </c>
      <c r="X100" s="50">
        <v>0</v>
      </c>
      <c r="Y100" s="50">
        <v>0</v>
      </c>
      <c r="Z100" s="50">
        <v>4.7051999999999996</v>
      </c>
      <c r="AA100" s="50">
        <v>0</v>
      </c>
      <c r="AB100" s="50">
        <v>4.7051999999999996</v>
      </c>
      <c r="AC100" s="50">
        <v>4.5091000000000001</v>
      </c>
      <c r="AD100" s="50">
        <v>9</v>
      </c>
      <c r="AE100" s="50">
        <v>0</v>
      </c>
    </row>
    <row r="101" spans="1:31" ht="13.8" hidden="1" outlineLevel="1" collapsed="1">
      <c r="A101" s="15">
        <v>43282</v>
      </c>
      <c r="B101" s="50">
        <v>14.8233</v>
      </c>
      <c r="C101" s="50">
        <v>18.549399999999999</v>
      </c>
      <c r="D101" s="50">
        <v>13.0901</v>
      </c>
      <c r="E101" s="50">
        <v>14.4879</v>
      </c>
      <c r="F101" s="50">
        <v>9.4079999999999995</v>
      </c>
      <c r="G101" s="50">
        <v>6.5400999999999998</v>
      </c>
      <c r="H101" s="50">
        <v>18.025099999999998</v>
      </c>
      <c r="I101" s="50">
        <v>18.549399999999999</v>
      </c>
      <c r="J101" s="50">
        <v>17.6343</v>
      </c>
      <c r="K101" s="50">
        <v>17.684200000000001</v>
      </c>
      <c r="L101" s="50">
        <v>17.2896</v>
      </c>
      <c r="M101" s="50">
        <v>21</v>
      </c>
      <c r="N101" s="50">
        <v>5.5477999999999996</v>
      </c>
      <c r="O101" s="50">
        <v>0</v>
      </c>
      <c r="P101" s="50">
        <v>5.5477999999999996</v>
      </c>
      <c r="Q101" s="50">
        <v>6.1364999999999998</v>
      </c>
      <c r="R101" s="50">
        <v>4.1473000000000004</v>
      </c>
      <c r="S101" s="50">
        <v>6.5</v>
      </c>
      <c r="T101" s="50">
        <v>6.8733000000000004</v>
      </c>
      <c r="U101" s="50">
        <v>0</v>
      </c>
      <c r="V101" s="50">
        <v>6.8733000000000004</v>
      </c>
      <c r="W101" s="50">
        <v>6.8733000000000004</v>
      </c>
      <c r="X101" s="50">
        <v>0</v>
      </c>
      <c r="Y101" s="50">
        <v>0</v>
      </c>
      <c r="Z101" s="50">
        <v>4.6852999999999998</v>
      </c>
      <c r="AA101" s="50">
        <v>0</v>
      </c>
      <c r="AB101" s="50">
        <v>4.6852999999999998</v>
      </c>
      <c r="AC101" s="50">
        <v>4.3144</v>
      </c>
      <c r="AD101" s="50">
        <v>4.1473000000000004</v>
      </c>
      <c r="AE101" s="50">
        <v>6.5</v>
      </c>
    </row>
    <row r="102" spans="1:31" ht="13.8" hidden="1" outlineLevel="1" collapsed="1">
      <c r="A102" s="15">
        <v>43313</v>
      </c>
      <c r="B102" s="50">
        <v>16.6159</v>
      </c>
      <c r="C102" s="50">
        <v>18.7119</v>
      </c>
      <c r="D102" s="50">
        <v>15.486700000000001</v>
      </c>
      <c r="E102" s="50">
        <v>15.759600000000001</v>
      </c>
      <c r="F102" s="50">
        <v>14.001300000000001</v>
      </c>
      <c r="G102" s="50">
        <v>22</v>
      </c>
      <c r="H102" s="50">
        <v>18.6462</v>
      </c>
      <c r="I102" s="50">
        <v>18.7119</v>
      </c>
      <c r="J102" s="50">
        <v>18.600100000000001</v>
      </c>
      <c r="K102" s="50">
        <v>18.5791</v>
      </c>
      <c r="L102" s="50">
        <v>18.735399999999998</v>
      </c>
      <c r="M102" s="50">
        <v>22</v>
      </c>
      <c r="N102" s="50">
        <v>5.1406999999999998</v>
      </c>
      <c r="O102" s="50">
        <v>20</v>
      </c>
      <c r="P102" s="50">
        <v>5.1406999999999998</v>
      </c>
      <c r="Q102" s="50">
        <v>5.1814999999999998</v>
      </c>
      <c r="R102" s="50">
        <v>5.0054999999999996</v>
      </c>
      <c r="S102" s="50" t="s">
        <v>126</v>
      </c>
      <c r="T102" s="50">
        <v>5.9375</v>
      </c>
      <c r="U102" s="50">
        <v>20</v>
      </c>
      <c r="V102" s="50">
        <v>5.9375</v>
      </c>
      <c r="W102" s="50">
        <v>5.5411999999999999</v>
      </c>
      <c r="X102" s="50">
        <v>8.6549999999999994</v>
      </c>
      <c r="Y102" s="50">
        <v>0</v>
      </c>
      <c r="Z102" s="50">
        <v>4.22</v>
      </c>
      <c r="AA102" s="50">
        <v>0</v>
      </c>
      <c r="AB102" s="50">
        <v>4.22</v>
      </c>
      <c r="AC102" s="50">
        <v>4.6212</v>
      </c>
      <c r="AD102" s="50">
        <v>3.4836</v>
      </c>
      <c r="AE102" s="50">
        <v>0</v>
      </c>
    </row>
    <row r="103" spans="1:31" ht="13.8" hidden="1" outlineLevel="1" collapsed="1">
      <c r="A103" s="15">
        <v>43344</v>
      </c>
      <c r="B103" s="50">
        <v>14.631500000000001</v>
      </c>
      <c r="C103" s="50">
        <v>18.876200000000001</v>
      </c>
      <c r="D103" s="50">
        <v>12.398999999999999</v>
      </c>
      <c r="E103" s="50">
        <v>13.4519</v>
      </c>
      <c r="F103" s="50">
        <v>13.386699999999999</v>
      </c>
      <c r="G103" s="50">
        <v>7.0369999999999999</v>
      </c>
      <c r="H103" s="50">
        <v>18.582899999999999</v>
      </c>
      <c r="I103" s="50">
        <v>18.876200000000001</v>
      </c>
      <c r="J103" s="50">
        <v>18.3017</v>
      </c>
      <c r="K103" s="50">
        <v>18.357700000000001</v>
      </c>
      <c r="L103" s="50">
        <v>17.8704</v>
      </c>
      <c r="M103" s="50">
        <v>21</v>
      </c>
      <c r="N103" s="50">
        <v>5.2233999999999998</v>
      </c>
      <c r="O103" s="50">
        <v>0</v>
      </c>
      <c r="P103" s="50">
        <v>5.2233999999999998</v>
      </c>
      <c r="Q103" s="50">
        <v>4.7411000000000003</v>
      </c>
      <c r="R103" s="50">
        <v>3.3917999999999999</v>
      </c>
      <c r="S103" s="50">
        <v>6.5</v>
      </c>
      <c r="T103" s="50">
        <v>5.1287000000000003</v>
      </c>
      <c r="U103" s="50">
        <v>0</v>
      </c>
      <c r="V103" s="50">
        <v>5.1287000000000003</v>
      </c>
      <c r="W103" s="50">
        <v>5.0749000000000004</v>
      </c>
      <c r="X103" s="50">
        <v>8.6189999999999998</v>
      </c>
      <c r="Y103" s="50">
        <v>0</v>
      </c>
      <c r="Z103" s="50">
        <v>5.2785000000000002</v>
      </c>
      <c r="AA103" s="50">
        <v>0</v>
      </c>
      <c r="AB103" s="50">
        <v>5.2785000000000002</v>
      </c>
      <c r="AC103" s="50">
        <v>4.1208999999999998</v>
      </c>
      <c r="AD103" s="50">
        <v>3.0653999999999999</v>
      </c>
      <c r="AE103" s="50">
        <v>6.5</v>
      </c>
    </row>
    <row r="104" spans="1:31" ht="13.8" hidden="1" outlineLevel="1" collapsed="1">
      <c r="A104" s="15">
        <v>43374</v>
      </c>
      <c r="B104" s="50">
        <v>15.536899999999999</v>
      </c>
      <c r="C104" s="50">
        <v>18.673200000000001</v>
      </c>
      <c r="D104" s="50">
        <v>14.2216</v>
      </c>
      <c r="E104" s="50">
        <v>14.5824</v>
      </c>
      <c r="F104" s="50">
        <v>14.2011</v>
      </c>
      <c r="G104" s="50">
        <v>7.2557</v>
      </c>
      <c r="H104" s="50">
        <v>18.992100000000001</v>
      </c>
      <c r="I104" s="50">
        <v>18.673200000000001</v>
      </c>
      <c r="J104" s="50">
        <v>19.213200000000001</v>
      </c>
      <c r="K104" s="50">
        <v>19.262499999999999</v>
      </c>
      <c r="L104" s="50">
        <v>18.668500000000002</v>
      </c>
      <c r="M104" s="50">
        <v>23.039100000000001</v>
      </c>
      <c r="N104" s="50">
        <v>6.5785999999999998</v>
      </c>
      <c r="O104" s="50">
        <v>0</v>
      </c>
      <c r="P104" s="50">
        <v>6.5785999999999998</v>
      </c>
      <c r="Q104" s="50">
        <v>6.8537999999999997</v>
      </c>
      <c r="R104" s="50">
        <v>3.2082000000000002</v>
      </c>
      <c r="S104" s="50">
        <v>6.5</v>
      </c>
      <c r="T104" s="50">
        <v>7.5677000000000003</v>
      </c>
      <c r="U104" s="50">
        <v>0</v>
      </c>
      <c r="V104" s="50">
        <v>7.5677000000000003</v>
      </c>
      <c r="W104" s="50">
        <v>7.5677000000000003</v>
      </c>
      <c r="X104" s="50">
        <v>0</v>
      </c>
      <c r="Y104" s="50">
        <v>0</v>
      </c>
      <c r="Z104" s="50">
        <v>4.6683000000000003</v>
      </c>
      <c r="AA104" s="50">
        <v>0</v>
      </c>
      <c r="AB104" s="50">
        <v>4.6683000000000003</v>
      </c>
      <c r="AC104" s="50">
        <v>4.0594999999999999</v>
      </c>
      <c r="AD104" s="50">
        <v>3.2082000000000002</v>
      </c>
      <c r="AE104" s="50">
        <v>6.5</v>
      </c>
    </row>
    <row r="105" spans="1:31" ht="13.8" hidden="1" outlineLevel="1" collapsed="1">
      <c r="A105" s="15">
        <v>43405</v>
      </c>
      <c r="B105" s="50">
        <v>18.183499999999999</v>
      </c>
      <c r="C105" s="50">
        <v>19.358699999999999</v>
      </c>
      <c r="D105" s="50">
        <v>17.592600000000001</v>
      </c>
      <c r="E105" s="50">
        <v>17.6616</v>
      </c>
      <c r="F105" s="50">
        <v>19.324200000000001</v>
      </c>
      <c r="G105" s="50">
        <v>8.0692000000000004</v>
      </c>
      <c r="H105" s="50">
        <v>20.0932</v>
      </c>
      <c r="I105" s="50">
        <v>19.358699999999999</v>
      </c>
      <c r="J105" s="50">
        <v>20.555</v>
      </c>
      <c r="K105" s="50">
        <v>20.694199999999999</v>
      </c>
      <c r="L105" s="50">
        <v>19.324200000000001</v>
      </c>
      <c r="M105" s="50">
        <v>23.1325</v>
      </c>
      <c r="N105" s="50">
        <v>5.7645999999999997</v>
      </c>
      <c r="O105" s="50">
        <v>0</v>
      </c>
      <c r="P105" s="50">
        <v>5.7645999999999997</v>
      </c>
      <c r="Q105" s="50">
        <v>5.6837</v>
      </c>
      <c r="R105" s="50" t="s">
        <v>126</v>
      </c>
      <c r="S105" s="50">
        <v>6.5</v>
      </c>
      <c r="T105" s="50">
        <v>5.8365</v>
      </c>
      <c r="U105" s="50">
        <v>0</v>
      </c>
      <c r="V105" s="50">
        <v>5.8365</v>
      </c>
      <c r="W105" s="50">
        <v>5.8365</v>
      </c>
      <c r="X105" s="50">
        <v>0</v>
      </c>
      <c r="Y105" s="50">
        <v>0</v>
      </c>
      <c r="Z105" s="50">
        <v>5.3916000000000004</v>
      </c>
      <c r="AA105" s="50">
        <v>0</v>
      </c>
      <c r="AB105" s="50">
        <v>5.3916000000000004</v>
      </c>
      <c r="AC105" s="50">
        <v>3.6331000000000002</v>
      </c>
      <c r="AD105" s="50">
        <v>0</v>
      </c>
      <c r="AE105" s="50">
        <v>6.5</v>
      </c>
    </row>
    <row r="106" spans="1:31" ht="13.8" hidden="1" outlineLevel="1" collapsed="1">
      <c r="A106" s="15">
        <v>43435</v>
      </c>
      <c r="B106" s="50">
        <v>13.3993</v>
      </c>
      <c r="C106" s="50">
        <v>19.725000000000001</v>
      </c>
      <c r="D106" s="50">
        <v>12.4801</v>
      </c>
      <c r="E106" s="50">
        <v>12.007400000000001</v>
      </c>
      <c r="F106" s="50">
        <v>18.295400000000001</v>
      </c>
      <c r="G106" s="50">
        <v>22.973099999999999</v>
      </c>
      <c r="H106" s="50">
        <v>20.299900000000001</v>
      </c>
      <c r="I106" s="50">
        <v>19.725000000000001</v>
      </c>
      <c r="J106" s="50">
        <v>20.617100000000001</v>
      </c>
      <c r="K106" s="50">
        <v>20.880600000000001</v>
      </c>
      <c r="L106" s="50">
        <v>19.790199999999999</v>
      </c>
      <c r="M106" s="50">
        <v>22.973099999999999</v>
      </c>
      <c r="N106" s="50">
        <v>9.5721000000000007</v>
      </c>
      <c r="O106" s="50">
        <v>0</v>
      </c>
      <c r="P106" s="50">
        <v>9.5721000000000007</v>
      </c>
      <c r="Q106" s="50">
        <v>9.5976999999999997</v>
      </c>
      <c r="R106" s="50">
        <v>7.5034999999999998</v>
      </c>
      <c r="S106" s="50" t="s">
        <v>126</v>
      </c>
      <c r="T106" s="50">
        <v>9.7315000000000005</v>
      </c>
      <c r="U106" s="50">
        <v>0</v>
      </c>
      <c r="V106" s="50">
        <v>9.7315000000000005</v>
      </c>
      <c r="W106" s="50">
        <v>9.76</v>
      </c>
      <c r="X106" s="50">
        <v>7.5</v>
      </c>
      <c r="Y106" s="50">
        <v>0</v>
      </c>
      <c r="Z106" s="50">
        <v>4.7031999999999998</v>
      </c>
      <c r="AA106" s="50">
        <v>0</v>
      </c>
      <c r="AB106" s="50">
        <v>4.7031999999999998</v>
      </c>
      <c r="AC106" s="50">
        <v>4.6993</v>
      </c>
      <c r="AD106" s="50">
        <v>9</v>
      </c>
      <c r="AE106" s="50">
        <v>0</v>
      </c>
    </row>
    <row r="107" spans="1:31" ht="13.8" hidden="1" outlineLevel="1" collapsed="1">
      <c r="A107" s="15">
        <v>43466</v>
      </c>
      <c r="B107" s="50">
        <v>17.063400000000001</v>
      </c>
      <c r="C107" s="50">
        <v>20.697700000000001</v>
      </c>
      <c r="D107" s="50">
        <v>15.4941</v>
      </c>
      <c r="E107" s="50">
        <v>16.002099999999999</v>
      </c>
      <c r="F107" s="50">
        <v>14.0122</v>
      </c>
      <c r="G107" s="50">
        <v>22.970800000000001</v>
      </c>
      <c r="H107" s="50">
        <v>20.385300000000001</v>
      </c>
      <c r="I107" s="50">
        <v>20.697700000000001</v>
      </c>
      <c r="J107" s="50">
        <v>20.1736</v>
      </c>
      <c r="K107" s="50">
        <v>20.337</v>
      </c>
      <c r="L107" s="50">
        <v>19.445699999999999</v>
      </c>
      <c r="M107" s="50">
        <v>22.970800000000001</v>
      </c>
      <c r="N107" s="50">
        <v>7.2689000000000004</v>
      </c>
      <c r="O107" s="50">
        <v>0</v>
      </c>
      <c r="P107" s="50">
        <v>7.2689000000000004</v>
      </c>
      <c r="Q107" s="50">
        <v>5.9835000000000003</v>
      </c>
      <c r="R107" s="50">
        <v>9.3375000000000004</v>
      </c>
      <c r="S107" s="50" t="s">
        <v>126</v>
      </c>
      <c r="T107" s="50">
        <v>7.7984</v>
      </c>
      <c r="U107" s="50">
        <v>0</v>
      </c>
      <c r="V107" s="50">
        <v>7.7984</v>
      </c>
      <c r="W107" s="50">
        <v>6.5082000000000004</v>
      </c>
      <c r="X107" s="50">
        <v>9.4125999999999994</v>
      </c>
      <c r="Y107" s="50">
        <v>0</v>
      </c>
      <c r="Z107" s="50">
        <v>5.2638999999999996</v>
      </c>
      <c r="AA107" s="50">
        <v>0</v>
      </c>
      <c r="AB107" s="50">
        <v>5.2638999999999996</v>
      </c>
      <c r="AC107" s="50">
        <v>4.6810999999999998</v>
      </c>
      <c r="AD107" s="50">
        <v>8.5082000000000004</v>
      </c>
      <c r="AE107" s="50">
        <v>0</v>
      </c>
    </row>
    <row r="108" spans="1:31" ht="13.8" hidden="1" outlineLevel="1" collapsed="1">
      <c r="A108" s="15">
        <v>43497</v>
      </c>
      <c r="B108" s="50">
        <v>16.228999999999999</v>
      </c>
      <c r="C108" s="50">
        <v>20.332999999999998</v>
      </c>
      <c r="D108" s="50">
        <v>14.8546</v>
      </c>
      <c r="E108" s="50">
        <v>16.354700000000001</v>
      </c>
      <c r="F108" s="50">
        <v>12.045400000000001</v>
      </c>
      <c r="G108" s="50">
        <v>22.909300000000002</v>
      </c>
      <c r="H108" s="50">
        <v>20.3048</v>
      </c>
      <c r="I108" s="50">
        <v>20.332999999999998</v>
      </c>
      <c r="J108" s="50">
        <v>20.289000000000001</v>
      </c>
      <c r="K108" s="50">
        <v>20.432400000000001</v>
      </c>
      <c r="L108" s="50">
        <v>19.808299999999999</v>
      </c>
      <c r="M108" s="50">
        <v>22.909300000000002</v>
      </c>
      <c r="N108" s="50">
        <v>6.7462</v>
      </c>
      <c r="O108" s="50">
        <v>0</v>
      </c>
      <c r="P108" s="50">
        <v>6.7462</v>
      </c>
      <c r="Q108" s="50">
        <v>6.5986000000000002</v>
      </c>
      <c r="R108" s="50">
        <v>6.8815</v>
      </c>
      <c r="S108" s="50" t="s">
        <v>126</v>
      </c>
      <c r="T108" s="50">
        <v>6.9417</v>
      </c>
      <c r="U108" s="50">
        <v>0</v>
      </c>
      <c r="V108" s="50">
        <v>6.9417</v>
      </c>
      <c r="W108" s="50">
        <v>6.8922999999999996</v>
      </c>
      <c r="X108" s="50">
        <v>7.0095999999999998</v>
      </c>
      <c r="Y108" s="50">
        <v>0</v>
      </c>
      <c r="Z108" s="50">
        <v>6.3457999999999997</v>
      </c>
      <c r="AA108" s="50">
        <v>0</v>
      </c>
      <c r="AB108" s="50">
        <v>6.3457999999999997</v>
      </c>
      <c r="AC108" s="50">
        <v>5.3166000000000002</v>
      </c>
      <c r="AD108" s="50">
        <v>6.7297000000000002</v>
      </c>
      <c r="AE108" s="50">
        <v>0</v>
      </c>
    </row>
    <row r="109" spans="1:31" ht="13.8" hidden="1" outlineLevel="1" collapsed="1">
      <c r="A109" s="15">
        <v>43525</v>
      </c>
      <c r="B109" s="50">
        <v>15.7583</v>
      </c>
      <c r="C109" s="50">
        <v>20.279800000000002</v>
      </c>
      <c r="D109" s="50">
        <v>14.6767</v>
      </c>
      <c r="E109" s="50">
        <v>15.2186</v>
      </c>
      <c r="F109" s="50">
        <v>13.003500000000001</v>
      </c>
      <c r="G109" s="50">
        <v>23</v>
      </c>
      <c r="H109" s="50">
        <v>19.128499999999999</v>
      </c>
      <c r="I109" s="50">
        <v>20.279800000000002</v>
      </c>
      <c r="J109" s="50">
        <v>18.7087</v>
      </c>
      <c r="K109" s="50">
        <v>18.714600000000001</v>
      </c>
      <c r="L109" s="50">
        <v>18.6525</v>
      </c>
      <c r="M109" s="50">
        <v>23</v>
      </c>
      <c r="N109" s="50">
        <v>6.9882</v>
      </c>
      <c r="O109" s="50">
        <v>0</v>
      </c>
      <c r="P109" s="50">
        <v>6.9882</v>
      </c>
      <c r="Q109" s="50">
        <v>6.7004999999999999</v>
      </c>
      <c r="R109" s="50">
        <v>7.49</v>
      </c>
      <c r="S109" s="50" t="s">
        <v>126</v>
      </c>
      <c r="T109" s="50">
        <v>7.5613999999999999</v>
      </c>
      <c r="U109" s="50">
        <v>0</v>
      </c>
      <c r="V109" s="50">
        <v>7.5613999999999999</v>
      </c>
      <c r="W109" s="50">
        <v>7.6233000000000004</v>
      </c>
      <c r="X109" s="50">
        <v>7.4846000000000004</v>
      </c>
      <c r="Y109" s="50">
        <v>0</v>
      </c>
      <c r="Z109" s="50">
        <v>4.4805000000000001</v>
      </c>
      <c r="AA109" s="50">
        <v>0</v>
      </c>
      <c r="AB109" s="50">
        <v>4.4805000000000001</v>
      </c>
      <c r="AC109" s="50">
        <v>4.4489000000000001</v>
      </c>
      <c r="AD109" s="50">
        <v>9</v>
      </c>
      <c r="AE109" s="50">
        <v>0</v>
      </c>
    </row>
    <row r="110" spans="1:31" ht="13.8" hidden="1" outlineLevel="1" collapsed="1">
      <c r="A110" s="15">
        <v>43556</v>
      </c>
      <c r="B110" s="50">
        <v>17.382899999999999</v>
      </c>
      <c r="C110" s="50">
        <v>20.0854</v>
      </c>
      <c r="D110" s="50">
        <v>16.772500000000001</v>
      </c>
      <c r="E110" s="50">
        <v>16.624500000000001</v>
      </c>
      <c r="F110" s="50">
        <v>19.177700000000002</v>
      </c>
      <c r="G110" s="50">
        <v>0</v>
      </c>
      <c r="H110" s="50">
        <v>18.730399999999999</v>
      </c>
      <c r="I110" s="50">
        <v>20.0854</v>
      </c>
      <c r="J110" s="50">
        <v>18.3812</v>
      </c>
      <c r="K110" s="50">
        <v>18.226700000000001</v>
      </c>
      <c r="L110" s="50">
        <v>20.892199999999999</v>
      </c>
      <c r="M110" s="50">
        <v>0</v>
      </c>
      <c r="N110" s="50">
        <v>5.3585000000000003</v>
      </c>
      <c r="O110" s="50">
        <v>0</v>
      </c>
      <c r="P110" s="50">
        <v>5.3585000000000003</v>
      </c>
      <c r="Q110" s="50">
        <v>5.2558999999999996</v>
      </c>
      <c r="R110" s="50">
        <v>7.0251000000000001</v>
      </c>
      <c r="S110" s="50" t="s">
        <v>126</v>
      </c>
      <c r="T110" s="50">
        <v>6.1285999999999996</v>
      </c>
      <c r="U110" s="50">
        <v>0</v>
      </c>
      <c r="V110" s="50">
        <v>6.1285999999999996</v>
      </c>
      <c r="W110" s="50">
        <v>6.1285999999999996</v>
      </c>
      <c r="X110" s="50">
        <v>0</v>
      </c>
      <c r="Y110" s="50">
        <v>0</v>
      </c>
      <c r="Z110" s="50">
        <v>4.3887999999999998</v>
      </c>
      <c r="AA110" s="50">
        <v>0</v>
      </c>
      <c r="AB110" s="50">
        <v>4.3887999999999998</v>
      </c>
      <c r="AC110" s="50">
        <v>3.9912000000000001</v>
      </c>
      <c r="AD110" s="50">
        <v>7.0251000000000001</v>
      </c>
      <c r="AE110" s="50">
        <v>0</v>
      </c>
    </row>
    <row r="111" spans="1:31" ht="13.8" hidden="1" outlineLevel="1" collapsed="1">
      <c r="A111" s="15">
        <v>43586</v>
      </c>
      <c r="B111" s="50">
        <v>18.140599999999999</v>
      </c>
      <c r="C111" s="50">
        <v>20.0839</v>
      </c>
      <c r="D111" s="50">
        <v>17.5547</v>
      </c>
      <c r="E111" s="50">
        <v>17.348800000000001</v>
      </c>
      <c r="F111" s="50">
        <v>20.717400000000001</v>
      </c>
      <c r="G111" s="50">
        <v>23.7242</v>
      </c>
      <c r="H111" s="50">
        <v>18.524699999999999</v>
      </c>
      <c r="I111" s="50">
        <v>20.0839</v>
      </c>
      <c r="J111" s="50">
        <v>18.035</v>
      </c>
      <c r="K111" s="50">
        <v>17.8462</v>
      </c>
      <c r="L111" s="50">
        <v>20.829799999999999</v>
      </c>
      <c r="M111" s="50">
        <v>23.7242</v>
      </c>
      <c r="N111" s="50">
        <v>6.0476000000000001</v>
      </c>
      <c r="O111" s="50">
        <v>0</v>
      </c>
      <c r="P111" s="50">
        <v>6.0476000000000001</v>
      </c>
      <c r="Q111" s="50">
        <v>6.0536000000000003</v>
      </c>
      <c r="R111" s="50">
        <v>5.5</v>
      </c>
      <c r="S111" s="50" t="s">
        <v>126</v>
      </c>
      <c r="T111" s="50">
        <v>6.6130000000000004</v>
      </c>
      <c r="U111" s="50">
        <v>0</v>
      </c>
      <c r="V111" s="50">
        <v>6.6130000000000004</v>
      </c>
      <c r="W111" s="50">
        <v>6.6379000000000001</v>
      </c>
      <c r="X111" s="50">
        <v>5.5</v>
      </c>
      <c r="Y111" s="50">
        <v>0</v>
      </c>
      <c r="Z111" s="50">
        <v>5.4832999999999998</v>
      </c>
      <c r="AA111" s="50">
        <v>0</v>
      </c>
      <c r="AB111" s="50">
        <v>5.4832999999999998</v>
      </c>
      <c r="AC111" s="50">
        <v>5.4832999999999998</v>
      </c>
      <c r="AD111" s="50">
        <v>0</v>
      </c>
      <c r="AE111" s="50">
        <v>0</v>
      </c>
    </row>
    <row r="112" spans="1:31" ht="13.8" hidden="1" outlineLevel="1" collapsed="1">
      <c r="A112" s="15">
        <v>43617</v>
      </c>
      <c r="B112" s="50">
        <v>16.806899999999999</v>
      </c>
      <c r="C112" s="50">
        <v>20.143799999999999</v>
      </c>
      <c r="D112" s="50">
        <v>16.017499999999998</v>
      </c>
      <c r="E112" s="50">
        <v>16.330400000000001</v>
      </c>
      <c r="F112" s="50">
        <v>15.866</v>
      </c>
      <c r="G112" s="50">
        <v>8.8809000000000005</v>
      </c>
      <c r="H112" s="50">
        <v>18.8582</v>
      </c>
      <c r="I112" s="50">
        <v>20.143799999999999</v>
      </c>
      <c r="J112" s="50">
        <v>18.4636</v>
      </c>
      <c r="K112" s="50">
        <v>18.252500000000001</v>
      </c>
      <c r="L112" s="50">
        <v>20.197099999999999</v>
      </c>
      <c r="M112" s="50">
        <v>23.975899999999999</v>
      </c>
      <c r="N112" s="50">
        <v>7.7938000000000001</v>
      </c>
      <c r="O112" s="50">
        <v>0</v>
      </c>
      <c r="P112" s="50">
        <v>7.7938000000000001</v>
      </c>
      <c r="Q112" s="50">
        <v>7.4390999999999998</v>
      </c>
      <c r="R112" s="50">
        <v>8.4161000000000001</v>
      </c>
      <c r="S112" s="50">
        <v>8.5</v>
      </c>
      <c r="T112" s="50">
        <v>8.1920000000000002</v>
      </c>
      <c r="U112" s="50">
        <v>0</v>
      </c>
      <c r="V112" s="50">
        <v>8.1920000000000002</v>
      </c>
      <c r="W112" s="50">
        <v>7.9981999999999998</v>
      </c>
      <c r="X112" s="50">
        <v>8.4428999999999998</v>
      </c>
      <c r="Y112" s="50">
        <v>8.5</v>
      </c>
      <c r="Z112" s="50">
        <v>5.65</v>
      </c>
      <c r="AA112" s="50">
        <v>0</v>
      </c>
      <c r="AB112" s="50">
        <v>5.65</v>
      </c>
      <c r="AC112" s="50">
        <v>5.6543999999999999</v>
      </c>
      <c r="AD112" s="50">
        <v>5.25</v>
      </c>
      <c r="AE112" s="50">
        <v>0</v>
      </c>
    </row>
    <row r="113" spans="1:31" ht="13.8" hidden="1" outlineLevel="1" collapsed="1">
      <c r="A113" s="15">
        <v>43647</v>
      </c>
      <c r="B113" s="50">
        <v>17.962499999999999</v>
      </c>
      <c r="C113" s="50">
        <v>20.209900000000001</v>
      </c>
      <c r="D113" s="50">
        <v>17.423300000000001</v>
      </c>
      <c r="E113" s="50">
        <v>17.502300000000002</v>
      </c>
      <c r="F113" s="50">
        <v>16.401499999999999</v>
      </c>
      <c r="G113" s="50">
        <v>22.745100000000001</v>
      </c>
      <c r="H113" s="50">
        <v>19.048100000000002</v>
      </c>
      <c r="I113" s="50">
        <v>20.209900000000001</v>
      </c>
      <c r="J113" s="50">
        <v>18.737300000000001</v>
      </c>
      <c r="K113" s="50">
        <v>18.598299999999998</v>
      </c>
      <c r="L113" s="50">
        <v>20.868099999999998</v>
      </c>
      <c r="M113" s="50">
        <v>22.745100000000001</v>
      </c>
      <c r="N113" s="50">
        <v>5.976</v>
      </c>
      <c r="O113" s="50">
        <v>0</v>
      </c>
      <c r="P113" s="50">
        <v>5.976</v>
      </c>
      <c r="Q113" s="50">
        <v>6.5373000000000001</v>
      </c>
      <c r="R113" s="50">
        <v>3.4586999999999999</v>
      </c>
      <c r="S113" s="50" t="s">
        <v>126</v>
      </c>
      <c r="T113" s="50">
        <v>7.2115</v>
      </c>
      <c r="U113" s="50">
        <v>0</v>
      </c>
      <c r="V113" s="50">
        <v>7.2115</v>
      </c>
      <c r="W113" s="50">
        <v>7.2373000000000003</v>
      </c>
      <c r="X113" s="50">
        <v>5.5</v>
      </c>
      <c r="Y113" s="50">
        <v>0</v>
      </c>
      <c r="Z113" s="50">
        <v>5.0632999999999999</v>
      </c>
      <c r="AA113" s="50">
        <v>0</v>
      </c>
      <c r="AB113" s="50">
        <v>5.0632999999999999</v>
      </c>
      <c r="AC113" s="50">
        <v>5.8030999999999997</v>
      </c>
      <c r="AD113" s="50">
        <v>3.3856999999999999</v>
      </c>
      <c r="AE113" s="50">
        <v>0</v>
      </c>
    </row>
    <row r="114" spans="1:31" ht="13.8" hidden="1" outlineLevel="1" collapsed="1">
      <c r="A114" s="15">
        <v>43678</v>
      </c>
      <c r="B114" s="50">
        <v>18.347799999999999</v>
      </c>
      <c r="C114" s="50">
        <v>20.132300000000001</v>
      </c>
      <c r="D114" s="50">
        <v>17.5702</v>
      </c>
      <c r="E114" s="50">
        <v>17.6859</v>
      </c>
      <c r="F114" s="50">
        <v>16.672999999999998</v>
      </c>
      <c r="G114" s="50">
        <v>23.802700000000002</v>
      </c>
      <c r="H114" s="50">
        <v>20.139900000000001</v>
      </c>
      <c r="I114" s="50">
        <v>20.132300000000001</v>
      </c>
      <c r="J114" s="50">
        <v>20.143999999999998</v>
      </c>
      <c r="K114" s="50">
        <v>20.150099999999998</v>
      </c>
      <c r="L114" s="50">
        <v>20.013100000000001</v>
      </c>
      <c r="M114" s="50">
        <v>23.802700000000002</v>
      </c>
      <c r="N114" s="50">
        <v>6.4589999999999996</v>
      </c>
      <c r="O114" s="50">
        <v>0</v>
      </c>
      <c r="P114" s="50">
        <v>6.4589999999999996</v>
      </c>
      <c r="Q114" s="50">
        <v>6.2344999999999997</v>
      </c>
      <c r="R114" s="50">
        <v>7.4801000000000002</v>
      </c>
      <c r="S114" s="50" t="s">
        <v>126</v>
      </c>
      <c r="T114" s="50">
        <v>7.4260999999999999</v>
      </c>
      <c r="U114" s="50">
        <v>0</v>
      </c>
      <c r="V114" s="50">
        <v>7.4260999999999999</v>
      </c>
      <c r="W114" s="50">
        <v>7.4355000000000002</v>
      </c>
      <c r="X114" s="50">
        <v>7.4067999999999996</v>
      </c>
      <c r="Y114" s="50">
        <v>0</v>
      </c>
      <c r="Z114" s="50">
        <v>5.3533999999999997</v>
      </c>
      <c r="AA114" s="50">
        <v>0</v>
      </c>
      <c r="AB114" s="50">
        <v>5.3533999999999997</v>
      </c>
      <c r="AC114" s="50">
        <v>5.3022</v>
      </c>
      <c r="AD114" s="50">
        <v>10</v>
      </c>
      <c r="AE114" s="50">
        <v>0</v>
      </c>
    </row>
    <row r="115" spans="1:31" ht="13.8" hidden="1" outlineLevel="1" collapsed="1">
      <c r="A115" s="15">
        <v>43709</v>
      </c>
      <c r="B115" s="50">
        <v>15.480700000000001</v>
      </c>
      <c r="C115" s="50">
        <v>20.314399999999999</v>
      </c>
      <c r="D115" s="50">
        <v>13.511100000000001</v>
      </c>
      <c r="E115" s="50">
        <v>14.2697</v>
      </c>
      <c r="F115" s="50">
        <v>16.625900000000001</v>
      </c>
      <c r="G115" s="50">
        <v>6.6071</v>
      </c>
      <c r="H115" s="50">
        <v>20.275700000000001</v>
      </c>
      <c r="I115" s="50">
        <v>20.314399999999999</v>
      </c>
      <c r="J115" s="50">
        <v>20.246600000000001</v>
      </c>
      <c r="K115" s="50">
        <v>20.303699999999999</v>
      </c>
      <c r="L115" s="50">
        <v>20.058399999999999</v>
      </c>
      <c r="M115" s="50">
        <v>22.265499999999999</v>
      </c>
      <c r="N115" s="50">
        <v>5.5130999999999997</v>
      </c>
      <c r="O115" s="50">
        <v>0</v>
      </c>
      <c r="P115" s="50">
        <v>5.5130999999999997</v>
      </c>
      <c r="Q115" s="50">
        <v>5.2247000000000003</v>
      </c>
      <c r="R115" s="50">
        <v>3.2719999999999998</v>
      </c>
      <c r="S115" s="50">
        <v>6.55</v>
      </c>
      <c r="T115" s="50">
        <v>5.5045999999999999</v>
      </c>
      <c r="U115" s="50">
        <v>0</v>
      </c>
      <c r="V115" s="50">
        <v>5.5045999999999999</v>
      </c>
      <c r="W115" s="50">
        <v>5.5045999999999999</v>
      </c>
      <c r="X115" s="50">
        <v>5.5</v>
      </c>
      <c r="Y115" s="50">
        <v>0</v>
      </c>
      <c r="Z115" s="50">
        <v>5.5205000000000002</v>
      </c>
      <c r="AA115" s="50">
        <v>0</v>
      </c>
      <c r="AB115" s="50">
        <v>5.5205000000000002</v>
      </c>
      <c r="AC115" s="50">
        <v>4.2697000000000003</v>
      </c>
      <c r="AD115" s="50">
        <v>3.1816</v>
      </c>
      <c r="AE115" s="50">
        <v>6.55</v>
      </c>
    </row>
    <row r="116" spans="1:31" ht="13.8" hidden="1" outlineLevel="1" collapsed="1">
      <c r="A116" s="15">
        <v>43739</v>
      </c>
      <c r="B116" s="50">
        <v>15.6854</v>
      </c>
      <c r="C116" s="50">
        <v>20.578399999999998</v>
      </c>
      <c r="D116" s="50">
        <v>14.145200000000001</v>
      </c>
      <c r="E116" s="50">
        <v>14.6531</v>
      </c>
      <c r="F116" s="50">
        <v>18.975300000000001</v>
      </c>
      <c r="G116" s="50">
        <v>7.1787000000000001</v>
      </c>
      <c r="H116" s="50">
        <v>19.859400000000001</v>
      </c>
      <c r="I116" s="50">
        <v>20.578399999999998</v>
      </c>
      <c r="J116" s="50">
        <v>19.462599999999998</v>
      </c>
      <c r="K116" s="50">
        <v>19.2911</v>
      </c>
      <c r="L116" s="50">
        <v>20.190300000000001</v>
      </c>
      <c r="M116" s="50">
        <v>23.457100000000001</v>
      </c>
      <c r="N116" s="50">
        <v>7.0865999999999998</v>
      </c>
      <c r="O116" s="50">
        <v>0</v>
      </c>
      <c r="P116" s="50">
        <v>7.0865999999999998</v>
      </c>
      <c r="Q116" s="50">
        <v>6.9893000000000001</v>
      </c>
      <c r="R116" s="50">
        <v>8.3081999999999994</v>
      </c>
      <c r="S116" s="50">
        <v>7.1741999999999999</v>
      </c>
      <c r="T116" s="50">
        <v>7.6959</v>
      </c>
      <c r="U116" s="50">
        <v>0</v>
      </c>
      <c r="V116" s="50">
        <v>7.6959</v>
      </c>
      <c r="W116" s="50">
        <v>7.5373000000000001</v>
      </c>
      <c r="X116" s="50">
        <v>8.3141999999999996</v>
      </c>
      <c r="Y116" s="50">
        <v>8</v>
      </c>
      <c r="Z116" s="50">
        <v>5.3939000000000004</v>
      </c>
      <c r="AA116" s="50">
        <v>0</v>
      </c>
      <c r="AB116" s="50">
        <v>5.3939000000000004</v>
      </c>
      <c r="AC116" s="50">
        <v>5.1341999999999999</v>
      </c>
      <c r="AD116" s="50">
        <v>8.1674000000000007</v>
      </c>
      <c r="AE116" s="50">
        <v>5.7</v>
      </c>
    </row>
    <row r="117" spans="1:31" ht="13.8" hidden="1" outlineLevel="1" collapsed="1">
      <c r="A117" s="15">
        <v>43770</v>
      </c>
      <c r="B117" s="50">
        <v>16.2302</v>
      </c>
      <c r="C117" s="50">
        <v>20.3703</v>
      </c>
      <c r="D117" s="50">
        <v>14.8834</v>
      </c>
      <c r="E117" s="50">
        <v>15.863899999999999</v>
      </c>
      <c r="F117" s="50">
        <v>12.202199999999999</v>
      </c>
      <c r="G117" s="50">
        <v>24</v>
      </c>
      <c r="H117" s="50">
        <v>18.826599999999999</v>
      </c>
      <c r="I117" s="50">
        <v>20.3703</v>
      </c>
      <c r="J117" s="50">
        <v>18.1066</v>
      </c>
      <c r="K117" s="50">
        <v>17.7959</v>
      </c>
      <c r="L117" s="50">
        <v>20.603200000000001</v>
      </c>
      <c r="M117" s="50">
        <v>24</v>
      </c>
      <c r="N117" s="50">
        <v>7.4554999999999998</v>
      </c>
      <c r="O117" s="50">
        <v>0</v>
      </c>
      <c r="P117" s="50">
        <v>7.4554999999999998</v>
      </c>
      <c r="Q117" s="50">
        <v>5.1482000000000001</v>
      </c>
      <c r="R117" s="50">
        <v>8.8081999999999994</v>
      </c>
      <c r="S117" s="50" t="s">
        <v>126</v>
      </c>
      <c r="T117" s="50">
        <v>8.1874000000000002</v>
      </c>
      <c r="U117" s="50">
        <v>0</v>
      </c>
      <c r="V117" s="50">
        <v>8.1874000000000002</v>
      </c>
      <c r="W117" s="50">
        <v>5.6201999999999996</v>
      </c>
      <c r="X117" s="50">
        <v>8.9989000000000008</v>
      </c>
      <c r="Y117" s="50">
        <v>0</v>
      </c>
      <c r="Z117" s="50">
        <v>5.3232999999999997</v>
      </c>
      <c r="AA117" s="50">
        <v>0</v>
      </c>
      <c r="AB117" s="50">
        <v>5.3232999999999997</v>
      </c>
      <c r="AC117" s="50">
        <v>4.7057000000000002</v>
      </c>
      <c r="AD117" s="50">
        <v>7.1421999999999999</v>
      </c>
      <c r="AE117" s="50">
        <v>0</v>
      </c>
    </row>
    <row r="118" spans="1:31" ht="13.8" hidden="1" outlineLevel="1" collapsed="1">
      <c r="A118" s="15">
        <v>43800</v>
      </c>
      <c r="B118" s="50">
        <v>15.0329</v>
      </c>
      <c r="C118" s="50">
        <v>20.111499999999999</v>
      </c>
      <c r="D118" s="50">
        <v>14.075699999999999</v>
      </c>
      <c r="E118" s="50">
        <v>14.8881</v>
      </c>
      <c r="F118" s="50">
        <v>11.0138</v>
      </c>
      <c r="G118" s="50">
        <v>22</v>
      </c>
      <c r="H118" s="50">
        <v>16.8825</v>
      </c>
      <c r="I118" s="50">
        <v>20.111499999999999</v>
      </c>
      <c r="J118" s="50">
        <v>16.101400000000002</v>
      </c>
      <c r="K118" s="50">
        <v>15.7865</v>
      </c>
      <c r="L118" s="50">
        <v>19.688199999999998</v>
      </c>
      <c r="M118" s="50">
        <v>22</v>
      </c>
      <c r="N118" s="50">
        <v>6.9345999999999997</v>
      </c>
      <c r="O118" s="50">
        <v>0</v>
      </c>
      <c r="P118" s="50">
        <v>6.9345999999999997</v>
      </c>
      <c r="Q118" s="50">
        <v>6.2102000000000004</v>
      </c>
      <c r="R118" s="50">
        <v>7.3003999999999998</v>
      </c>
      <c r="S118" s="50">
        <v>0</v>
      </c>
      <c r="T118" s="50">
        <v>7.2497999999999996</v>
      </c>
      <c r="U118" s="50">
        <v>0</v>
      </c>
      <c r="V118" s="50">
        <v>7.2497999999999996</v>
      </c>
      <c r="W118" s="50">
        <v>6.6142000000000003</v>
      </c>
      <c r="X118" s="50">
        <v>7.4961000000000002</v>
      </c>
      <c r="Y118" s="50">
        <v>0</v>
      </c>
      <c r="Z118" s="50">
        <v>5.0728999999999997</v>
      </c>
      <c r="AA118" s="50">
        <v>0</v>
      </c>
      <c r="AB118" s="50">
        <v>5.0728999999999997</v>
      </c>
      <c r="AC118" s="50">
        <v>5.2134</v>
      </c>
      <c r="AD118" s="50">
        <v>4.79</v>
      </c>
      <c r="AE118" s="50">
        <v>0</v>
      </c>
    </row>
    <row r="119" spans="1:31" ht="13.8" hidden="1" outlineLevel="1" collapsed="1">
      <c r="A119" s="15">
        <v>43831</v>
      </c>
      <c r="B119" s="50">
        <v>14.992599999999999</v>
      </c>
      <c r="C119" s="50">
        <v>20.0945</v>
      </c>
      <c r="D119" s="50">
        <v>13.8847</v>
      </c>
      <c r="E119" s="50">
        <v>14.293100000000001</v>
      </c>
      <c r="F119" s="50">
        <v>11.116199999999999</v>
      </c>
      <c r="G119" s="50">
        <v>0</v>
      </c>
      <c r="H119" s="50">
        <v>15.7736</v>
      </c>
      <c r="I119" s="50">
        <v>20.0945</v>
      </c>
      <c r="J119" s="50">
        <v>14.7159</v>
      </c>
      <c r="K119" s="50">
        <v>14.5097</v>
      </c>
      <c r="L119" s="50">
        <v>19.3416</v>
      </c>
      <c r="M119" s="50">
        <v>0</v>
      </c>
      <c r="N119" s="50">
        <v>7.3521999999999998</v>
      </c>
      <c r="O119" s="50">
        <v>0</v>
      </c>
      <c r="P119" s="50">
        <v>7.3521999999999998</v>
      </c>
      <c r="Q119" s="50">
        <v>5.9969000000000001</v>
      </c>
      <c r="R119" s="50">
        <v>7.6835000000000004</v>
      </c>
      <c r="S119" s="50" t="s">
        <v>126</v>
      </c>
      <c r="T119" s="50">
        <v>7.4679000000000002</v>
      </c>
      <c r="U119" s="50">
        <v>0</v>
      </c>
      <c r="V119" s="50">
        <v>7.4679000000000002</v>
      </c>
      <c r="W119" s="50">
        <v>6.4028</v>
      </c>
      <c r="X119" s="50">
        <v>7.6835000000000004</v>
      </c>
      <c r="Y119" s="50">
        <v>0</v>
      </c>
      <c r="Z119" s="50">
        <v>4.0426000000000002</v>
      </c>
      <c r="AA119" s="50">
        <v>0</v>
      </c>
      <c r="AB119" s="50">
        <v>4.0426000000000002</v>
      </c>
      <c r="AC119" s="50">
        <v>4.0426000000000002</v>
      </c>
      <c r="AD119" s="50">
        <v>0</v>
      </c>
      <c r="AE119" s="50">
        <v>0</v>
      </c>
    </row>
    <row r="120" spans="1:31" ht="13.8" hidden="1" outlineLevel="1" collapsed="1">
      <c r="A120" s="15">
        <v>43862</v>
      </c>
      <c r="B120" s="50">
        <v>14.694900000000001</v>
      </c>
      <c r="C120" s="50">
        <v>19.519600000000001</v>
      </c>
      <c r="D120" s="50">
        <v>13.501799999999999</v>
      </c>
      <c r="E120" s="50">
        <v>14.2387</v>
      </c>
      <c r="F120" s="50">
        <v>11.6144</v>
      </c>
      <c r="G120" s="50">
        <v>22</v>
      </c>
      <c r="H120" s="50">
        <v>17.145</v>
      </c>
      <c r="I120" s="50">
        <v>19.519600000000001</v>
      </c>
      <c r="J120" s="50">
        <v>16.324400000000001</v>
      </c>
      <c r="K120" s="50">
        <v>15.7508</v>
      </c>
      <c r="L120" s="50">
        <v>19.0823</v>
      </c>
      <c r="M120" s="50">
        <v>22</v>
      </c>
      <c r="N120" s="50">
        <v>6.4039999999999999</v>
      </c>
      <c r="O120" s="50">
        <v>0</v>
      </c>
      <c r="P120" s="50">
        <v>6.4039999999999999</v>
      </c>
      <c r="Q120" s="50">
        <v>6.8956999999999997</v>
      </c>
      <c r="R120" s="50">
        <v>6.0340999999999996</v>
      </c>
      <c r="S120" s="50">
        <v>0</v>
      </c>
      <c r="T120" s="50">
        <v>6.2827999999999999</v>
      </c>
      <c r="U120" s="50">
        <v>0</v>
      </c>
      <c r="V120" s="50">
        <v>6.2827999999999999</v>
      </c>
      <c r="W120" s="50">
        <v>6.9187000000000003</v>
      </c>
      <c r="X120" s="50">
        <v>6.0340999999999996</v>
      </c>
      <c r="Y120" s="50">
        <v>0</v>
      </c>
      <c r="Z120" s="50">
        <v>6.8708999999999998</v>
      </c>
      <c r="AA120" s="50">
        <v>0</v>
      </c>
      <c r="AB120" s="50">
        <v>6.8708999999999998</v>
      </c>
      <c r="AC120" s="50">
        <v>6.8708999999999998</v>
      </c>
      <c r="AD120" s="50">
        <v>0</v>
      </c>
      <c r="AE120" s="50">
        <v>0</v>
      </c>
    </row>
    <row r="121" spans="1:31" ht="13.8" hidden="1" outlineLevel="1" collapsed="1">
      <c r="A121" s="15">
        <v>43891</v>
      </c>
      <c r="B121" s="50">
        <v>15.497400000000001</v>
      </c>
      <c r="C121" s="50">
        <v>18.408999999999999</v>
      </c>
      <c r="D121" s="50">
        <v>14.787800000000001</v>
      </c>
      <c r="E121" s="50">
        <v>15.116099999999999</v>
      </c>
      <c r="F121" s="50">
        <v>12.578799999999999</v>
      </c>
      <c r="G121" s="50">
        <v>0</v>
      </c>
      <c r="H121" s="50">
        <v>16.165099999999999</v>
      </c>
      <c r="I121" s="50">
        <v>18.408999999999999</v>
      </c>
      <c r="J121" s="50">
        <v>15.5716</v>
      </c>
      <c r="K121" s="50">
        <v>15.3368</v>
      </c>
      <c r="L121" s="50">
        <v>18.259699999999999</v>
      </c>
      <c r="M121" s="50">
        <v>0</v>
      </c>
      <c r="N121" s="50">
        <v>5.5879000000000003</v>
      </c>
      <c r="O121" s="50">
        <v>0</v>
      </c>
      <c r="P121" s="50">
        <v>5.5879000000000003</v>
      </c>
      <c r="Q121" s="50">
        <v>7.0256999999999996</v>
      </c>
      <c r="R121" s="50">
        <v>4.9878</v>
      </c>
      <c r="S121" s="50" t="s">
        <v>126</v>
      </c>
      <c r="T121" s="50">
        <v>7.1384999999999996</v>
      </c>
      <c r="U121" s="50">
        <v>0</v>
      </c>
      <c r="V121" s="50">
        <v>7.1384999999999996</v>
      </c>
      <c r="W121" s="50">
        <v>7.0987999999999998</v>
      </c>
      <c r="X121" s="50">
        <v>7.3018999999999998</v>
      </c>
      <c r="Y121" s="50">
        <v>0</v>
      </c>
      <c r="Z121" s="50">
        <v>4.9724000000000004</v>
      </c>
      <c r="AA121" s="50">
        <v>0</v>
      </c>
      <c r="AB121" s="50">
        <v>4.9724000000000004</v>
      </c>
      <c r="AC121" s="50">
        <v>6.7718999999999996</v>
      </c>
      <c r="AD121" s="50">
        <v>4.79</v>
      </c>
      <c r="AE121" s="50">
        <v>0</v>
      </c>
    </row>
    <row r="122" spans="1:31" ht="13.8" hidden="1" outlineLevel="1" collapsed="1">
      <c r="A122" s="15">
        <v>43922</v>
      </c>
      <c r="B122" s="50">
        <v>15.2113</v>
      </c>
      <c r="C122" s="50">
        <v>17.829899999999999</v>
      </c>
      <c r="D122" s="50">
        <v>14.1465</v>
      </c>
      <c r="E122" s="50">
        <v>14.0497</v>
      </c>
      <c r="F122" s="50">
        <v>14.9466</v>
      </c>
      <c r="G122" s="50">
        <v>0</v>
      </c>
      <c r="H122" s="50">
        <v>17.401499999999999</v>
      </c>
      <c r="I122" s="50">
        <v>17.829899999999999</v>
      </c>
      <c r="J122" s="50">
        <v>17.148800000000001</v>
      </c>
      <c r="K122" s="50">
        <v>16.953099999999999</v>
      </c>
      <c r="L122" s="50">
        <v>18.699100000000001</v>
      </c>
      <c r="M122" s="50">
        <v>0</v>
      </c>
      <c r="N122" s="50">
        <v>7.4802</v>
      </c>
      <c r="O122" s="50">
        <v>0</v>
      </c>
      <c r="P122" s="50">
        <v>7.4802</v>
      </c>
      <c r="Q122" s="50">
        <v>7.6974</v>
      </c>
      <c r="R122" s="50">
        <v>5.5</v>
      </c>
      <c r="S122" s="50" t="s">
        <v>126</v>
      </c>
      <c r="T122" s="50">
        <v>7.7305999999999999</v>
      </c>
      <c r="U122" s="50">
        <v>0</v>
      </c>
      <c r="V122" s="50">
        <v>7.7305999999999999</v>
      </c>
      <c r="W122" s="50">
        <v>8.0027000000000008</v>
      </c>
      <c r="X122" s="50">
        <v>5.5</v>
      </c>
      <c r="Y122" s="50">
        <v>0</v>
      </c>
      <c r="Z122" s="50">
        <v>4.9733999999999998</v>
      </c>
      <c r="AA122" s="50">
        <v>0</v>
      </c>
      <c r="AB122" s="50">
        <v>4.9733999999999998</v>
      </c>
      <c r="AC122" s="50">
        <v>4.9733999999999998</v>
      </c>
      <c r="AD122" s="50">
        <v>0</v>
      </c>
      <c r="AE122" s="50">
        <v>0</v>
      </c>
    </row>
    <row r="123" spans="1:31" ht="13.8" hidden="1" outlineLevel="1" collapsed="1">
      <c r="A123" s="15">
        <v>43952</v>
      </c>
      <c r="B123" s="50">
        <v>16.245799999999999</v>
      </c>
      <c r="C123" s="50">
        <v>17.676600000000001</v>
      </c>
      <c r="D123" s="50">
        <v>15.460100000000001</v>
      </c>
      <c r="E123" s="50">
        <v>15.1396</v>
      </c>
      <c r="F123" s="50">
        <v>18.2758</v>
      </c>
      <c r="G123" s="50">
        <v>0</v>
      </c>
      <c r="H123" s="50">
        <v>16.630199999999999</v>
      </c>
      <c r="I123" s="50">
        <v>17.676600000000001</v>
      </c>
      <c r="J123" s="50">
        <v>16.022600000000001</v>
      </c>
      <c r="K123" s="50">
        <v>15.723800000000001</v>
      </c>
      <c r="L123" s="50">
        <v>18.547799999999999</v>
      </c>
      <c r="M123" s="50">
        <v>0</v>
      </c>
      <c r="N123" s="50">
        <v>5.6708999999999996</v>
      </c>
      <c r="O123" s="50">
        <v>0</v>
      </c>
      <c r="P123" s="50">
        <v>5.6708999999999996</v>
      </c>
      <c r="Q123" s="50">
        <v>5.6692999999999998</v>
      </c>
      <c r="R123" s="50">
        <v>5.7083000000000004</v>
      </c>
      <c r="S123" s="50" t="s">
        <v>126</v>
      </c>
      <c r="T123" s="50">
        <v>6.8856999999999999</v>
      </c>
      <c r="U123" s="50">
        <v>0</v>
      </c>
      <c r="V123" s="50">
        <v>6.8856999999999999</v>
      </c>
      <c r="W123" s="50">
        <v>6.9802</v>
      </c>
      <c r="X123" s="50">
        <v>5.5</v>
      </c>
      <c r="Y123" s="50">
        <v>0</v>
      </c>
      <c r="Z123" s="50">
        <v>4.2557999999999998</v>
      </c>
      <c r="AA123" s="50">
        <v>0</v>
      </c>
      <c r="AB123" s="50">
        <v>4.2557999999999998</v>
      </c>
      <c r="AC123" s="50">
        <v>4.2225000000000001</v>
      </c>
      <c r="AD123" s="50">
        <v>7</v>
      </c>
      <c r="AE123" s="50">
        <v>0</v>
      </c>
    </row>
    <row r="124" spans="1:31" ht="13.8" hidden="1" outlineLevel="1" collapsed="1">
      <c r="A124" s="15">
        <v>43983</v>
      </c>
      <c r="B124" s="50">
        <v>14.0022</v>
      </c>
      <c r="C124" s="50">
        <v>17.040700000000001</v>
      </c>
      <c r="D124" s="50">
        <v>13.0161</v>
      </c>
      <c r="E124" s="50">
        <v>12.914099999999999</v>
      </c>
      <c r="F124" s="50">
        <v>13.4809</v>
      </c>
      <c r="G124" s="50">
        <v>20.9649</v>
      </c>
      <c r="H124" s="50">
        <v>14.5542</v>
      </c>
      <c r="I124" s="50">
        <v>17.040700000000001</v>
      </c>
      <c r="J124" s="50">
        <v>13.6669</v>
      </c>
      <c r="K124" s="50">
        <v>13.2425</v>
      </c>
      <c r="L124" s="50">
        <v>16.959099999999999</v>
      </c>
      <c r="M124" s="50">
        <v>20.9649</v>
      </c>
      <c r="N124" s="50">
        <v>6.4782999999999999</v>
      </c>
      <c r="O124" s="50">
        <v>0</v>
      </c>
      <c r="P124" s="50">
        <v>6.4782999999999999</v>
      </c>
      <c r="Q124" s="50">
        <v>5.7484000000000002</v>
      </c>
      <c r="R124" s="50">
        <v>6.9828999999999999</v>
      </c>
      <c r="S124" s="50">
        <v>0</v>
      </c>
      <c r="T124" s="50">
        <v>6.9945000000000004</v>
      </c>
      <c r="U124" s="50">
        <v>0</v>
      </c>
      <c r="V124" s="50">
        <v>6.9945000000000004</v>
      </c>
      <c r="W124" s="50">
        <v>7.0323000000000002</v>
      </c>
      <c r="X124" s="50">
        <v>6.9828000000000001</v>
      </c>
      <c r="Y124" s="50">
        <v>0</v>
      </c>
      <c r="Z124" s="50">
        <v>4.7485999999999997</v>
      </c>
      <c r="AA124" s="50">
        <v>0</v>
      </c>
      <c r="AB124" s="50">
        <v>4.7485999999999997</v>
      </c>
      <c r="AC124" s="50">
        <v>4.7089999999999996</v>
      </c>
      <c r="AD124" s="50">
        <v>7</v>
      </c>
      <c r="AE124" s="50">
        <v>0</v>
      </c>
    </row>
    <row r="125" spans="1:31" ht="13.8" hidden="1" outlineLevel="1" collapsed="1">
      <c r="A125" s="15">
        <v>44013</v>
      </c>
      <c r="B125" s="50">
        <v>12.763199999999999</v>
      </c>
      <c r="C125" s="50">
        <v>17.0837</v>
      </c>
      <c r="D125" s="50">
        <v>11.807399999999999</v>
      </c>
      <c r="E125" s="50">
        <v>11.523400000000001</v>
      </c>
      <c r="F125" s="50">
        <v>13.978</v>
      </c>
      <c r="G125" s="50">
        <v>18.731100000000001</v>
      </c>
      <c r="H125" s="50">
        <v>13.396100000000001</v>
      </c>
      <c r="I125" s="50">
        <v>17.0837</v>
      </c>
      <c r="J125" s="50">
        <v>12.480600000000001</v>
      </c>
      <c r="K125" s="50">
        <v>12.120799999999999</v>
      </c>
      <c r="L125" s="50">
        <v>15.354799999999999</v>
      </c>
      <c r="M125" s="50">
        <v>18.731100000000001</v>
      </c>
      <c r="N125" s="50">
        <v>6.3032000000000004</v>
      </c>
      <c r="O125" s="50">
        <v>0</v>
      </c>
      <c r="P125" s="50">
        <v>6.3032000000000004</v>
      </c>
      <c r="Q125" s="50">
        <v>6.4416000000000002</v>
      </c>
      <c r="R125" s="50">
        <v>5.4870000000000001</v>
      </c>
      <c r="S125" s="50" t="s">
        <v>126</v>
      </c>
      <c r="T125" s="50">
        <v>7.133</v>
      </c>
      <c r="U125" s="50">
        <v>0</v>
      </c>
      <c r="V125" s="50">
        <v>7.133</v>
      </c>
      <c r="W125" s="50">
        <v>7.1473000000000004</v>
      </c>
      <c r="X125" s="50">
        <v>5.5</v>
      </c>
      <c r="Y125" s="50">
        <v>0</v>
      </c>
      <c r="Z125" s="50">
        <v>4.8634000000000004</v>
      </c>
      <c r="AA125" s="50">
        <v>0</v>
      </c>
      <c r="AB125" s="50">
        <v>4.8634000000000004</v>
      </c>
      <c r="AC125" s="50">
        <v>4.4793000000000003</v>
      </c>
      <c r="AD125" s="50">
        <v>5.4865000000000004</v>
      </c>
      <c r="AE125" s="50">
        <v>0</v>
      </c>
    </row>
    <row r="126" spans="1:31" ht="13.8" hidden="1" outlineLevel="1" collapsed="1">
      <c r="A126" s="15">
        <v>44044</v>
      </c>
      <c r="B126" s="50">
        <v>11.9778</v>
      </c>
      <c r="C126" s="50">
        <v>16.52</v>
      </c>
      <c r="D126" s="50">
        <v>10.991199999999999</v>
      </c>
      <c r="E126" s="50">
        <v>10.629899999999999</v>
      </c>
      <c r="F126" s="50">
        <v>14.3416</v>
      </c>
      <c r="G126" s="50">
        <v>18.819400000000002</v>
      </c>
      <c r="H126" s="50">
        <v>13.106999999999999</v>
      </c>
      <c r="I126" s="50">
        <v>16.52</v>
      </c>
      <c r="J126" s="50">
        <v>12.104900000000001</v>
      </c>
      <c r="K126" s="50">
        <v>11.5939</v>
      </c>
      <c r="L126" s="50">
        <v>16.563700000000001</v>
      </c>
      <c r="M126" s="50">
        <v>18.819400000000002</v>
      </c>
      <c r="N126" s="50">
        <v>7.8265000000000002</v>
      </c>
      <c r="O126" s="50">
        <v>0</v>
      </c>
      <c r="P126" s="50">
        <v>7.8265000000000002</v>
      </c>
      <c r="Q126" s="50">
        <v>7.9749999999999996</v>
      </c>
      <c r="R126" s="50">
        <v>5.9158999999999997</v>
      </c>
      <c r="S126" s="50">
        <v>0</v>
      </c>
      <c r="T126" s="50">
        <v>7.9497</v>
      </c>
      <c r="U126" s="50">
        <v>0</v>
      </c>
      <c r="V126" s="50">
        <v>7.9497</v>
      </c>
      <c r="W126" s="50">
        <v>8.1136999999999997</v>
      </c>
      <c r="X126" s="50">
        <v>5.8906999999999998</v>
      </c>
      <c r="Y126" s="50">
        <v>0</v>
      </c>
      <c r="Z126" s="50">
        <v>5.1810999999999998</v>
      </c>
      <c r="AA126" s="50">
        <v>0</v>
      </c>
      <c r="AB126" s="50">
        <v>5.1810999999999998</v>
      </c>
      <c r="AC126" s="50">
        <v>5.1113999999999997</v>
      </c>
      <c r="AD126" s="50">
        <v>7</v>
      </c>
      <c r="AE126" s="50">
        <v>0</v>
      </c>
    </row>
    <row r="127" spans="1:31" ht="13.8" hidden="1" outlineLevel="1" collapsed="1">
      <c r="A127" s="15">
        <v>44075</v>
      </c>
      <c r="B127" s="50">
        <v>10.7563</v>
      </c>
      <c r="C127" s="50">
        <v>16.249099999999999</v>
      </c>
      <c r="D127" s="50">
        <v>9.9396000000000004</v>
      </c>
      <c r="E127" s="50">
        <v>9.9709000000000003</v>
      </c>
      <c r="F127" s="50">
        <v>16.024999999999999</v>
      </c>
      <c r="G127" s="50">
        <v>5.2816000000000001</v>
      </c>
      <c r="H127" s="50">
        <v>12.339499999999999</v>
      </c>
      <c r="I127" s="50">
        <v>16.249099999999999</v>
      </c>
      <c r="J127" s="50">
        <v>11.484</v>
      </c>
      <c r="K127" s="50">
        <v>11.0684</v>
      </c>
      <c r="L127" s="50">
        <v>16.2713</v>
      </c>
      <c r="M127" s="50">
        <v>17.753900000000002</v>
      </c>
      <c r="N127" s="50">
        <v>6.6654999999999998</v>
      </c>
      <c r="O127" s="50">
        <v>0</v>
      </c>
      <c r="P127" s="50">
        <v>6.6654999999999998</v>
      </c>
      <c r="Q127" s="50">
        <v>7.1334999999999997</v>
      </c>
      <c r="R127" s="50">
        <v>7.8685999999999998</v>
      </c>
      <c r="S127" s="50">
        <v>5.17</v>
      </c>
      <c r="T127" s="50">
        <v>7.2285000000000004</v>
      </c>
      <c r="U127" s="50">
        <v>0</v>
      </c>
      <c r="V127" s="50">
        <v>7.2285000000000004</v>
      </c>
      <c r="W127" s="50">
        <v>7.2237</v>
      </c>
      <c r="X127" s="50">
        <v>8</v>
      </c>
      <c r="Y127" s="50">
        <v>0</v>
      </c>
      <c r="Z127" s="50">
        <v>5.2695999999999996</v>
      </c>
      <c r="AA127" s="50">
        <v>0</v>
      </c>
      <c r="AB127" s="50">
        <v>5.2695999999999996</v>
      </c>
      <c r="AC127" s="50">
        <v>5.7595999999999998</v>
      </c>
      <c r="AD127" s="50">
        <v>7</v>
      </c>
      <c r="AE127" s="50">
        <v>5.17</v>
      </c>
    </row>
    <row r="128" spans="1:31" ht="13.8" hidden="1" outlineLevel="1" collapsed="1">
      <c r="A128" s="15">
        <v>44105</v>
      </c>
      <c r="B128" s="50">
        <v>11.903700000000001</v>
      </c>
      <c r="C128" s="50">
        <v>15.472</v>
      </c>
      <c r="D128" s="50">
        <v>11.374599999999999</v>
      </c>
      <c r="E128" s="50">
        <v>11.329800000000001</v>
      </c>
      <c r="F128" s="50">
        <v>11.7127</v>
      </c>
      <c r="G128" s="50">
        <v>16.7896</v>
      </c>
      <c r="H128" s="50">
        <v>12.536899999999999</v>
      </c>
      <c r="I128" s="50">
        <v>15.472</v>
      </c>
      <c r="J128" s="50">
        <v>12.0558</v>
      </c>
      <c r="K128" s="50">
        <v>11.798</v>
      </c>
      <c r="L128" s="50">
        <v>14.7791</v>
      </c>
      <c r="M128" s="50">
        <v>16.7896</v>
      </c>
      <c r="N128" s="50">
        <v>4.9058000000000002</v>
      </c>
      <c r="O128" s="50">
        <v>0</v>
      </c>
      <c r="P128" s="50">
        <v>4.9058000000000002</v>
      </c>
      <c r="Q128" s="50">
        <v>5.4626999999999999</v>
      </c>
      <c r="R128" s="50">
        <v>3.6514000000000002</v>
      </c>
      <c r="S128" s="50" t="s">
        <v>126</v>
      </c>
      <c r="T128" s="50">
        <v>5.6193999999999997</v>
      </c>
      <c r="U128" s="50">
        <v>0</v>
      </c>
      <c r="V128" s="50">
        <v>5.6193999999999997</v>
      </c>
      <c r="W128" s="50">
        <v>5.5439999999999996</v>
      </c>
      <c r="X128" s="50">
        <v>6.49</v>
      </c>
      <c r="Y128" s="50">
        <v>0</v>
      </c>
      <c r="Z128" s="50">
        <v>3.0798999999999999</v>
      </c>
      <c r="AA128" s="50">
        <v>0</v>
      </c>
      <c r="AB128" s="50">
        <v>3.0798999999999999</v>
      </c>
      <c r="AC128" s="50">
        <v>3.7176999999999998</v>
      </c>
      <c r="AD128" s="50">
        <v>3.0011999999999999</v>
      </c>
      <c r="AE128" s="50">
        <v>0</v>
      </c>
    </row>
    <row r="129" spans="1:31" ht="13.8" hidden="1" outlineLevel="1" collapsed="1">
      <c r="A129" s="15">
        <v>44136</v>
      </c>
      <c r="B129" s="50">
        <v>12.545400000000001</v>
      </c>
      <c r="C129" s="50">
        <v>15.1198</v>
      </c>
      <c r="D129" s="50">
        <v>11.965299999999999</v>
      </c>
      <c r="E129" s="50">
        <v>11.9367</v>
      </c>
      <c r="F129" s="50">
        <v>12.8727</v>
      </c>
      <c r="G129" s="50">
        <v>6.2674000000000003</v>
      </c>
      <c r="H129" s="50">
        <v>13.0725</v>
      </c>
      <c r="I129" s="50">
        <v>15.1198</v>
      </c>
      <c r="J129" s="50">
        <v>12.5703</v>
      </c>
      <c r="K129" s="50">
        <v>12.4399</v>
      </c>
      <c r="L129" s="50">
        <v>13.3797</v>
      </c>
      <c r="M129" s="50">
        <v>19.1234</v>
      </c>
      <c r="N129" s="50">
        <v>5.1307</v>
      </c>
      <c r="O129" s="50">
        <v>0</v>
      </c>
      <c r="P129" s="50">
        <v>5.1307</v>
      </c>
      <c r="Q129" s="50">
        <v>4.2032999999999996</v>
      </c>
      <c r="R129" s="50">
        <v>8</v>
      </c>
      <c r="S129" s="50">
        <v>5.8</v>
      </c>
      <c r="T129" s="50">
        <v>4.8646000000000003</v>
      </c>
      <c r="U129" s="50">
        <v>0</v>
      </c>
      <c r="V129" s="50">
        <v>4.8646000000000003</v>
      </c>
      <c r="W129" s="50">
        <v>4.0579999999999998</v>
      </c>
      <c r="X129" s="50">
        <v>8</v>
      </c>
      <c r="Y129" s="50">
        <v>0</v>
      </c>
      <c r="Z129" s="50">
        <v>6.0195999999999996</v>
      </c>
      <c r="AA129" s="50">
        <v>0</v>
      </c>
      <c r="AB129" s="50">
        <v>6.0195999999999996</v>
      </c>
      <c r="AC129" s="50">
        <v>7.9058000000000002</v>
      </c>
      <c r="AD129" s="50">
        <v>0</v>
      </c>
      <c r="AE129" s="50">
        <v>5.8</v>
      </c>
    </row>
    <row r="130" spans="1:31" ht="13.8" hidden="1" outlineLevel="1" collapsed="1">
      <c r="A130" s="15">
        <v>44166</v>
      </c>
      <c r="B130" s="50">
        <v>12.4407</v>
      </c>
      <c r="C130" s="50">
        <v>14.652200000000001</v>
      </c>
      <c r="D130" s="50">
        <v>11.881</v>
      </c>
      <c r="E130" s="50">
        <v>11.912000000000001</v>
      </c>
      <c r="F130" s="50">
        <v>12.625400000000001</v>
      </c>
      <c r="G130" s="50">
        <v>5.8318000000000003</v>
      </c>
      <c r="H130" s="50">
        <v>13.363200000000001</v>
      </c>
      <c r="I130" s="50">
        <v>14.652200000000001</v>
      </c>
      <c r="J130" s="50">
        <v>12.981299999999999</v>
      </c>
      <c r="K130" s="50">
        <v>12.963699999999999</v>
      </c>
      <c r="L130" s="50">
        <v>13.1119</v>
      </c>
      <c r="M130" s="50">
        <v>22</v>
      </c>
      <c r="N130" s="50">
        <v>5.4366000000000003</v>
      </c>
      <c r="O130" s="50">
        <v>0</v>
      </c>
      <c r="P130" s="50">
        <v>5.4366000000000003</v>
      </c>
      <c r="Q130" s="50">
        <v>5.4284999999999997</v>
      </c>
      <c r="R130" s="50">
        <v>4.5438999999999998</v>
      </c>
      <c r="S130" s="50">
        <v>5.8</v>
      </c>
      <c r="T130" s="50">
        <v>5.1639999999999997</v>
      </c>
      <c r="U130" s="50">
        <v>0</v>
      </c>
      <c r="V130" s="50">
        <v>5.1639999999999997</v>
      </c>
      <c r="W130" s="50">
        <v>5.1962999999999999</v>
      </c>
      <c r="X130" s="50">
        <v>4.5438999999999998</v>
      </c>
      <c r="Y130" s="50">
        <v>0</v>
      </c>
      <c r="Z130" s="50">
        <v>6.7708000000000004</v>
      </c>
      <c r="AA130" s="50">
        <v>0</v>
      </c>
      <c r="AB130" s="50">
        <v>6.7708000000000004</v>
      </c>
      <c r="AC130" s="50">
        <v>9.0831</v>
      </c>
      <c r="AD130" s="50">
        <v>0</v>
      </c>
      <c r="AE130" s="50">
        <v>5.8</v>
      </c>
    </row>
    <row r="131" spans="1:31" ht="13.8" hidden="1" outlineLevel="1" collapsed="1">
      <c r="A131" s="15">
        <v>44197</v>
      </c>
      <c r="B131" s="50">
        <v>12.589499999999999</v>
      </c>
      <c r="C131" s="50">
        <v>14.4885</v>
      </c>
      <c r="D131" s="50">
        <v>12.135999999999999</v>
      </c>
      <c r="E131" s="50">
        <v>12.4255</v>
      </c>
      <c r="F131" s="50">
        <v>13.9305</v>
      </c>
      <c r="G131" s="50">
        <v>6.6849999999999996</v>
      </c>
      <c r="H131" s="50">
        <v>13.421799999999999</v>
      </c>
      <c r="I131" s="50">
        <v>14.4885</v>
      </c>
      <c r="J131" s="50">
        <v>13.1295</v>
      </c>
      <c r="K131" s="50">
        <v>13.015700000000001</v>
      </c>
      <c r="L131" s="50">
        <v>13.9305</v>
      </c>
      <c r="M131" s="50">
        <v>17</v>
      </c>
      <c r="N131" s="50">
        <v>5.3869999999999996</v>
      </c>
      <c r="O131" s="50">
        <v>0</v>
      </c>
      <c r="P131" s="50">
        <v>5.3869999999999996</v>
      </c>
      <c r="Q131" s="50">
        <v>3.7052</v>
      </c>
      <c r="R131" s="50" t="s">
        <v>126</v>
      </c>
      <c r="S131" s="50">
        <v>6.53</v>
      </c>
      <c r="T131" s="50">
        <v>5.6176000000000004</v>
      </c>
      <c r="U131" s="50">
        <v>0</v>
      </c>
      <c r="V131" s="50">
        <v>5.6176000000000004</v>
      </c>
      <c r="W131" s="50">
        <v>3.9098000000000002</v>
      </c>
      <c r="X131" s="50">
        <v>0</v>
      </c>
      <c r="Y131" s="50">
        <v>6.53</v>
      </c>
      <c r="Z131" s="50">
        <v>2.9529999999999998</v>
      </c>
      <c r="AA131" s="50">
        <v>0</v>
      </c>
      <c r="AB131" s="50">
        <v>2.9529999999999998</v>
      </c>
      <c r="AC131" s="50">
        <v>2.9529999999999998</v>
      </c>
      <c r="AD131" s="50">
        <v>0</v>
      </c>
      <c r="AE131" s="50">
        <v>0</v>
      </c>
    </row>
    <row r="132" spans="1:31" ht="13.8" hidden="1" outlineLevel="1" collapsed="1">
      <c r="A132" s="15">
        <v>44228</v>
      </c>
      <c r="B132" s="50">
        <v>12.422599999999999</v>
      </c>
      <c r="C132" s="50">
        <v>14.6889</v>
      </c>
      <c r="D132" s="50">
        <v>11.741300000000001</v>
      </c>
      <c r="E132" s="50">
        <v>11.6114</v>
      </c>
      <c r="F132" s="50">
        <v>12.444000000000001</v>
      </c>
      <c r="G132" s="50">
        <v>17</v>
      </c>
      <c r="H132" s="50">
        <v>13.3652</v>
      </c>
      <c r="I132" s="50">
        <v>14.688800000000001</v>
      </c>
      <c r="J132" s="50">
        <v>12.9071</v>
      </c>
      <c r="K132" s="50">
        <v>13.0069</v>
      </c>
      <c r="L132" s="50">
        <v>12.444000000000001</v>
      </c>
      <c r="M132" s="50">
        <v>17</v>
      </c>
      <c r="N132" s="50">
        <v>4.0244</v>
      </c>
      <c r="O132" s="50">
        <v>36.5</v>
      </c>
      <c r="P132" s="50">
        <v>4.0243000000000002</v>
      </c>
      <c r="Q132" s="50">
        <v>4.0243000000000002</v>
      </c>
      <c r="R132" s="50" t="s">
        <v>126</v>
      </c>
      <c r="S132" s="50">
        <v>0</v>
      </c>
      <c r="T132" s="50">
        <v>4.2469999999999999</v>
      </c>
      <c r="U132" s="50">
        <v>36.5</v>
      </c>
      <c r="V132" s="50">
        <v>4.2469999999999999</v>
      </c>
      <c r="W132" s="50">
        <v>4.2469999999999999</v>
      </c>
      <c r="X132" s="50">
        <v>0</v>
      </c>
      <c r="Y132" s="50">
        <v>0</v>
      </c>
      <c r="Z132" s="50">
        <v>2.8025000000000002</v>
      </c>
      <c r="AA132" s="50">
        <v>36.5</v>
      </c>
      <c r="AB132" s="50">
        <v>2.8022999999999998</v>
      </c>
      <c r="AC132" s="50">
        <v>2.8022999999999998</v>
      </c>
      <c r="AD132" s="50">
        <v>0</v>
      </c>
      <c r="AE132" s="50">
        <v>0</v>
      </c>
    </row>
    <row r="133" spans="1:31" ht="13.8" hidden="1" outlineLevel="1" collapsed="1">
      <c r="A133" s="15">
        <v>44256</v>
      </c>
      <c r="B133" s="50">
        <v>12.5025</v>
      </c>
      <c r="C133" s="50">
        <v>14.4442</v>
      </c>
      <c r="D133" s="50">
        <v>12.0556</v>
      </c>
      <c r="E133" s="50">
        <v>11.975300000000001</v>
      </c>
      <c r="F133" s="50">
        <v>12.403</v>
      </c>
      <c r="G133" s="50">
        <v>18.263300000000001</v>
      </c>
      <c r="H133" s="50">
        <v>13.0029</v>
      </c>
      <c r="I133" s="50">
        <v>14.4442</v>
      </c>
      <c r="J133" s="50">
        <v>12.6395</v>
      </c>
      <c r="K133" s="50">
        <v>12.661099999999999</v>
      </c>
      <c r="L133" s="50">
        <v>12.403</v>
      </c>
      <c r="M133" s="50">
        <v>18.263300000000001</v>
      </c>
      <c r="N133" s="50">
        <v>5.9188000000000001</v>
      </c>
      <c r="O133" s="50">
        <v>0</v>
      </c>
      <c r="P133" s="50">
        <v>5.9188000000000001</v>
      </c>
      <c r="Q133" s="50">
        <v>5.9188000000000001</v>
      </c>
      <c r="R133" s="50" t="s">
        <v>126</v>
      </c>
      <c r="S133" s="50" t="s">
        <v>126</v>
      </c>
      <c r="T133" s="50">
        <v>5.3794000000000004</v>
      </c>
      <c r="U133" s="50">
        <v>0</v>
      </c>
      <c r="V133" s="50">
        <v>5.3794000000000004</v>
      </c>
      <c r="W133" s="50">
        <v>5.3794000000000004</v>
      </c>
      <c r="X133" s="50">
        <v>0</v>
      </c>
      <c r="Y133" s="50">
        <v>0</v>
      </c>
      <c r="Z133" s="50">
        <v>6.4686000000000003</v>
      </c>
      <c r="AA133" s="50">
        <v>0</v>
      </c>
      <c r="AB133" s="50">
        <v>6.4686000000000003</v>
      </c>
      <c r="AC133" s="50">
        <v>6.4686000000000003</v>
      </c>
      <c r="AD133" s="50">
        <v>0</v>
      </c>
      <c r="AE133" s="50">
        <v>0</v>
      </c>
    </row>
    <row r="134" spans="1:31" ht="13.8" hidden="1" outlineLevel="1" collapsed="1">
      <c r="A134" s="15">
        <v>44287</v>
      </c>
      <c r="B134" s="50">
        <v>12.125999999999999</v>
      </c>
      <c r="C134" s="50">
        <v>14.061299999999999</v>
      </c>
      <c r="D134" s="50">
        <v>11.725099999999999</v>
      </c>
      <c r="E134" s="50">
        <v>11.391</v>
      </c>
      <c r="F134" s="50">
        <v>13.324199999999999</v>
      </c>
      <c r="G134" s="50">
        <v>14.849399999999999</v>
      </c>
      <c r="H134" s="50">
        <v>12.765599999999999</v>
      </c>
      <c r="I134" s="50">
        <v>14.061299999999999</v>
      </c>
      <c r="J134" s="50">
        <v>12.4648</v>
      </c>
      <c r="K134" s="50">
        <v>12.174300000000001</v>
      </c>
      <c r="L134" s="50">
        <v>13.8148</v>
      </c>
      <c r="M134" s="50">
        <v>14.849399999999999</v>
      </c>
      <c r="N134" s="50">
        <v>5.6067</v>
      </c>
      <c r="O134" s="50">
        <v>36.5</v>
      </c>
      <c r="P134" s="50">
        <v>5.6067</v>
      </c>
      <c r="Q134" s="50">
        <v>5.2122000000000002</v>
      </c>
      <c r="R134" s="50">
        <v>8.0953999999999997</v>
      </c>
      <c r="S134" s="50" t="s">
        <v>126</v>
      </c>
      <c r="T134" s="50">
        <v>5.9477000000000002</v>
      </c>
      <c r="U134" s="50">
        <v>36.5</v>
      </c>
      <c r="V134" s="50">
        <v>5.9477000000000002</v>
      </c>
      <c r="W134" s="50">
        <v>5.5529000000000002</v>
      </c>
      <c r="X134" s="50">
        <v>8.1087000000000007</v>
      </c>
      <c r="Y134" s="50">
        <v>0</v>
      </c>
      <c r="Z134" s="50">
        <v>3.2229999999999999</v>
      </c>
      <c r="AA134" s="50">
        <v>36.5</v>
      </c>
      <c r="AB134" s="50">
        <v>3.2229999999999999</v>
      </c>
      <c r="AC134" s="50">
        <v>3.1726999999999999</v>
      </c>
      <c r="AD134" s="50">
        <v>7</v>
      </c>
      <c r="AE134" s="50">
        <v>0</v>
      </c>
    </row>
    <row r="135" spans="1:31" ht="13.8" hidden="1" outlineLevel="1" collapsed="1">
      <c r="A135" s="15">
        <v>44317</v>
      </c>
      <c r="B135" s="50">
        <v>12.5177</v>
      </c>
      <c r="C135" s="50">
        <v>14.1854</v>
      </c>
      <c r="D135" s="50">
        <v>12.108700000000001</v>
      </c>
      <c r="E135" s="50">
        <v>11.828900000000001</v>
      </c>
      <c r="F135" s="50">
        <v>13.942299999999999</v>
      </c>
      <c r="G135" s="50">
        <v>14.047599999999999</v>
      </c>
      <c r="H135" s="50">
        <v>13.0435</v>
      </c>
      <c r="I135" s="50">
        <v>14.1854</v>
      </c>
      <c r="J135" s="50">
        <v>12.7357</v>
      </c>
      <c r="K135" s="50">
        <v>12.529299999999999</v>
      </c>
      <c r="L135" s="50">
        <v>13.9474</v>
      </c>
      <c r="M135" s="50">
        <v>14.047599999999999</v>
      </c>
      <c r="N135" s="50">
        <v>5.7915000000000001</v>
      </c>
      <c r="O135" s="50">
        <v>0</v>
      </c>
      <c r="P135" s="50">
        <v>5.7915000000000001</v>
      </c>
      <c r="Q135" s="50">
        <v>5.7901999999999996</v>
      </c>
      <c r="R135" s="50">
        <v>7</v>
      </c>
      <c r="S135" s="50" t="s">
        <v>126</v>
      </c>
      <c r="T135" s="50">
        <v>5.7891000000000004</v>
      </c>
      <c r="U135" s="50">
        <v>0</v>
      </c>
      <c r="V135" s="50">
        <v>5.7891000000000004</v>
      </c>
      <c r="W135" s="50">
        <v>5.7891000000000004</v>
      </c>
      <c r="X135" s="50">
        <v>0</v>
      </c>
      <c r="Y135" s="50">
        <v>0</v>
      </c>
      <c r="Z135" s="50">
        <v>6.1184000000000003</v>
      </c>
      <c r="AA135" s="50">
        <v>0</v>
      </c>
      <c r="AB135" s="50">
        <v>6.1184000000000003</v>
      </c>
      <c r="AC135" s="50">
        <v>5.968</v>
      </c>
      <c r="AD135" s="50">
        <v>7</v>
      </c>
      <c r="AE135" s="50">
        <v>0</v>
      </c>
    </row>
    <row r="136" spans="1:31" ht="13.8" hidden="1" outlineLevel="1" collapsed="1">
      <c r="A136" s="15">
        <v>44348</v>
      </c>
      <c r="B136" s="50">
        <v>12.279400000000001</v>
      </c>
      <c r="C136" s="50">
        <v>13.9542</v>
      </c>
      <c r="D136" s="50">
        <v>11.8421</v>
      </c>
      <c r="E136" s="50">
        <v>11.739699999999999</v>
      </c>
      <c r="F136" s="50">
        <v>12.3947</v>
      </c>
      <c r="G136" s="50">
        <v>16.269400000000001</v>
      </c>
      <c r="H136" s="50">
        <v>12.7585</v>
      </c>
      <c r="I136" s="50">
        <v>13.9542</v>
      </c>
      <c r="J136" s="50">
        <v>12.421200000000001</v>
      </c>
      <c r="K136" s="50">
        <v>12.2182</v>
      </c>
      <c r="L136" s="50">
        <v>13.6264</v>
      </c>
      <c r="M136" s="50">
        <v>16.269400000000001</v>
      </c>
      <c r="N136" s="50">
        <v>4.6680999999999999</v>
      </c>
      <c r="O136" s="50">
        <v>0</v>
      </c>
      <c r="P136" s="50">
        <v>4.6680999999999999</v>
      </c>
      <c r="Q136" s="50">
        <v>4.4932999999999996</v>
      </c>
      <c r="R136" s="50">
        <v>5.0773000000000001</v>
      </c>
      <c r="S136" s="50" t="s">
        <v>126</v>
      </c>
      <c r="T136" s="50">
        <v>5.5911999999999997</v>
      </c>
      <c r="U136" s="50">
        <v>0</v>
      </c>
      <c r="V136" s="50">
        <v>5.5911999999999997</v>
      </c>
      <c r="W136" s="50">
        <v>5.5911999999999997</v>
      </c>
      <c r="X136" s="50">
        <v>0</v>
      </c>
      <c r="Y136" s="50">
        <v>0</v>
      </c>
      <c r="Z136" s="50">
        <v>4.0274999999999999</v>
      </c>
      <c r="AA136" s="50">
        <v>0</v>
      </c>
      <c r="AB136" s="50">
        <v>4.0274999999999999</v>
      </c>
      <c r="AC136" s="50">
        <v>2.9472999999999998</v>
      </c>
      <c r="AD136" s="50">
        <v>5.0773000000000001</v>
      </c>
      <c r="AE136" s="50">
        <v>0</v>
      </c>
    </row>
    <row r="137" spans="1:31" ht="13.8" hidden="1" outlineLevel="1" collapsed="1">
      <c r="A137" s="15">
        <v>44378</v>
      </c>
      <c r="B137" s="50">
        <v>12.1776</v>
      </c>
      <c r="C137" s="50">
        <v>13.7348</v>
      </c>
      <c r="D137" s="50">
        <v>11.847</v>
      </c>
      <c r="E137" s="50">
        <v>11.5959</v>
      </c>
      <c r="F137" s="50">
        <v>13.3362</v>
      </c>
      <c r="G137" s="50">
        <v>16.427800000000001</v>
      </c>
      <c r="H137" s="50">
        <v>12.7605</v>
      </c>
      <c r="I137" s="50">
        <v>13.7348</v>
      </c>
      <c r="J137" s="50">
        <v>12.5314</v>
      </c>
      <c r="K137" s="50">
        <v>12.373200000000001</v>
      </c>
      <c r="L137" s="50">
        <v>13.355700000000001</v>
      </c>
      <c r="M137" s="50">
        <v>16.427800000000001</v>
      </c>
      <c r="N137" s="50">
        <v>5.4599000000000002</v>
      </c>
      <c r="O137" s="50">
        <v>0</v>
      </c>
      <c r="P137" s="50">
        <v>5.4599000000000002</v>
      </c>
      <c r="Q137" s="50">
        <v>5.4531999999999998</v>
      </c>
      <c r="R137" s="50">
        <v>6.9598000000000004</v>
      </c>
      <c r="S137" s="50" t="s">
        <v>126</v>
      </c>
      <c r="T137" s="50">
        <v>5.4454000000000002</v>
      </c>
      <c r="U137" s="50">
        <v>0</v>
      </c>
      <c r="V137" s="50">
        <v>5.4454000000000002</v>
      </c>
      <c r="W137" s="50">
        <v>5.4454000000000002</v>
      </c>
      <c r="X137" s="50">
        <v>4.4000000000000004</v>
      </c>
      <c r="Y137" s="50">
        <v>0</v>
      </c>
      <c r="Z137" s="50">
        <v>6.6890000000000001</v>
      </c>
      <c r="AA137" s="50">
        <v>0</v>
      </c>
      <c r="AB137" s="50">
        <v>6.6890000000000001</v>
      </c>
      <c r="AC137" s="50">
        <v>6.5026999999999999</v>
      </c>
      <c r="AD137" s="50">
        <v>7</v>
      </c>
      <c r="AE137" s="50">
        <v>0</v>
      </c>
    </row>
    <row r="138" spans="1:31" ht="13.8" hidden="1" outlineLevel="1" collapsed="1">
      <c r="A138" s="15">
        <v>44409</v>
      </c>
      <c r="B138" s="50">
        <v>12.347200000000001</v>
      </c>
      <c r="C138" s="50">
        <v>13.891500000000001</v>
      </c>
      <c r="D138" s="50">
        <v>11.9747</v>
      </c>
      <c r="E138" s="50">
        <v>11.7514</v>
      </c>
      <c r="F138" s="50">
        <v>13.641299999999999</v>
      </c>
      <c r="G138" s="50">
        <v>8.2260000000000009</v>
      </c>
      <c r="H138" s="50">
        <v>12.854200000000001</v>
      </c>
      <c r="I138" s="50">
        <v>13.891500000000001</v>
      </c>
      <c r="J138" s="50">
        <v>12.583600000000001</v>
      </c>
      <c r="K138" s="50">
        <v>12.332100000000001</v>
      </c>
      <c r="L138" s="50">
        <v>13.909000000000001</v>
      </c>
      <c r="M138" s="50">
        <v>16.788499999999999</v>
      </c>
      <c r="N138" s="50">
        <v>4.5201000000000002</v>
      </c>
      <c r="O138" s="50">
        <v>0</v>
      </c>
      <c r="P138" s="50">
        <v>4.5201000000000002</v>
      </c>
      <c r="Q138" s="50">
        <v>4.3975999999999997</v>
      </c>
      <c r="R138" s="50">
        <v>5.4935999999999998</v>
      </c>
      <c r="S138" s="50">
        <v>4.87</v>
      </c>
      <c r="T138" s="50">
        <v>4.5026999999999999</v>
      </c>
      <c r="U138" s="50">
        <v>0</v>
      </c>
      <c r="V138" s="50">
        <v>4.5026999999999999</v>
      </c>
      <c r="W138" s="50">
        <v>4.5026999999999999</v>
      </c>
      <c r="X138" s="50">
        <v>0</v>
      </c>
      <c r="Y138" s="50">
        <v>0</v>
      </c>
      <c r="Z138" s="50">
        <v>4.5789999999999997</v>
      </c>
      <c r="AA138" s="50">
        <v>0</v>
      </c>
      <c r="AB138" s="50">
        <v>4.5789999999999997</v>
      </c>
      <c r="AC138" s="50">
        <v>2.7111999999999998</v>
      </c>
      <c r="AD138" s="50">
        <v>5.4935999999999998</v>
      </c>
      <c r="AE138" s="50">
        <v>4.87</v>
      </c>
    </row>
    <row r="139" spans="1:31" ht="13.8" hidden="1" outlineLevel="1" collapsed="1">
      <c r="A139" s="15">
        <v>44440</v>
      </c>
      <c r="B139" s="50">
        <v>10.8476</v>
      </c>
      <c r="C139" s="50">
        <v>13.5268</v>
      </c>
      <c r="D139" s="50">
        <v>10.432499999999999</v>
      </c>
      <c r="E139" s="50">
        <v>10.617599999999999</v>
      </c>
      <c r="F139" s="50">
        <v>11.9964</v>
      </c>
      <c r="G139" s="50">
        <v>4.9164000000000003</v>
      </c>
      <c r="H139" s="50">
        <v>12.037100000000001</v>
      </c>
      <c r="I139" s="50">
        <v>13.5268</v>
      </c>
      <c r="J139" s="50">
        <v>11.751899999999999</v>
      </c>
      <c r="K139" s="50">
        <v>11.5579</v>
      </c>
      <c r="L139" s="50">
        <v>13.669499999999999</v>
      </c>
      <c r="M139" s="50">
        <v>16.855599999999999</v>
      </c>
      <c r="N139" s="50">
        <v>4.8339999999999996</v>
      </c>
      <c r="O139" s="50">
        <v>0</v>
      </c>
      <c r="P139" s="50">
        <v>4.8339999999999996</v>
      </c>
      <c r="Q139" s="50">
        <v>5.0514000000000001</v>
      </c>
      <c r="R139" s="50">
        <v>2.88</v>
      </c>
      <c r="S139" s="50">
        <v>4.82</v>
      </c>
      <c r="T139" s="50">
        <v>4.6729000000000003</v>
      </c>
      <c r="U139" s="50">
        <v>0</v>
      </c>
      <c r="V139" s="50">
        <v>4.6729000000000003</v>
      </c>
      <c r="W139" s="50">
        <v>4.9016999999999999</v>
      </c>
      <c r="X139" s="50">
        <v>2.88</v>
      </c>
      <c r="Y139" s="50">
        <v>0</v>
      </c>
      <c r="Z139" s="50">
        <v>5.1002999999999998</v>
      </c>
      <c r="AA139" s="50">
        <v>0</v>
      </c>
      <c r="AB139" s="50">
        <v>5.1002999999999998</v>
      </c>
      <c r="AC139" s="50">
        <v>5.8884999999999996</v>
      </c>
      <c r="AD139" s="50">
        <v>0</v>
      </c>
      <c r="AE139" s="50">
        <v>4.82</v>
      </c>
    </row>
    <row r="140" spans="1:31" ht="13.8" hidden="1" outlineLevel="1" collapsed="1">
      <c r="A140" s="15">
        <v>44470</v>
      </c>
      <c r="B140" s="50">
        <v>11.777699999999999</v>
      </c>
      <c r="C140" s="50">
        <v>13.6938</v>
      </c>
      <c r="D140" s="50">
        <v>11.496</v>
      </c>
      <c r="E140" s="50">
        <v>11.192299999999999</v>
      </c>
      <c r="F140" s="50">
        <v>13.558199999999999</v>
      </c>
      <c r="G140" s="50">
        <v>11.1112</v>
      </c>
      <c r="H140" s="50">
        <v>12.8154</v>
      </c>
      <c r="I140" s="50">
        <v>13.6938</v>
      </c>
      <c r="J140" s="50">
        <v>12.6602</v>
      </c>
      <c r="K140" s="50">
        <v>12.485900000000001</v>
      </c>
      <c r="L140" s="50">
        <v>13.589700000000001</v>
      </c>
      <c r="M140" s="50">
        <v>13.8422</v>
      </c>
      <c r="N140" s="50">
        <v>5.7290999999999999</v>
      </c>
      <c r="O140" s="50">
        <v>0</v>
      </c>
      <c r="P140" s="50">
        <v>5.7290999999999999</v>
      </c>
      <c r="Q140" s="50">
        <v>5.7241</v>
      </c>
      <c r="R140" s="50">
        <v>6.2503000000000002</v>
      </c>
      <c r="S140" s="50">
        <v>6.09</v>
      </c>
      <c r="T140" s="50">
        <v>5.7972999999999999</v>
      </c>
      <c r="U140" s="50">
        <v>0</v>
      </c>
      <c r="V140" s="50">
        <v>5.7972999999999999</v>
      </c>
      <c r="W140" s="50">
        <v>5.7945000000000002</v>
      </c>
      <c r="X140" s="50">
        <v>0</v>
      </c>
      <c r="Y140" s="50">
        <v>6.09</v>
      </c>
      <c r="Z140" s="50">
        <v>3.4904000000000002</v>
      </c>
      <c r="AA140" s="50">
        <v>0</v>
      </c>
      <c r="AB140" s="50">
        <v>3.4904000000000002</v>
      </c>
      <c r="AC140" s="50">
        <v>3.1448</v>
      </c>
      <c r="AD140" s="50">
        <v>6.2503000000000002</v>
      </c>
      <c r="AE140" s="50">
        <v>0</v>
      </c>
    </row>
    <row r="141" spans="1:31" ht="13.8" hidden="1" outlineLevel="1" collapsed="1">
      <c r="A141" s="15">
        <v>44501</v>
      </c>
      <c r="B141" s="50">
        <v>12.1088</v>
      </c>
      <c r="C141" s="50">
        <v>13.204700000000001</v>
      </c>
      <c r="D141" s="50">
        <v>11.8546</v>
      </c>
      <c r="E141" s="50">
        <v>11.7706</v>
      </c>
      <c r="F141" s="50">
        <v>12.9438</v>
      </c>
      <c r="G141" s="50">
        <v>6.2680999999999996</v>
      </c>
      <c r="H141" s="50">
        <v>12.662100000000001</v>
      </c>
      <c r="I141" s="50">
        <v>13.204700000000001</v>
      </c>
      <c r="J141" s="50">
        <v>12.5246</v>
      </c>
      <c r="K141" s="50">
        <v>12.4093</v>
      </c>
      <c r="L141" s="50">
        <v>13.3896</v>
      </c>
      <c r="M141" s="50">
        <v>13.8773</v>
      </c>
      <c r="N141" s="50">
        <v>4.5818000000000003</v>
      </c>
      <c r="O141" s="50">
        <v>0</v>
      </c>
      <c r="P141" s="50">
        <v>4.5818000000000003</v>
      </c>
      <c r="Q141" s="50">
        <v>4.3962000000000003</v>
      </c>
      <c r="R141" s="50">
        <v>5.4059999999999997</v>
      </c>
      <c r="S141" s="50">
        <v>5.55</v>
      </c>
      <c r="T141" s="50">
        <v>4.5064000000000002</v>
      </c>
      <c r="U141" s="50">
        <v>0</v>
      </c>
      <c r="V141" s="50">
        <v>4.5064000000000002</v>
      </c>
      <c r="W141" s="50">
        <v>4.4306999999999999</v>
      </c>
      <c r="X141" s="50">
        <v>5.3643999999999998</v>
      </c>
      <c r="Y141" s="50">
        <v>0</v>
      </c>
      <c r="Z141" s="50">
        <v>5.1265999999999998</v>
      </c>
      <c r="AA141" s="50">
        <v>0</v>
      </c>
      <c r="AB141" s="50">
        <v>5.1265999999999998</v>
      </c>
      <c r="AC141" s="50">
        <v>3.1650999999999998</v>
      </c>
      <c r="AD141" s="50">
        <v>6.2503000000000002</v>
      </c>
      <c r="AE141" s="50">
        <v>5.55</v>
      </c>
    </row>
    <row r="142" spans="1:31" ht="13.8" hidden="1" outlineLevel="1" collapsed="1">
      <c r="A142" s="15">
        <v>44531</v>
      </c>
      <c r="B142" s="50">
        <v>12.089700000000001</v>
      </c>
      <c r="C142" s="50">
        <v>12.4589</v>
      </c>
      <c r="D142" s="50">
        <v>11.9472</v>
      </c>
      <c r="E142" s="50">
        <v>11.873699999999999</v>
      </c>
      <c r="F142" s="50">
        <v>12.315799999999999</v>
      </c>
      <c r="G142" s="50">
        <v>16.713799999999999</v>
      </c>
      <c r="H142" s="50">
        <v>12.749499999999999</v>
      </c>
      <c r="I142" s="50">
        <v>12.4589</v>
      </c>
      <c r="J142" s="50">
        <v>12.875500000000001</v>
      </c>
      <c r="K142" s="50">
        <v>12.6959</v>
      </c>
      <c r="L142" s="50">
        <v>13.8773</v>
      </c>
      <c r="M142" s="50">
        <v>16.713799999999999</v>
      </c>
      <c r="N142" s="50">
        <v>4.3903999999999996</v>
      </c>
      <c r="O142" s="50">
        <v>0</v>
      </c>
      <c r="P142" s="50">
        <v>4.3903999999999996</v>
      </c>
      <c r="Q142" s="50">
        <v>4.2031000000000001</v>
      </c>
      <c r="R142" s="50">
        <v>4.9256000000000002</v>
      </c>
      <c r="S142" s="50" t="s">
        <v>126</v>
      </c>
      <c r="T142" s="50">
        <v>4.3102</v>
      </c>
      <c r="U142" s="50">
        <v>0</v>
      </c>
      <c r="V142" s="50">
        <v>4.3102</v>
      </c>
      <c r="W142" s="50">
        <v>4.3262999999999998</v>
      </c>
      <c r="X142" s="50">
        <v>4</v>
      </c>
      <c r="Y142" s="50">
        <v>0</v>
      </c>
      <c r="Z142" s="50">
        <v>4.5956999999999999</v>
      </c>
      <c r="AA142" s="50">
        <v>0</v>
      </c>
      <c r="AB142" s="50">
        <v>4.5956999999999999</v>
      </c>
      <c r="AC142" s="50">
        <v>2.7271000000000001</v>
      </c>
      <c r="AD142" s="50">
        <v>5.0721999999999996</v>
      </c>
      <c r="AE142" s="50">
        <v>0</v>
      </c>
    </row>
    <row r="143" spans="1:31" ht="13.8" hidden="1" outlineLevel="1" collapsed="1">
      <c r="A143" s="15">
        <v>44562</v>
      </c>
      <c r="B143" s="50">
        <v>12.2707</v>
      </c>
      <c r="C143" s="50">
        <v>12.444900000000001</v>
      </c>
      <c r="D143" s="50">
        <v>12.2151</v>
      </c>
      <c r="E143" s="50">
        <v>12.1356</v>
      </c>
      <c r="F143" s="50">
        <v>13.5258</v>
      </c>
      <c r="G143" s="50">
        <v>6.4279999999999999</v>
      </c>
      <c r="H143" s="50">
        <v>12.9168</v>
      </c>
      <c r="I143" s="50">
        <v>12.444900000000001</v>
      </c>
      <c r="J143" s="50">
        <v>13.0847</v>
      </c>
      <c r="K143" s="50">
        <v>12.953900000000001</v>
      </c>
      <c r="L143" s="50">
        <v>13.5327</v>
      </c>
      <c r="M143" s="50">
        <v>16.800799999999999</v>
      </c>
      <c r="N143" s="50">
        <v>4.7624000000000004</v>
      </c>
      <c r="O143" s="50">
        <v>0</v>
      </c>
      <c r="P143" s="50">
        <v>4.7624000000000004</v>
      </c>
      <c r="Q143" s="50">
        <v>3.9496000000000002</v>
      </c>
      <c r="R143" s="50">
        <v>6.2503000000000002</v>
      </c>
      <c r="S143" s="50">
        <v>6.37</v>
      </c>
      <c r="T143" s="50">
        <v>5.0369000000000002</v>
      </c>
      <c r="U143" s="50">
        <v>0</v>
      </c>
      <c r="V143" s="50">
        <v>5.0369000000000002</v>
      </c>
      <c r="W143" s="50">
        <v>4.2179000000000002</v>
      </c>
      <c r="X143" s="50">
        <v>0</v>
      </c>
      <c r="Y143" s="50">
        <v>6.37</v>
      </c>
      <c r="Z143" s="50">
        <v>2.7881999999999998</v>
      </c>
      <c r="AA143" s="50">
        <v>0</v>
      </c>
      <c r="AB143" s="50">
        <v>2.7881999999999998</v>
      </c>
      <c r="AC143" s="50">
        <v>2.7355</v>
      </c>
      <c r="AD143" s="50">
        <v>6.2503000000000002</v>
      </c>
      <c r="AE143" s="50">
        <v>0</v>
      </c>
    </row>
    <row r="144" spans="1:31" ht="13.8" hidden="1" outlineLevel="1" collapsed="1">
      <c r="A144" s="15">
        <v>44593</v>
      </c>
      <c r="B144" s="50">
        <v>12.2745</v>
      </c>
      <c r="C144" s="50">
        <v>12.9543</v>
      </c>
      <c r="D144" s="50">
        <v>12.094799999999999</v>
      </c>
      <c r="E144" s="50">
        <v>12.0479</v>
      </c>
      <c r="F144" s="50">
        <v>12.394299999999999</v>
      </c>
      <c r="G144" s="50">
        <v>15.5</v>
      </c>
      <c r="H144" s="50">
        <v>13.2842</v>
      </c>
      <c r="I144" s="50">
        <v>12.9543</v>
      </c>
      <c r="J144" s="50">
        <v>13.3857</v>
      </c>
      <c r="K144" s="50">
        <v>13.5259</v>
      </c>
      <c r="L144" s="50">
        <v>12.394299999999999</v>
      </c>
      <c r="M144" s="50">
        <v>15.5</v>
      </c>
      <c r="N144" s="50">
        <v>4.1966999999999999</v>
      </c>
      <c r="O144" s="50">
        <v>0</v>
      </c>
      <c r="P144" s="50">
        <v>4.1966999999999999</v>
      </c>
      <c r="Q144" s="50">
        <v>4.1966999999999999</v>
      </c>
      <c r="R144" s="50" t="s">
        <v>126</v>
      </c>
      <c r="S144" s="50">
        <v>0</v>
      </c>
      <c r="T144" s="50">
        <v>4.5545999999999998</v>
      </c>
      <c r="U144" s="50">
        <v>0</v>
      </c>
      <c r="V144" s="50">
        <v>4.5545999999999998</v>
      </c>
      <c r="W144" s="50">
        <v>4.5545999999999998</v>
      </c>
      <c r="X144" s="50">
        <v>0</v>
      </c>
      <c r="Y144" s="50">
        <v>0</v>
      </c>
      <c r="Z144" s="50">
        <v>3.1591999999999998</v>
      </c>
      <c r="AA144" s="50">
        <v>0</v>
      </c>
      <c r="AB144" s="50">
        <v>3.1591999999999998</v>
      </c>
      <c r="AC144" s="50">
        <v>3.1591999999999998</v>
      </c>
      <c r="AD144" s="50">
        <v>0</v>
      </c>
      <c r="AE144" s="50">
        <v>0</v>
      </c>
    </row>
    <row r="145" spans="1:31" ht="13.8" hidden="1" outlineLevel="1" collapsed="1">
      <c r="A145" s="15">
        <v>44621</v>
      </c>
      <c r="B145" s="50">
        <v>12.4033</v>
      </c>
      <c r="C145" s="50">
        <v>13.032999999999999</v>
      </c>
      <c r="D145" s="50">
        <v>12.2417</v>
      </c>
      <c r="E145" s="50">
        <v>12.1861</v>
      </c>
      <c r="F145" s="50">
        <v>13.417199999999999</v>
      </c>
      <c r="G145" s="50">
        <v>0</v>
      </c>
      <c r="H145" s="50">
        <v>13.7255</v>
      </c>
      <c r="I145" s="50">
        <v>13.032999999999999</v>
      </c>
      <c r="J145" s="50">
        <v>13.950699999999999</v>
      </c>
      <c r="K145" s="50">
        <v>13.9617</v>
      </c>
      <c r="L145" s="50">
        <v>13.7608</v>
      </c>
      <c r="M145" s="50">
        <v>0</v>
      </c>
      <c r="N145" s="50">
        <v>5.8573000000000004</v>
      </c>
      <c r="O145" s="50">
        <v>0</v>
      </c>
      <c r="P145" s="50">
        <v>5.8573000000000004</v>
      </c>
      <c r="Q145" s="50">
        <v>5.8533999999999997</v>
      </c>
      <c r="R145" s="50">
        <v>6.2503000000000002</v>
      </c>
      <c r="S145" s="50">
        <v>0</v>
      </c>
      <c r="T145" s="50">
        <v>4.9649000000000001</v>
      </c>
      <c r="U145" s="50">
        <v>0</v>
      </c>
      <c r="V145" s="50">
        <v>4.9649000000000001</v>
      </c>
      <c r="W145" s="50">
        <v>4.9649000000000001</v>
      </c>
      <c r="X145" s="50">
        <v>0</v>
      </c>
      <c r="Y145" s="50">
        <v>0</v>
      </c>
      <c r="Z145" s="50">
        <v>6.4958</v>
      </c>
      <c r="AA145" s="50">
        <v>0</v>
      </c>
      <c r="AB145" s="50">
        <v>6.4958</v>
      </c>
      <c r="AC145" s="50">
        <v>6.5</v>
      </c>
      <c r="AD145" s="50">
        <v>6.2503000000000002</v>
      </c>
      <c r="AE145" s="50">
        <v>0</v>
      </c>
    </row>
    <row r="146" spans="1:31" ht="13.8" hidden="1" outlineLevel="1" collapsed="1">
      <c r="A146" s="15">
        <v>44652</v>
      </c>
      <c r="B146" s="50">
        <v>11.939299999999999</v>
      </c>
      <c r="C146" s="50">
        <v>13.399900000000001</v>
      </c>
      <c r="D146" s="50">
        <v>11.585599999999999</v>
      </c>
      <c r="E146" s="50">
        <v>10.6898</v>
      </c>
      <c r="F146" s="50">
        <v>13.537599999999999</v>
      </c>
      <c r="G146" s="50">
        <v>0</v>
      </c>
      <c r="H146" s="50">
        <v>13.299899999999999</v>
      </c>
      <c r="I146" s="50">
        <v>13.399900000000001</v>
      </c>
      <c r="J146" s="50">
        <v>13.269600000000001</v>
      </c>
      <c r="K146" s="50">
        <v>13.095700000000001</v>
      </c>
      <c r="L146" s="50">
        <v>13.537599999999999</v>
      </c>
      <c r="M146" s="50">
        <v>0</v>
      </c>
      <c r="N146" s="50">
        <v>4.8784000000000001</v>
      </c>
      <c r="O146" s="50">
        <v>0</v>
      </c>
      <c r="P146" s="50">
        <v>4.8784000000000001</v>
      </c>
      <c r="Q146" s="50">
        <v>4.8784000000000001</v>
      </c>
      <c r="R146" s="50" t="s">
        <v>126</v>
      </c>
      <c r="S146" s="50" t="s">
        <v>126</v>
      </c>
      <c r="T146" s="50">
        <v>0</v>
      </c>
      <c r="U146" s="50">
        <v>3.5</v>
      </c>
      <c r="V146" s="50">
        <v>0</v>
      </c>
      <c r="W146" s="50">
        <v>4.8784000000000001</v>
      </c>
      <c r="X146" s="50">
        <v>0</v>
      </c>
      <c r="Y146" s="50">
        <v>4.8784000000000001</v>
      </c>
      <c r="Z146" s="50">
        <v>4.8784000000000001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</row>
    <row r="147" spans="1:31" ht="13.8" hidden="1" outlineLevel="1" collapsed="1">
      <c r="A147" s="15">
        <v>44682</v>
      </c>
      <c r="B147" s="50">
        <v>12.6637</v>
      </c>
      <c r="C147" s="50">
        <v>13.283300000000001</v>
      </c>
      <c r="D147" s="50">
        <v>12.581</v>
      </c>
      <c r="E147" s="50">
        <v>12.6135</v>
      </c>
      <c r="F147" s="50">
        <v>12.2774</v>
      </c>
      <c r="G147" s="50">
        <v>0</v>
      </c>
      <c r="H147" s="50">
        <v>13.053000000000001</v>
      </c>
      <c r="I147" s="50">
        <v>13.283300000000001</v>
      </c>
      <c r="J147" s="50">
        <v>13.0204</v>
      </c>
      <c r="K147" s="50">
        <v>13.0695</v>
      </c>
      <c r="L147" s="50">
        <v>12.568199999999999</v>
      </c>
      <c r="M147" s="50">
        <v>0</v>
      </c>
      <c r="N147" s="50">
        <v>5.4935999999999998</v>
      </c>
      <c r="O147" s="50">
        <v>0</v>
      </c>
      <c r="P147" s="50">
        <v>5.4935999999999998</v>
      </c>
      <c r="Q147" s="50">
        <v>5.4310999999999998</v>
      </c>
      <c r="R147" s="50">
        <v>6.2503000000000002</v>
      </c>
      <c r="S147" s="50">
        <v>0</v>
      </c>
      <c r="T147" s="50">
        <v>5.4457000000000004</v>
      </c>
      <c r="U147" s="50">
        <v>0</v>
      </c>
      <c r="V147" s="50">
        <v>5.4457000000000004</v>
      </c>
      <c r="W147" s="50">
        <v>5.4457000000000004</v>
      </c>
      <c r="X147" s="50">
        <v>0</v>
      </c>
      <c r="Y147" s="50">
        <v>0</v>
      </c>
      <c r="Z147" s="50">
        <v>6.0380000000000003</v>
      </c>
      <c r="AA147" s="50">
        <v>0</v>
      </c>
      <c r="AB147" s="50">
        <v>6.0380000000000003</v>
      </c>
      <c r="AC147" s="50">
        <v>2.5099999999999998</v>
      </c>
      <c r="AD147" s="50">
        <v>6.2503000000000002</v>
      </c>
      <c r="AE147" s="50">
        <v>0</v>
      </c>
    </row>
    <row r="148" spans="1:31" ht="13.8" hidden="1" outlineLevel="1" collapsed="1">
      <c r="A148" s="15">
        <v>44713</v>
      </c>
      <c r="B148" s="50">
        <v>15.6037</v>
      </c>
      <c r="C148" s="50">
        <v>13.7742</v>
      </c>
      <c r="D148" s="50">
        <v>15.955</v>
      </c>
      <c r="E148" s="50">
        <v>16.054500000000001</v>
      </c>
      <c r="F148" s="50">
        <v>15.124499999999999</v>
      </c>
      <c r="G148" s="50">
        <v>0</v>
      </c>
      <c r="H148" s="50">
        <v>15.7187</v>
      </c>
      <c r="I148" s="50">
        <v>13.7742</v>
      </c>
      <c r="J148" s="50">
        <v>16.0975</v>
      </c>
      <c r="K148" s="50">
        <v>16.101900000000001</v>
      </c>
      <c r="L148" s="50">
        <v>16.056799999999999</v>
      </c>
      <c r="M148" s="50">
        <v>0</v>
      </c>
      <c r="N148" s="50">
        <v>6.1231</v>
      </c>
      <c r="O148" s="50">
        <v>0</v>
      </c>
      <c r="P148" s="50">
        <v>6.1231</v>
      </c>
      <c r="Q148" s="50">
        <v>4.3718000000000004</v>
      </c>
      <c r="R148" s="50">
        <v>6.7140000000000004</v>
      </c>
      <c r="S148" s="50">
        <v>0</v>
      </c>
      <c r="T148" s="50">
        <v>4.8771000000000004</v>
      </c>
      <c r="U148" s="50">
        <v>0</v>
      </c>
      <c r="V148" s="50">
        <v>4.8771000000000004</v>
      </c>
      <c r="W148" s="50">
        <v>4.8771000000000004</v>
      </c>
      <c r="X148" s="50">
        <v>0</v>
      </c>
      <c r="Y148" s="50">
        <v>0</v>
      </c>
      <c r="Z148" s="50">
        <v>6.4316000000000004</v>
      </c>
      <c r="AA148" s="50">
        <v>0</v>
      </c>
      <c r="AB148" s="50">
        <v>6.4316000000000004</v>
      </c>
      <c r="AC148" s="50">
        <v>2.5099999999999998</v>
      </c>
      <c r="AD148" s="50">
        <v>6.7140000000000004</v>
      </c>
      <c r="AE148" s="50">
        <v>0</v>
      </c>
    </row>
    <row r="149" spans="1:31" ht="13.8" hidden="1" outlineLevel="1" collapsed="1">
      <c r="A149" s="15">
        <v>44743</v>
      </c>
      <c r="B149" s="50">
        <v>14.2308</v>
      </c>
      <c r="C149" s="50">
        <v>15.275600000000001</v>
      </c>
      <c r="D149" s="50">
        <v>14.1623</v>
      </c>
      <c r="E149" s="50">
        <v>14.2211</v>
      </c>
      <c r="F149" s="50">
        <v>14.0329</v>
      </c>
      <c r="G149" s="50">
        <v>0</v>
      </c>
      <c r="H149" s="50">
        <v>14.628399999999999</v>
      </c>
      <c r="I149" s="50">
        <v>15.275600000000001</v>
      </c>
      <c r="J149" s="50">
        <v>14.584</v>
      </c>
      <c r="K149" s="50">
        <v>14.812200000000001</v>
      </c>
      <c r="L149" s="50">
        <v>14.107699999999999</v>
      </c>
      <c r="M149" s="50">
        <v>0</v>
      </c>
      <c r="N149" s="50">
        <v>5.1679000000000004</v>
      </c>
      <c r="O149" s="50">
        <v>0</v>
      </c>
      <c r="P149" s="50">
        <v>5.1679000000000004</v>
      </c>
      <c r="Q149" s="50">
        <v>5.0498000000000003</v>
      </c>
      <c r="R149" s="50">
        <v>6.7211999999999996</v>
      </c>
      <c r="S149" s="50">
        <v>0</v>
      </c>
      <c r="T149" s="50">
        <v>5.2637</v>
      </c>
      <c r="U149" s="50">
        <v>0</v>
      </c>
      <c r="V149" s="50">
        <v>5.2637</v>
      </c>
      <c r="W149" s="50">
        <v>5.2641</v>
      </c>
      <c r="X149" s="50">
        <v>4.49</v>
      </c>
      <c r="Y149" s="50">
        <v>0</v>
      </c>
      <c r="Z149" s="50">
        <v>5.0735999999999999</v>
      </c>
      <c r="AA149" s="50">
        <v>0</v>
      </c>
      <c r="AB149" s="50">
        <v>5.0735999999999999</v>
      </c>
      <c r="AC149" s="50">
        <v>4.8048000000000002</v>
      </c>
      <c r="AD149" s="50">
        <v>6.7294</v>
      </c>
      <c r="AE149" s="50">
        <v>0</v>
      </c>
    </row>
    <row r="150" spans="1:31" ht="13.8" hidden="1" outlineLevel="1" collapsed="1">
      <c r="A150" s="15">
        <v>44774</v>
      </c>
      <c r="B150" s="50">
        <v>15.1249</v>
      </c>
      <c r="C150" s="50">
        <v>15.3146</v>
      </c>
      <c r="D150" s="50">
        <v>15.101100000000001</v>
      </c>
      <c r="E150" s="50">
        <v>14.9115</v>
      </c>
      <c r="F150" s="50">
        <v>16.548100000000002</v>
      </c>
      <c r="G150" s="50">
        <v>13.63</v>
      </c>
      <c r="H150" s="50">
        <v>16.0943</v>
      </c>
      <c r="I150" s="50">
        <v>15.3146</v>
      </c>
      <c r="J150" s="50">
        <v>16.203800000000001</v>
      </c>
      <c r="K150" s="50">
        <v>16.140799999999999</v>
      </c>
      <c r="L150" s="50">
        <v>16.632300000000001</v>
      </c>
      <c r="M150" s="50">
        <v>13.63</v>
      </c>
      <c r="N150" s="50">
        <v>5.6054000000000004</v>
      </c>
      <c r="O150" s="50">
        <v>0</v>
      </c>
      <c r="P150" s="50">
        <v>5.6054000000000004</v>
      </c>
      <c r="Q150" s="50">
        <v>5.5945999999999998</v>
      </c>
      <c r="R150" s="50">
        <v>6.7294</v>
      </c>
      <c r="S150" s="50">
        <v>0</v>
      </c>
      <c r="T150" s="50">
        <v>6.7916999999999996</v>
      </c>
      <c r="U150" s="50">
        <v>0</v>
      </c>
      <c r="V150" s="50">
        <v>6.7916999999999996</v>
      </c>
      <c r="W150" s="50">
        <v>6.7916999999999996</v>
      </c>
      <c r="X150" s="50">
        <v>0</v>
      </c>
      <c r="Y150" s="50">
        <v>0</v>
      </c>
      <c r="Z150" s="50">
        <v>4.8886000000000003</v>
      </c>
      <c r="AA150" s="50">
        <v>0</v>
      </c>
      <c r="AB150" s="50">
        <v>4.8886000000000003</v>
      </c>
      <c r="AC150" s="50">
        <v>4.8601999999999999</v>
      </c>
      <c r="AD150" s="50">
        <v>6.7294</v>
      </c>
      <c r="AE150" s="50">
        <v>0</v>
      </c>
    </row>
    <row r="151" spans="1:31" ht="13.8" hidden="1" outlineLevel="1" collapsed="1">
      <c r="A151" s="15">
        <v>44805</v>
      </c>
      <c r="B151" s="50">
        <v>13.44</v>
      </c>
      <c r="C151" s="50">
        <v>15.368499999999999</v>
      </c>
      <c r="D151" s="50">
        <v>13.270200000000001</v>
      </c>
      <c r="E151" s="50">
        <v>15.3582</v>
      </c>
      <c r="F151" s="50">
        <v>14.4818</v>
      </c>
      <c r="G151" s="50">
        <v>5.2119</v>
      </c>
      <c r="H151" s="50">
        <v>16.230599999999999</v>
      </c>
      <c r="I151" s="50">
        <v>15.368499999999999</v>
      </c>
      <c r="J151" s="50">
        <v>16.336300000000001</v>
      </c>
      <c r="K151" s="50">
        <v>16.355699999999999</v>
      </c>
      <c r="L151" s="50">
        <v>16.186299999999999</v>
      </c>
      <c r="M151" s="50">
        <v>0</v>
      </c>
      <c r="N151" s="50">
        <v>5.4577999999999998</v>
      </c>
      <c r="O151" s="50">
        <v>0</v>
      </c>
      <c r="P151" s="50">
        <v>5.4577999999999998</v>
      </c>
      <c r="Q151" s="50">
        <v>6.2451999999999996</v>
      </c>
      <c r="R151" s="50">
        <v>5.0347999999999997</v>
      </c>
      <c r="S151" s="50">
        <v>5.2119</v>
      </c>
      <c r="T151" s="50">
        <v>7.0540000000000003</v>
      </c>
      <c r="U151" s="50">
        <v>0</v>
      </c>
      <c r="V151" s="50">
        <v>7.0540000000000003</v>
      </c>
      <c r="W151" s="50">
        <v>6.2393999999999998</v>
      </c>
      <c r="X151" s="50">
        <v>0</v>
      </c>
      <c r="Y151" s="50">
        <v>8.0837000000000003</v>
      </c>
      <c r="Z151" s="50">
        <v>5.0614999999999997</v>
      </c>
      <c r="AA151" s="50">
        <v>0</v>
      </c>
      <c r="AB151" s="50">
        <v>5.0614999999999997</v>
      </c>
      <c r="AC151" s="50">
        <v>6.2499000000000002</v>
      </c>
      <c r="AD151" s="50">
        <v>5.0347999999999997</v>
      </c>
      <c r="AE151" s="50">
        <v>4.8</v>
      </c>
    </row>
    <row r="152" spans="1:31" ht="13.8" hidden="1" outlineLevel="1" collapsed="1">
      <c r="A152" s="15">
        <v>44835</v>
      </c>
      <c r="B152" s="50">
        <v>14.526999999999999</v>
      </c>
      <c r="C152" s="50">
        <v>15.879300000000001</v>
      </c>
      <c r="D152" s="50">
        <v>14.439299999999999</v>
      </c>
      <c r="E152" s="50">
        <v>15.439399999999999</v>
      </c>
      <c r="F152" s="50">
        <v>14.6851</v>
      </c>
      <c r="G152" s="50">
        <v>5.5740999999999996</v>
      </c>
      <c r="H152" s="50">
        <v>16.0837</v>
      </c>
      <c r="I152" s="50">
        <v>15.879300000000001</v>
      </c>
      <c r="J152" s="50">
        <v>16.099599999999999</v>
      </c>
      <c r="K152" s="50">
        <v>16.2668</v>
      </c>
      <c r="L152" s="50">
        <v>15.4391</v>
      </c>
      <c r="M152" s="50">
        <v>0</v>
      </c>
      <c r="N152" s="50">
        <v>5.9695</v>
      </c>
      <c r="O152" s="50">
        <v>0</v>
      </c>
      <c r="P152" s="50">
        <v>5.9695</v>
      </c>
      <c r="Q152" s="50">
        <v>6.4516999999999998</v>
      </c>
      <c r="R152" s="50">
        <v>6.0735000000000001</v>
      </c>
      <c r="S152" s="50">
        <v>5.61</v>
      </c>
      <c r="T152" s="50">
        <v>5.9040999999999997</v>
      </c>
      <c r="U152" s="50">
        <v>0</v>
      </c>
      <c r="V152" s="50">
        <v>5.9040999999999997</v>
      </c>
      <c r="W152" s="50">
        <v>6.5087000000000002</v>
      </c>
      <c r="X152" s="50">
        <v>5.9505999999999997</v>
      </c>
      <c r="Y152" s="50">
        <v>5.61</v>
      </c>
      <c r="Z152" s="50">
        <v>6.3738000000000001</v>
      </c>
      <c r="AA152" s="50">
        <v>0</v>
      </c>
      <c r="AB152" s="50">
        <v>6.3738000000000001</v>
      </c>
      <c r="AC152" s="50">
        <v>6.3362999999999996</v>
      </c>
      <c r="AD152" s="50">
        <v>6.7294</v>
      </c>
      <c r="AE152" s="50">
        <v>0</v>
      </c>
    </row>
    <row r="153" spans="1:31" ht="13.8" hidden="1" outlineLevel="1" collapsed="1">
      <c r="A153" s="15">
        <v>44866</v>
      </c>
      <c r="B153" s="50">
        <v>14.656700000000001</v>
      </c>
      <c r="C153" s="50">
        <v>16.247</v>
      </c>
      <c r="D153" s="50">
        <v>14.4665</v>
      </c>
      <c r="E153" s="50">
        <v>14.301500000000001</v>
      </c>
      <c r="F153" s="50">
        <v>18.275500000000001</v>
      </c>
      <c r="G153" s="50">
        <v>5.4</v>
      </c>
      <c r="H153" s="50">
        <v>17.938800000000001</v>
      </c>
      <c r="I153" s="50">
        <v>16.247</v>
      </c>
      <c r="J153" s="50">
        <v>18.225200000000001</v>
      </c>
      <c r="K153" s="50">
        <v>18.209099999999999</v>
      </c>
      <c r="L153" s="50">
        <v>18.358000000000001</v>
      </c>
      <c r="M153" s="50">
        <v>0</v>
      </c>
      <c r="N153" s="50">
        <v>5.4297000000000004</v>
      </c>
      <c r="O153" s="50">
        <v>0</v>
      </c>
      <c r="P153" s="50">
        <v>5.4297000000000004</v>
      </c>
      <c r="Q153" s="50">
        <v>5.4287999999999998</v>
      </c>
      <c r="R153" s="50">
        <v>6.7294</v>
      </c>
      <c r="S153" s="50">
        <v>5.4</v>
      </c>
      <c r="T153" s="50">
        <v>5.4085999999999999</v>
      </c>
      <c r="U153" s="50">
        <v>0</v>
      </c>
      <c r="V153" s="50">
        <v>5.4085999999999999</v>
      </c>
      <c r="W153" s="50">
        <v>5.4085999999999999</v>
      </c>
      <c r="X153" s="50">
        <v>0</v>
      </c>
      <c r="Y153" s="50">
        <v>0</v>
      </c>
      <c r="Z153" s="50">
        <v>5.6334999999999997</v>
      </c>
      <c r="AA153" s="50">
        <v>0</v>
      </c>
      <c r="AB153" s="50">
        <v>5.6334999999999997</v>
      </c>
      <c r="AC153" s="50">
        <v>5.9154</v>
      </c>
      <c r="AD153" s="50">
        <v>6.7294</v>
      </c>
      <c r="AE153" s="50">
        <v>5.4</v>
      </c>
    </row>
    <row r="154" spans="1:31" ht="13.8" hidden="1" outlineLevel="1" collapsed="1">
      <c r="A154" s="15">
        <v>44896</v>
      </c>
      <c r="B154" s="50">
        <v>17.1264</v>
      </c>
      <c r="C154" s="50">
        <v>15.165800000000001</v>
      </c>
      <c r="D154" s="50">
        <v>17.4314</v>
      </c>
      <c r="E154" s="50">
        <v>17.5258</v>
      </c>
      <c r="F154" s="50">
        <v>16.706199999999999</v>
      </c>
      <c r="G154" s="50">
        <v>0</v>
      </c>
      <c r="H154" s="50">
        <v>17.779399999999999</v>
      </c>
      <c r="I154" s="50">
        <v>15.165800000000001</v>
      </c>
      <c r="J154" s="50">
        <v>18.212900000000001</v>
      </c>
      <c r="K154" s="50">
        <v>18.3095</v>
      </c>
      <c r="L154" s="50">
        <v>17.465399999999999</v>
      </c>
      <c r="M154" s="50">
        <v>0</v>
      </c>
      <c r="N154" s="50">
        <v>5.6093999999999999</v>
      </c>
      <c r="O154" s="50">
        <v>0</v>
      </c>
      <c r="P154" s="50">
        <v>5.6093999999999999</v>
      </c>
      <c r="Q154" s="50">
        <v>5.4847999999999999</v>
      </c>
      <c r="R154" s="50">
        <v>6.4570999999999996</v>
      </c>
      <c r="S154" s="50">
        <v>0</v>
      </c>
      <c r="T154" s="50">
        <v>5.9603999999999999</v>
      </c>
      <c r="U154" s="50">
        <v>0</v>
      </c>
      <c r="V154" s="50">
        <v>5.9603999999999999</v>
      </c>
      <c r="W154" s="50">
        <v>5.8517999999999999</v>
      </c>
      <c r="X154" s="50">
        <v>6.4433999999999996</v>
      </c>
      <c r="Y154" s="50">
        <v>0</v>
      </c>
      <c r="Z154" s="50">
        <v>4.9142999999999999</v>
      </c>
      <c r="AA154" s="50">
        <v>0</v>
      </c>
      <c r="AB154" s="50">
        <v>4.9142999999999999</v>
      </c>
      <c r="AC154" s="50">
        <v>4.8803999999999998</v>
      </c>
      <c r="AD154" s="50">
        <v>6.7294</v>
      </c>
      <c r="AE154" s="50">
        <v>0</v>
      </c>
    </row>
    <row r="155" spans="1:31" ht="13.8" hidden="1" outlineLevel="1" collapsed="1">
      <c r="A155" s="15">
        <v>44927</v>
      </c>
      <c r="B155" s="50">
        <v>15.3203</v>
      </c>
      <c r="C155" s="50">
        <v>16.645600000000002</v>
      </c>
      <c r="D155" s="50">
        <v>15.231999999999999</v>
      </c>
      <c r="E155" s="50">
        <v>16.158100000000001</v>
      </c>
      <c r="F155" s="50">
        <v>16.2392</v>
      </c>
      <c r="G155" s="50">
        <v>6.19</v>
      </c>
      <c r="H155" s="50">
        <v>16.602699999999999</v>
      </c>
      <c r="I155" s="50">
        <v>16.645600000000002</v>
      </c>
      <c r="J155" s="50">
        <v>16.599399999999999</v>
      </c>
      <c r="K155" s="50">
        <v>16.531199999999998</v>
      </c>
      <c r="L155" s="50">
        <v>16.845700000000001</v>
      </c>
      <c r="M155" s="50">
        <v>0</v>
      </c>
      <c r="N155" s="50">
        <v>5.6859999999999999</v>
      </c>
      <c r="O155" s="50">
        <v>0</v>
      </c>
      <c r="P155" s="50">
        <v>5.6859999999999999</v>
      </c>
      <c r="Q155" s="50">
        <v>2.9950000000000001</v>
      </c>
      <c r="R155" s="50">
        <v>6.0917000000000003</v>
      </c>
      <c r="S155" s="50">
        <v>6.19</v>
      </c>
      <c r="T155" s="50">
        <v>6.1486000000000001</v>
      </c>
      <c r="U155" s="50">
        <v>0</v>
      </c>
      <c r="V155" s="50">
        <v>6.1486000000000001</v>
      </c>
      <c r="W155" s="50">
        <v>2.5099999999999998</v>
      </c>
      <c r="X155" s="50">
        <v>5.9505999999999997</v>
      </c>
      <c r="Y155" s="50">
        <v>6.19</v>
      </c>
      <c r="Z155" s="50">
        <v>3.3755000000000002</v>
      </c>
      <c r="AA155" s="50">
        <v>0</v>
      </c>
      <c r="AB155" s="50">
        <v>3.3755000000000002</v>
      </c>
      <c r="AC155" s="50">
        <v>3.0097</v>
      </c>
      <c r="AD155" s="50">
        <v>6.7294</v>
      </c>
      <c r="AE155" s="50">
        <v>0</v>
      </c>
    </row>
    <row r="156" spans="1:31" ht="13.8" hidden="1" outlineLevel="1" collapsed="1">
      <c r="A156" s="15">
        <v>44958</v>
      </c>
      <c r="B156" s="50">
        <v>16.764700000000001</v>
      </c>
      <c r="C156" s="50">
        <v>16.638999999999999</v>
      </c>
      <c r="D156" s="50">
        <v>16.776299999999999</v>
      </c>
      <c r="E156" s="50">
        <v>16.835599999999999</v>
      </c>
      <c r="F156" s="50">
        <v>16.651</v>
      </c>
      <c r="G156" s="50">
        <v>0</v>
      </c>
      <c r="H156" s="50">
        <v>17.1174</v>
      </c>
      <c r="I156" s="50">
        <v>16.638999999999999</v>
      </c>
      <c r="J156" s="50">
        <v>17.1632</v>
      </c>
      <c r="K156" s="50">
        <v>17.2151</v>
      </c>
      <c r="L156" s="50">
        <v>17.083300000000001</v>
      </c>
      <c r="M156" s="50">
        <v>0</v>
      </c>
      <c r="N156" s="50">
        <v>6.1718000000000002</v>
      </c>
      <c r="O156" s="50">
        <v>0</v>
      </c>
      <c r="P156" s="50">
        <v>6.1718000000000002</v>
      </c>
      <c r="Q156" s="50">
        <v>6.1925999999999997</v>
      </c>
      <c r="R156" s="50">
        <v>6.0827999999999998</v>
      </c>
      <c r="S156" s="50" t="s">
        <v>126</v>
      </c>
      <c r="T156" s="50">
        <v>6.2412000000000001</v>
      </c>
      <c r="U156" s="50">
        <v>0</v>
      </c>
      <c r="V156" s="50">
        <v>6.2412000000000001</v>
      </c>
      <c r="W156" s="50">
        <v>6.3978000000000002</v>
      </c>
      <c r="X156" s="50">
        <v>5.9505999999999997</v>
      </c>
      <c r="Y156" s="50">
        <v>0</v>
      </c>
      <c r="Z156" s="50">
        <v>6.1151</v>
      </c>
      <c r="AA156" s="50">
        <v>0</v>
      </c>
      <c r="AB156" s="50">
        <v>6.1151</v>
      </c>
      <c r="AC156" s="50">
        <v>6.0769000000000002</v>
      </c>
      <c r="AD156" s="50">
        <v>6.7294</v>
      </c>
      <c r="AE156" s="50">
        <v>0</v>
      </c>
    </row>
    <row r="157" spans="1:31" ht="13.8" hidden="1" outlineLevel="1" collapsed="1">
      <c r="A157" s="15">
        <v>44986</v>
      </c>
      <c r="B157" s="50">
        <v>16.014500000000002</v>
      </c>
      <c r="C157" s="50">
        <v>15.9816</v>
      </c>
      <c r="D157" s="50">
        <v>16.0184</v>
      </c>
      <c r="E157" s="50">
        <v>17.310500000000001</v>
      </c>
      <c r="F157" s="50">
        <v>11.4177</v>
      </c>
      <c r="G157" s="50">
        <v>0</v>
      </c>
      <c r="H157" s="50">
        <v>18.240100000000002</v>
      </c>
      <c r="I157" s="50">
        <v>15.9816</v>
      </c>
      <c r="J157" s="50">
        <v>18.578099999999999</v>
      </c>
      <c r="K157" s="50">
        <v>19.042899999999999</v>
      </c>
      <c r="L157" s="50">
        <v>15.866400000000001</v>
      </c>
      <c r="M157" s="50">
        <v>0</v>
      </c>
      <c r="N157" s="50">
        <v>6.4992000000000001</v>
      </c>
      <c r="O157" s="50">
        <v>0</v>
      </c>
      <c r="P157" s="50">
        <v>6.4992000000000001</v>
      </c>
      <c r="Q157" s="50">
        <v>6.5153999999999996</v>
      </c>
      <c r="R157" s="50">
        <v>6.4823000000000004</v>
      </c>
      <c r="S157" s="50">
        <v>0</v>
      </c>
      <c r="T157" s="50">
        <v>6.7137000000000002</v>
      </c>
      <c r="U157" s="50">
        <v>0</v>
      </c>
      <c r="V157" s="50">
        <v>6.7137000000000002</v>
      </c>
      <c r="W157" s="50">
        <v>6.7568999999999999</v>
      </c>
      <c r="X157" s="50">
        <v>5.9505999999999997</v>
      </c>
      <c r="Y157" s="50">
        <v>0</v>
      </c>
      <c r="Z157" s="50">
        <v>6.335</v>
      </c>
      <c r="AA157" s="50">
        <v>0</v>
      </c>
      <c r="AB157" s="50">
        <v>6.335</v>
      </c>
      <c r="AC157" s="50">
        <v>5.5160999999999998</v>
      </c>
      <c r="AD157" s="50">
        <v>6.5087000000000002</v>
      </c>
      <c r="AE157" s="50">
        <v>0</v>
      </c>
    </row>
    <row r="158" spans="1:31" ht="13.8" hidden="1" outlineLevel="1" collapsed="1">
      <c r="A158" s="15">
        <v>45017</v>
      </c>
      <c r="B158" s="50">
        <v>16.7575</v>
      </c>
      <c r="C158" s="50">
        <v>17.1084</v>
      </c>
      <c r="D158" s="50">
        <v>16.740300000000001</v>
      </c>
      <c r="E158" s="50">
        <v>16.5519</v>
      </c>
      <c r="F158" s="50">
        <v>17.434699999999999</v>
      </c>
      <c r="G158" s="50">
        <v>0</v>
      </c>
      <c r="H158" s="50">
        <v>18.488399999999999</v>
      </c>
      <c r="I158" s="50">
        <v>17.1084</v>
      </c>
      <c r="J158" s="50">
        <v>18.568200000000001</v>
      </c>
      <c r="K158" s="50">
        <v>18.901</v>
      </c>
      <c r="L158" s="50">
        <v>17.5639</v>
      </c>
      <c r="M158" s="50">
        <v>0</v>
      </c>
      <c r="N158" s="50">
        <v>6.6055000000000001</v>
      </c>
      <c r="O158" s="50">
        <v>0</v>
      </c>
      <c r="P158" s="50">
        <v>6.6055000000000001</v>
      </c>
      <c r="Q158" s="50">
        <v>6.6070000000000002</v>
      </c>
      <c r="R158" s="50">
        <v>6.5114999999999998</v>
      </c>
      <c r="S158" s="50">
        <v>0</v>
      </c>
      <c r="T158" s="50">
        <v>6.6387999999999998</v>
      </c>
      <c r="U158" s="50">
        <v>0</v>
      </c>
      <c r="V158" s="50">
        <v>6.6387999999999998</v>
      </c>
      <c r="W158" s="50">
        <v>6.6387999999999998</v>
      </c>
      <c r="X158" s="50">
        <v>0</v>
      </c>
      <c r="Y158" s="50">
        <v>0</v>
      </c>
      <c r="Z158" s="50">
        <v>5.98</v>
      </c>
      <c r="AA158" s="50">
        <v>0</v>
      </c>
      <c r="AB158" s="50">
        <v>5.98</v>
      </c>
      <c r="AC158" s="50">
        <v>5.7271000000000001</v>
      </c>
      <c r="AD158" s="50">
        <v>6.5114999999999998</v>
      </c>
      <c r="AE158" s="50">
        <v>0</v>
      </c>
    </row>
    <row r="159" spans="1:31" ht="13.8" hidden="1" outlineLevel="1" collapsed="1">
      <c r="A159" s="15">
        <v>45047</v>
      </c>
      <c r="B159" s="50">
        <v>18.337800000000001</v>
      </c>
      <c r="C159" s="50">
        <v>18.698899999999998</v>
      </c>
      <c r="D159" s="50">
        <v>18.279599999999999</v>
      </c>
      <c r="E159" s="50">
        <v>18.9908</v>
      </c>
      <c r="F159" s="50">
        <v>13.973599999999999</v>
      </c>
      <c r="G159" s="50">
        <v>0</v>
      </c>
      <c r="H159" s="50">
        <v>19.745699999999999</v>
      </c>
      <c r="I159" s="50">
        <v>18.698899999999998</v>
      </c>
      <c r="J159" s="50">
        <v>19.939</v>
      </c>
      <c r="K159" s="50">
        <v>20.646899999999999</v>
      </c>
      <c r="L159" s="50">
        <v>15.486599999999999</v>
      </c>
      <c r="M159" s="50">
        <v>0</v>
      </c>
      <c r="N159" s="50">
        <v>6.8535000000000004</v>
      </c>
      <c r="O159" s="50">
        <v>0</v>
      </c>
      <c r="P159" s="50">
        <v>6.8535000000000004</v>
      </c>
      <c r="Q159" s="50">
        <v>7.0023</v>
      </c>
      <c r="R159" s="50">
        <v>6.1536</v>
      </c>
      <c r="S159" s="50">
        <v>0</v>
      </c>
      <c r="T159" s="50">
        <v>7.4756</v>
      </c>
      <c r="U159" s="50">
        <v>0</v>
      </c>
      <c r="V159" s="50">
        <v>7.4756</v>
      </c>
      <c r="W159" s="50">
        <v>7.4756</v>
      </c>
      <c r="X159" s="50">
        <v>0</v>
      </c>
      <c r="Y159" s="50">
        <v>0</v>
      </c>
      <c r="Z159" s="50">
        <v>5.9497</v>
      </c>
      <c r="AA159" s="50">
        <v>0</v>
      </c>
      <c r="AB159" s="50">
        <v>5.9497</v>
      </c>
      <c r="AC159" s="50">
        <v>5.7958999999999996</v>
      </c>
      <c r="AD159" s="50">
        <v>6.1536</v>
      </c>
      <c r="AE159" s="50">
        <v>0</v>
      </c>
    </row>
    <row r="160" spans="1:31" ht="13.8" hidden="1" outlineLevel="1" collapsed="1">
      <c r="A160" s="15">
        <v>45078</v>
      </c>
      <c r="B160" s="50">
        <v>19.939599999999999</v>
      </c>
      <c r="C160" s="50">
        <v>17.706600000000002</v>
      </c>
      <c r="D160" s="50">
        <v>20.239599999999999</v>
      </c>
      <c r="E160" s="50">
        <v>20.714099999999998</v>
      </c>
      <c r="F160" s="50">
        <v>17.967099999999999</v>
      </c>
      <c r="G160" s="50">
        <v>0</v>
      </c>
      <c r="H160" s="50">
        <v>20.9011</v>
      </c>
      <c r="I160" s="50">
        <v>17.706600000000002</v>
      </c>
      <c r="J160" s="50">
        <v>21.364100000000001</v>
      </c>
      <c r="K160" s="50">
        <v>21.489899999999999</v>
      </c>
      <c r="L160" s="50">
        <v>20.653600000000001</v>
      </c>
      <c r="M160" s="50">
        <v>0</v>
      </c>
      <c r="N160" s="50">
        <v>5.9618000000000002</v>
      </c>
      <c r="O160" s="50">
        <v>0</v>
      </c>
      <c r="P160" s="50">
        <v>5.9618000000000002</v>
      </c>
      <c r="Q160" s="50">
        <v>5.3444000000000003</v>
      </c>
      <c r="R160" s="50">
        <v>6.7</v>
      </c>
      <c r="S160" s="50" t="s">
        <v>126</v>
      </c>
      <c r="T160" s="50">
        <v>7.1311999999999998</v>
      </c>
      <c r="U160" s="50">
        <v>0</v>
      </c>
      <c r="V160" s="50">
        <v>7.1311999999999998</v>
      </c>
      <c r="W160" s="50">
        <v>7.8144999999999998</v>
      </c>
      <c r="X160" s="50">
        <v>6.7</v>
      </c>
      <c r="Y160" s="50">
        <v>0</v>
      </c>
      <c r="Z160" s="50">
        <v>2.5830000000000002</v>
      </c>
      <c r="AA160" s="50">
        <v>0</v>
      </c>
      <c r="AB160" s="50">
        <v>2.5830000000000002</v>
      </c>
      <c r="AC160" s="50">
        <v>2.5830000000000002</v>
      </c>
      <c r="AD160" s="50">
        <v>0</v>
      </c>
      <c r="AE160" s="50">
        <v>0</v>
      </c>
    </row>
    <row r="161" spans="1:31" ht="13.8" hidden="1" outlineLevel="1" collapsed="1">
      <c r="A161" s="15">
        <v>45108</v>
      </c>
      <c r="B161" s="50">
        <v>19.318100000000001</v>
      </c>
      <c r="C161" s="50">
        <v>18.5626</v>
      </c>
      <c r="D161" s="50">
        <v>19.367000000000001</v>
      </c>
      <c r="E161" s="50">
        <v>19.653099999999998</v>
      </c>
      <c r="F161" s="50">
        <v>19.208400000000001</v>
      </c>
      <c r="G161" s="50">
        <v>5.2934000000000001</v>
      </c>
      <c r="H161" s="50">
        <v>19.9895</v>
      </c>
      <c r="I161" s="50">
        <v>18.5626</v>
      </c>
      <c r="J161" s="50">
        <v>20.086600000000001</v>
      </c>
      <c r="K161" s="50">
        <v>20.1738</v>
      </c>
      <c r="L161" s="50">
        <v>19.761099999999999</v>
      </c>
      <c r="M161" s="50">
        <v>0</v>
      </c>
      <c r="N161" s="50">
        <v>5.3749000000000002</v>
      </c>
      <c r="O161" s="50">
        <v>0</v>
      </c>
      <c r="P161" s="50">
        <v>5.3749000000000002</v>
      </c>
      <c r="Q161" s="50">
        <v>5.0179999999999998</v>
      </c>
      <c r="R161" s="50">
        <v>6.5823</v>
      </c>
      <c r="S161" s="50">
        <v>5.2934000000000001</v>
      </c>
      <c r="T161" s="50">
        <v>6.8197000000000001</v>
      </c>
      <c r="U161" s="50">
        <v>0</v>
      </c>
      <c r="V161" s="50">
        <v>6.8197000000000001</v>
      </c>
      <c r="W161" s="50">
        <v>6.8704999999999998</v>
      </c>
      <c r="X161" s="50">
        <v>6.7</v>
      </c>
      <c r="Y161" s="50">
        <v>0</v>
      </c>
      <c r="Z161" s="50">
        <v>4.2135999999999996</v>
      </c>
      <c r="AA161" s="50">
        <v>0</v>
      </c>
      <c r="AB161" s="50">
        <v>4.2135999999999996</v>
      </c>
      <c r="AC161" s="50">
        <v>2.5286</v>
      </c>
      <c r="AD161" s="50">
        <v>6.2503000000000002</v>
      </c>
      <c r="AE161" s="50">
        <v>5.2934000000000001</v>
      </c>
    </row>
    <row r="162" spans="1:31" ht="13.8" hidden="1" outlineLevel="1" collapsed="1">
      <c r="A162" s="15">
        <v>45139</v>
      </c>
      <c r="B162" s="50">
        <v>18.351299999999998</v>
      </c>
      <c r="C162" s="50">
        <v>19.113199999999999</v>
      </c>
      <c r="D162" s="50">
        <v>18.2469</v>
      </c>
      <c r="E162" s="50">
        <v>18.105399999999999</v>
      </c>
      <c r="F162" s="50">
        <v>18.954699999999999</v>
      </c>
      <c r="G162" s="50">
        <v>20.5</v>
      </c>
      <c r="H162" s="50">
        <v>19.937999999999999</v>
      </c>
      <c r="I162" s="50">
        <v>19.113199999999999</v>
      </c>
      <c r="J162" s="50">
        <v>20.0687</v>
      </c>
      <c r="K162" s="50">
        <v>19.9727</v>
      </c>
      <c r="L162" s="50">
        <v>20.532900000000001</v>
      </c>
      <c r="M162" s="50">
        <v>20.5</v>
      </c>
      <c r="N162" s="50">
        <v>6.6558999999999999</v>
      </c>
      <c r="O162" s="50">
        <v>36</v>
      </c>
      <c r="P162" s="50">
        <v>6.6558999999999999</v>
      </c>
      <c r="Q162" s="50">
        <v>6.7085999999999997</v>
      </c>
      <c r="R162" s="50">
        <v>6.3219000000000003</v>
      </c>
      <c r="S162" s="50" t="s">
        <v>126</v>
      </c>
      <c r="T162" s="50">
        <v>6.8917999999999999</v>
      </c>
      <c r="U162" s="50">
        <v>36</v>
      </c>
      <c r="V162" s="50">
        <v>6.8917999999999999</v>
      </c>
      <c r="W162" s="50">
        <v>6.8917999999999999</v>
      </c>
      <c r="X162" s="50">
        <v>0</v>
      </c>
      <c r="Y162" s="50">
        <v>0</v>
      </c>
      <c r="Z162" s="50">
        <v>5.8989000000000003</v>
      </c>
      <c r="AA162" s="50">
        <v>0</v>
      </c>
      <c r="AB162" s="50">
        <v>5.8989000000000003</v>
      </c>
      <c r="AC162" s="50">
        <v>5.3308999999999997</v>
      </c>
      <c r="AD162" s="50">
        <v>6.3219000000000003</v>
      </c>
      <c r="AE162" s="50">
        <v>0</v>
      </c>
    </row>
    <row r="163" spans="1:31" ht="13.8" hidden="1" outlineLevel="1" collapsed="1">
      <c r="A163" s="15">
        <v>45170</v>
      </c>
      <c r="B163" s="50">
        <v>15.7889</v>
      </c>
      <c r="C163" s="50">
        <v>18.8262</v>
      </c>
      <c r="D163" s="50">
        <v>15.542899999999999</v>
      </c>
      <c r="E163" s="50">
        <v>18.8629</v>
      </c>
      <c r="F163" s="50">
        <v>15.756399999999999</v>
      </c>
      <c r="G163" s="50">
        <v>5.2309000000000001</v>
      </c>
      <c r="H163" s="50">
        <v>19.624099999999999</v>
      </c>
      <c r="I163" s="50">
        <v>18.8262</v>
      </c>
      <c r="J163" s="50">
        <v>19.7164</v>
      </c>
      <c r="K163" s="50">
        <v>19.987400000000001</v>
      </c>
      <c r="L163" s="50">
        <v>19.095700000000001</v>
      </c>
      <c r="M163" s="50">
        <v>21</v>
      </c>
      <c r="N163" s="50">
        <v>5.7968000000000002</v>
      </c>
      <c r="O163" s="50">
        <v>0</v>
      </c>
      <c r="P163" s="50">
        <v>5.7968000000000002</v>
      </c>
      <c r="Q163" s="50">
        <v>6.6776</v>
      </c>
      <c r="R163" s="50">
        <v>6.5834999999999999</v>
      </c>
      <c r="S163" s="50">
        <v>5.23</v>
      </c>
      <c r="T163" s="50">
        <v>6.5873999999999997</v>
      </c>
      <c r="U163" s="50">
        <v>0</v>
      </c>
      <c r="V163" s="50">
        <v>6.5873999999999997</v>
      </c>
      <c r="W163" s="50">
        <v>6.6939000000000002</v>
      </c>
      <c r="X163" s="50">
        <v>2.5099999999999998</v>
      </c>
      <c r="Y163" s="50">
        <v>0</v>
      </c>
      <c r="Z163" s="50">
        <v>5.6588000000000003</v>
      </c>
      <c r="AA163" s="50">
        <v>0</v>
      </c>
      <c r="AB163" s="50">
        <v>5.6588000000000003</v>
      </c>
      <c r="AC163" s="50">
        <v>6.2180999999999997</v>
      </c>
      <c r="AD163" s="50">
        <v>6.6440000000000001</v>
      </c>
      <c r="AE163" s="50">
        <v>5.23</v>
      </c>
    </row>
    <row r="164" spans="1:31" ht="13.8" hidden="1" outlineLevel="1" collapsed="1">
      <c r="A164" s="15">
        <v>45200</v>
      </c>
      <c r="B164" s="50">
        <v>18.134</v>
      </c>
      <c r="C164" s="50">
        <v>18.936</v>
      </c>
      <c r="D164" s="50">
        <v>18.0899</v>
      </c>
      <c r="E164" s="50">
        <v>18.959</v>
      </c>
      <c r="F164" s="50">
        <v>19.273599999999998</v>
      </c>
      <c r="G164" s="50">
        <v>6.9577</v>
      </c>
      <c r="H164" s="50">
        <v>19.937899999999999</v>
      </c>
      <c r="I164" s="50">
        <v>18.936</v>
      </c>
      <c r="J164" s="50">
        <v>20.001899999999999</v>
      </c>
      <c r="K164" s="50">
        <v>19.7775</v>
      </c>
      <c r="L164" s="50">
        <v>20.852399999999999</v>
      </c>
      <c r="M164" s="50">
        <v>16.499700000000001</v>
      </c>
      <c r="N164" s="50">
        <v>6.1664000000000003</v>
      </c>
      <c r="O164" s="50">
        <v>0</v>
      </c>
      <c r="P164" s="50">
        <v>6.1664000000000003</v>
      </c>
      <c r="Q164" s="50">
        <v>6.4813999999999998</v>
      </c>
      <c r="R164" s="50">
        <v>6.2141999999999999</v>
      </c>
      <c r="S164" s="50">
        <v>5.96</v>
      </c>
      <c r="T164" s="50">
        <v>6.2114000000000003</v>
      </c>
      <c r="U164" s="50">
        <v>0</v>
      </c>
      <c r="V164" s="50">
        <v>6.2114000000000003</v>
      </c>
      <c r="W164" s="50">
        <v>6.7230999999999996</v>
      </c>
      <c r="X164" s="50">
        <v>2.5099999999999998</v>
      </c>
      <c r="Y164" s="50">
        <v>5.96</v>
      </c>
      <c r="Z164" s="50">
        <v>6.0113000000000003</v>
      </c>
      <c r="AA164" s="50">
        <v>0</v>
      </c>
      <c r="AB164" s="50">
        <v>6.0113000000000003</v>
      </c>
      <c r="AC164" s="50">
        <v>5.1947999999999999</v>
      </c>
      <c r="AD164" s="50">
        <v>6.2382999999999997</v>
      </c>
      <c r="AE164" s="50">
        <v>0</v>
      </c>
    </row>
    <row r="165" spans="1:31" ht="13.8" collapsed="1">
      <c r="A165" s="15">
        <v>45231</v>
      </c>
      <c r="B165" s="50">
        <v>16.097899999999999</v>
      </c>
      <c r="C165" s="50">
        <v>19.702100000000002</v>
      </c>
      <c r="D165" s="50">
        <v>15.620200000000001</v>
      </c>
      <c r="E165" s="50">
        <v>17.324300000000001</v>
      </c>
      <c r="F165" s="50">
        <v>11.5687</v>
      </c>
      <c r="G165" s="50">
        <v>5.2614000000000001</v>
      </c>
      <c r="H165" s="50">
        <v>19.798100000000002</v>
      </c>
      <c r="I165" s="50">
        <v>19.702100000000002</v>
      </c>
      <c r="J165" s="50">
        <v>19.816299999999998</v>
      </c>
      <c r="K165" s="50">
        <v>19.990200000000002</v>
      </c>
      <c r="L165" s="50">
        <v>19.1722</v>
      </c>
      <c r="M165" s="50">
        <v>2.6700000000000002E-2</v>
      </c>
      <c r="N165" s="50">
        <v>5.8998999999999997</v>
      </c>
      <c r="O165" s="50">
        <v>0</v>
      </c>
      <c r="P165" s="50">
        <v>5.8998999999999997</v>
      </c>
      <c r="Q165" s="50">
        <v>6.2755999999999998</v>
      </c>
      <c r="R165" s="50">
        <v>5.5574000000000003</v>
      </c>
      <c r="S165" s="50">
        <v>5.76</v>
      </c>
      <c r="T165" s="50">
        <v>5.8434999999999997</v>
      </c>
      <c r="U165" s="50">
        <v>0</v>
      </c>
      <c r="V165" s="50">
        <v>5.8434999999999997</v>
      </c>
      <c r="W165" s="50">
        <v>6.4965999999999999</v>
      </c>
      <c r="X165" s="50">
        <v>5.49</v>
      </c>
      <c r="Y165" s="50">
        <v>0</v>
      </c>
      <c r="Z165" s="50">
        <v>6.0110999999999999</v>
      </c>
      <c r="AA165" s="50">
        <v>0</v>
      </c>
      <c r="AB165" s="50">
        <v>6.0110999999999999</v>
      </c>
      <c r="AC165" s="50">
        <v>6.0526</v>
      </c>
      <c r="AD165" s="50">
        <v>6.0387000000000004</v>
      </c>
      <c r="AE165" s="50">
        <v>5.76</v>
      </c>
    </row>
    <row r="166" spans="1:31" ht="13.8">
      <c r="A166" s="15">
        <v>45261</v>
      </c>
      <c r="B166" s="50">
        <v>17.267600000000002</v>
      </c>
      <c r="C166" s="50">
        <v>20.013300000000001</v>
      </c>
      <c r="D166" s="50">
        <v>17.029</v>
      </c>
      <c r="E166" s="50">
        <v>16.450199999999999</v>
      </c>
      <c r="F166" s="50">
        <v>19.902000000000001</v>
      </c>
      <c r="G166" s="50">
        <v>21</v>
      </c>
      <c r="H166" s="50">
        <v>18.699000000000002</v>
      </c>
      <c r="I166" s="50">
        <v>20.013300000000001</v>
      </c>
      <c r="J166" s="50">
        <v>18.568200000000001</v>
      </c>
      <c r="K166" s="50">
        <v>17.843399999999999</v>
      </c>
      <c r="L166" s="50">
        <v>22.259699999999999</v>
      </c>
      <c r="M166" s="50">
        <v>21</v>
      </c>
      <c r="N166" s="50">
        <v>6.4070999999999998</v>
      </c>
      <c r="O166" s="50">
        <v>0</v>
      </c>
      <c r="P166" s="50">
        <v>6.4070999999999998</v>
      </c>
      <c r="Q166" s="50">
        <v>6.4996999999999998</v>
      </c>
      <c r="R166" s="50">
        <v>6.0179999999999998</v>
      </c>
      <c r="S166" s="50" t="s">
        <v>126</v>
      </c>
      <c r="T166" s="50">
        <v>6.1048</v>
      </c>
      <c r="U166" s="50">
        <v>0</v>
      </c>
      <c r="V166" s="50">
        <v>6.1048</v>
      </c>
      <c r="W166" s="50">
        <v>6.1048</v>
      </c>
      <c r="X166" s="50">
        <v>0</v>
      </c>
      <c r="Y166" s="50">
        <v>0</v>
      </c>
      <c r="Z166" s="50">
        <v>6.4981</v>
      </c>
      <c r="AA166" s="50">
        <v>0</v>
      </c>
      <c r="AB166" s="50">
        <v>6.4981</v>
      </c>
      <c r="AC166" s="50">
        <v>6.6582999999999997</v>
      </c>
      <c r="AD166" s="50">
        <v>6.0179999999999998</v>
      </c>
      <c r="AE166" s="50">
        <v>0</v>
      </c>
    </row>
    <row r="167" spans="1:31" ht="13.8">
      <c r="A167" s="15">
        <v>45292</v>
      </c>
      <c r="B167" s="50">
        <v>18.660599999999999</v>
      </c>
      <c r="C167" s="50">
        <v>19.920100000000001</v>
      </c>
      <c r="D167" s="50">
        <v>18.595500000000001</v>
      </c>
      <c r="E167" s="50">
        <v>18.657599999999999</v>
      </c>
      <c r="F167" s="50">
        <v>21.162500000000001</v>
      </c>
      <c r="G167" s="50">
        <v>6.7240000000000002</v>
      </c>
      <c r="H167" s="50">
        <v>19.9359</v>
      </c>
      <c r="I167" s="50">
        <v>19.920100000000001</v>
      </c>
      <c r="J167" s="50">
        <v>19.936900000000001</v>
      </c>
      <c r="K167" s="50">
        <v>19.4557</v>
      </c>
      <c r="L167" s="50">
        <v>21.458300000000001</v>
      </c>
      <c r="M167" s="50">
        <v>21</v>
      </c>
      <c r="N167" s="50">
        <v>6.3979999999999997</v>
      </c>
      <c r="O167" s="50">
        <v>0</v>
      </c>
      <c r="P167" s="50">
        <v>6.3979999999999997</v>
      </c>
      <c r="Q167" s="50">
        <v>6.1212999999999997</v>
      </c>
      <c r="R167" s="50">
        <v>5.2778</v>
      </c>
      <c r="S167" s="50">
        <v>6.72</v>
      </c>
      <c r="T167" s="50">
        <v>6.6024000000000003</v>
      </c>
      <c r="U167" s="50">
        <v>0</v>
      </c>
      <c r="V167" s="50">
        <v>6.6024000000000003</v>
      </c>
      <c r="W167" s="50">
        <v>6.4545000000000003</v>
      </c>
      <c r="X167" s="50">
        <v>2.5099999999999998</v>
      </c>
      <c r="Y167" s="50">
        <v>6.72</v>
      </c>
      <c r="Z167" s="50">
        <v>5.3704999999999998</v>
      </c>
      <c r="AA167" s="50">
        <v>0</v>
      </c>
      <c r="AB167" s="50">
        <v>5.3704999999999998</v>
      </c>
      <c r="AC167" s="50">
        <v>5.3178999999999998</v>
      </c>
      <c r="AD167" s="50">
        <v>5.5540000000000003</v>
      </c>
      <c r="AE167" s="50">
        <v>0</v>
      </c>
    </row>
    <row r="168" spans="1:31" ht="13.8">
      <c r="A168" s="15">
        <v>45323</v>
      </c>
      <c r="B168" s="50">
        <v>19.329899999999999</v>
      </c>
      <c r="C168" s="50">
        <v>19.236899999999999</v>
      </c>
      <c r="D168" s="50">
        <v>19.345199999999998</v>
      </c>
      <c r="E168" s="50">
        <v>18.996600000000001</v>
      </c>
      <c r="F168" s="50">
        <v>20.039300000000001</v>
      </c>
      <c r="G168" s="50">
        <v>23.462900000000001</v>
      </c>
      <c r="H168" s="50">
        <v>19.772200000000002</v>
      </c>
      <c r="I168" s="50">
        <v>19.236899999999999</v>
      </c>
      <c r="J168" s="50">
        <v>19.863299999999999</v>
      </c>
      <c r="K168" s="50">
        <v>19.043500000000002</v>
      </c>
      <c r="L168" s="50">
        <v>22.0199</v>
      </c>
      <c r="M168" s="50">
        <v>23.462900000000001</v>
      </c>
      <c r="N168" s="50">
        <v>5.8711000000000002</v>
      </c>
      <c r="O168" s="50">
        <v>0</v>
      </c>
      <c r="P168" s="50">
        <v>5.8711000000000002</v>
      </c>
      <c r="Q168" s="50">
        <v>5.3613</v>
      </c>
      <c r="R168" s="50">
        <v>5.9066999999999998</v>
      </c>
      <c r="S168" s="50" t="s">
        <v>126</v>
      </c>
      <c r="T168" s="50">
        <v>4.2678000000000003</v>
      </c>
      <c r="U168" s="50">
        <v>0</v>
      </c>
      <c r="V168" s="50">
        <v>4.2678000000000003</v>
      </c>
      <c r="W168" s="50">
        <v>5.6</v>
      </c>
      <c r="X168" s="50">
        <v>2.5099999999999998</v>
      </c>
      <c r="Y168" s="50">
        <v>0</v>
      </c>
      <c r="Z168" s="50">
        <v>5.97</v>
      </c>
      <c r="AA168" s="50">
        <v>0</v>
      </c>
      <c r="AB168" s="50">
        <v>5.97</v>
      </c>
      <c r="AC168" s="50">
        <v>5.1169000000000002</v>
      </c>
      <c r="AD168" s="50">
        <v>6.0003000000000002</v>
      </c>
      <c r="AE168" s="50">
        <v>0</v>
      </c>
    </row>
    <row r="169" spans="1:31" ht="13.8">
      <c r="A169" s="15">
        <v>45352</v>
      </c>
      <c r="B169" s="50">
        <v>17.277799999999999</v>
      </c>
      <c r="C169" s="50">
        <v>19.842400000000001</v>
      </c>
      <c r="D169" s="50">
        <v>17.0107</v>
      </c>
      <c r="E169" s="50">
        <v>16.683700000000002</v>
      </c>
      <c r="F169" s="50">
        <v>18.2928</v>
      </c>
      <c r="G169" s="50">
        <v>21</v>
      </c>
      <c r="H169" s="50">
        <v>19.390499999999999</v>
      </c>
      <c r="I169" s="50">
        <v>19.842199999999998</v>
      </c>
      <c r="J169" s="50">
        <v>19.333500000000001</v>
      </c>
      <c r="K169" s="50">
        <v>18.872499999999999</v>
      </c>
      <c r="L169" s="50">
        <v>21.187799999999999</v>
      </c>
      <c r="M169" s="50">
        <v>21</v>
      </c>
      <c r="N169" s="50">
        <v>5.9935</v>
      </c>
      <c r="O169" s="50">
        <v>36</v>
      </c>
      <c r="P169" s="50">
        <v>5.9932999999999996</v>
      </c>
      <c r="Q169" s="50">
        <v>5.9935999999999998</v>
      </c>
      <c r="R169" s="50">
        <v>5.9923000000000002</v>
      </c>
      <c r="S169" s="50" t="s">
        <v>126</v>
      </c>
      <c r="T169" s="50">
        <v>6.2718999999999996</v>
      </c>
      <c r="U169" s="50">
        <v>36</v>
      </c>
      <c r="V169" s="50">
        <v>6.2709000000000001</v>
      </c>
      <c r="W169" s="50">
        <v>6.3777999999999997</v>
      </c>
      <c r="X169" s="50">
        <v>2.5099999999999998</v>
      </c>
      <c r="Y169" s="50">
        <v>0</v>
      </c>
      <c r="Z169" s="50">
        <v>5.9276</v>
      </c>
      <c r="AA169" s="50">
        <v>0</v>
      </c>
      <c r="AB169" s="50">
        <v>5.9276</v>
      </c>
      <c r="AC169" s="50">
        <v>5.8727999999999998</v>
      </c>
      <c r="AD169" s="50">
        <v>6.0772000000000004</v>
      </c>
      <c r="AE169" s="50">
        <v>0</v>
      </c>
    </row>
    <row r="170" spans="1:31" ht="13.8">
      <c r="A170" s="15">
        <v>45383</v>
      </c>
      <c r="B170" s="50">
        <v>19.581900000000001</v>
      </c>
      <c r="C170" s="50">
        <v>19.591999999999999</v>
      </c>
      <c r="D170" s="50">
        <v>19.581399999999999</v>
      </c>
      <c r="E170" s="50">
        <v>18.734500000000001</v>
      </c>
      <c r="F170" s="50">
        <v>21.751100000000001</v>
      </c>
      <c r="G170" s="50">
        <v>21</v>
      </c>
      <c r="H170" s="50">
        <v>20.9541</v>
      </c>
      <c r="I170" s="50">
        <v>19.591999999999999</v>
      </c>
      <c r="J170" s="50">
        <v>21.0304</v>
      </c>
      <c r="K170" s="50">
        <v>20.465399999999999</v>
      </c>
      <c r="L170" s="50">
        <v>22.345400000000001</v>
      </c>
      <c r="M170" s="50">
        <v>21</v>
      </c>
      <c r="N170" s="50">
        <v>6.5049000000000001</v>
      </c>
      <c r="O170" s="50">
        <v>0</v>
      </c>
      <c r="P170" s="50">
        <v>6.5049000000000001</v>
      </c>
      <c r="Q170" s="50">
        <v>6.5705999999999998</v>
      </c>
      <c r="R170" s="50">
        <v>5.9255000000000004</v>
      </c>
      <c r="S170" s="50" t="s">
        <v>126</v>
      </c>
      <c r="T170" s="50">
        <v>6.7881</v>
      </c>
      <c r="U170" s="50">
        <v>0</v>
      </c>
      <c r="V170" s="50">
        <v>6.7881</v>
      </c>
      <c r="W170" s="50">
        <v>6.7961</v>
      </c>
      <c r="X170" s="50">
        <v>2.5099999999999998</v>
      </c>
      <c r="Y170" s="50">
        <v>0</v>
      </c>
      <c r="Z170" s="50">
        <v>5.8551000000000002</v>
      </c>
      <c r="AA170" s="50">
        <v>0</v>
      </c>
      <c r="AB170" s="50">
        <v>5.8551000000000002</v>
      </c>
      <c r="AC170" s="50">
        <v>5.7980999999999998</v>
      </c>
      <c r="AD170" s="50">
        <v>5.97</v>
      </c>
      <c r="AE170" s="50">
        <v>0</v>
      </c>
    </row>
    <row r="171" spans="1:31" ht="13.8">
      <c r="A171" s="15">
        <v>45413</v>
      </c>
      <c r="B171" s="50">
        <v>16.268799999999999</v>
      </c>
      <c r="C171" s="50">
        <v>19.965499999999999</v>
      </c>
      <c r="D171" s="50">
        <v>15.9824</v>
      </c>
      <c r="E171" s="50">
        <v>15.919600000000001</v>
      </c>
      <c r="F171" s="50">
        <v>16.375800000000002</v>
      </c>
      <c r="G171" s="50">
        <v>21</v>
      </c>
      <c r="H171" s="50">
        <v>19.144300000000001</v>
      </c>
      <c r="I171" s="50">
        <v>19.965499999999999</v>
      </c>
      <c r="J171" s="50">
        <v>19.060700000000001</v>
      </c>
      <c r="K171" s="50">
        <v>18.703600000000002</v>
      </c>
      <c r="L171" s="50">
        <v>21.683900000000001</v>
      </c>
      <c r="M171" s="50">
        <v>21</v>
      </c>
      <c r="N171" s="50">
        <v>6.2023000000000001</v>
      </c>
      <c r="O171" s="50">
        <v>0</v>
      </c>
      <c r="P171" s="50">
        <v>6.2023000000000001</v>
      </c>
      <c r="Q171" s="50">
        <v>6.2624000000000004</v>
      </c>
      <c r="R171" s="50">
        <v>5.9526000000000003</v>
      </c>
      <c r="S171" s="50" t="s">
        <v>126</v>
      </c>
      <c r="T171" s="50">
        <v>6.9307999999999996</v>
      </c>
      <c r="U171" s="50">
        <v>0</v>
      </c>
      <c r="V171" s="50">
        <v>6.9307999999999996</v>
      </c>
      <c r="W171" s="50">
        <v>6.9715999999999996</v>
      </c>
      <c r="X171" s="50">
        <v>2.5099999999999998</v>
      </c>
      <c r="Y171" s="50">
        <v>0</v>
      </c>
      <c r="Z171" s="50">
        <v>5.7282000000000002</v>
      </c>
      <c r="AA171" s="50">
        <v>0</v>
      </c>
      <c r="AB171" s="50">
        <v>5.7282000000000002</v>
      </c>
      <c r="AC171" s="50">
        <v>5.5955000000000004</v>
      </c>
      <c r="AD171" s="50">
        <v>6.0179</v>
      </c>
      <c r="AE171" s="50">
        <v>0</v>
      </c>
    </row>
    <row r="172" spans="1:31" ht="13.8">
      <c r="A172" s="15">
        <v>45444</v>
      </c>
      <c r="B172" s="50">
        <v>15.9396</v>
      </c>
      <c r="C172" s="50">
        <v>18.8369</v>
      </c>
      <c r="D172" s="50">
        <v>15.7591</v>
      </c>
      <c r="E172" s="50">
        <v>15.577500000000001</v>
      </c>
      <c r="F172" s="50">
        <v>16.790700000000001</v>
      </c>
      <c r="G172" s="50">
        <v>14.752599999999999</v>
      </c>
      <c r="H172" s="50">
        <v>18.664300000000001</v>
      </c>
      <c r="I172" s="50">
        <v>18.8369</v>
      </c>
      <c r="J172" s="50">
        <v>18.650300000000001</v>
      </c>
      <c r="K172" s="50">
        <v>18.7288</v>
      </c>
      <c r="L172" s="50">
        <v>18.8994</v>
      </c>
      <c r="M172" s="50">
        <v>14.752599999999999</v>
      </c>
      <c r="N172" s="50">
        <v>6.2771999999999997</v>
      </c>
      <c r="O172" s="50">
        <v>0</v>
      </c>
      <c r="P172" s="50">
        <v>6.2771999999999997</v>
      </c>
      <c r="Q172" s="50">
        <v>6.2990000000000004</v>
      </c>
      <c r="R172" s="50">
        <v>6.1109</v>
      </c>
      <c r="S172" s="50" t="s">
        <v>126</v>
      </c>
      <c r="T172" s="50">
        <v>6.6071999999999997</v>
      </c>
      <c r="U172" s="50">
        <v>0</v>
      </c>
      <c r="V172" s="50">
        <v>6.6071999999999997</v>
      </c>
      <c r="W172" s="50">
        <v>6.6071999999999997</v>
      </c>
      <c r="X172" s="50">
        <v>0</v>
      </c>
      <c r="Y172" s="50">
        <v>0</v>
      </c>
      <c r="Z172" s="50">
        <v>5.7003000000000004</v>
      </c>
      <c r="AA172" s="50">
        <v>0</v>
      </c>
      <c r="AB172" s="50">
        <v>5.7003000000000004</v>
      </c>
      <c r="AC172" s="50">
        <v>5.5087999999999999</v>
      </c>
      <c r="AD172" s="50">
        <v>6.1109</v>
      </c>
      <c r="AE172" s="50">
        <v>0</v>
      </c>
    </row>
    <row r="173" spans="1:31" ht="13.8">
      <c r="A173" s="15">
        <v>45474</v>
      </c>
      <c r="B173" s="50">
        <v>17.515000000000001</v>
      </c>
      <c r="C173" s="50">
        <v>19.919499999999999</v>
      </c>
      <c r="D173" s="50">
        <v>17.4358</v>
      </c>
      <c r="E173" s="50">
        <v>16.317</v>
      </c>
      <c r="F173" s="50">
        <v>20.524799999999999</v>
      </c>
      <c r="G173" s="50">
        <v>16.997599999999998</v>
      </c>
      <c r="H173" s="50">
        <v>18.403400000000001</v>
      </c>
      <c r="I173" s="50">
        <v>19.919499999999999</v>
      </c>
      <c r="J173" s="50">
        <v>18.349399999999999</v>
      </c>
      <c r="K173" s="50">
        <v>17.407499999999999</v>
      </c>
      <c r="L173" s="50">
        <v>20.731000000000002</v>
      </c>
      <c r="M173" s="50">
        <v>16.997599999999998</v>
      </c>
      <c r="N173" s="50">
        <v>6.2107000000000001</v>
      </c>
      <c r="O173" s="50">
        <v>0</v>
      </c>
      <c r="P173" s="50">
        <v>6.2107000000000001</v>
      </c>
      <c r="Q173" s="50">
        <v>6.2484999999999999</v>
      </c>
      <c r="R173" s="50">
        <v>5.4557000000000002</v>
      </c>
      <c r="S173" s="50" t="s">
        <v>126</v>
      </c>
      <c r="T173" s="50">
        <v>5.9401999999999999</v>
      </c>
      <c r="U173" s="50">
        <v>0</v>
      </c>
      <c r="V173" s="50">
        <v>5.9401999999999999</v>
      </c>
      <c r="W173" s="50">
        <v>6.0328999999999997</v>
      </c>
      <c r="X173" s="50">
        <v>2.5099999999999998</v>
      </c>
      <c r="Y173" s="50">
        <v>0</v>
      </c>
      <c r="Z173" s="50">
        <v>6.3173000000000004</v>
      </c>
      <c r="AA173" s="50">
        <v>0</v>
      </c>
      <c r="AB173" s="50">
        <v>6.3173000000000004</v>
      </c>
      <c r="AC173" s="50">
        <v>6.3361000000000001</v>
      </c>
      <c r="AD173" s="50">
        <v>6</v>
      </c>
      <c r="AE173" s="50">
        <v>0</v>
      </c>
    </row>
    <row r="174" spans="1:31" ht="13.8">
      <c r="A174" s="15">
        <v>45505</v>
      </c>
      <c r="B174" s="50">
        <v>16.210100000000001</v>
      </c>
      <c r="C174" s="50">
        <v>18.4621</v>
      </c>
      <c r="D174" s="50">
        <v>16.038799999999998</v>
      </c>
      <c r="E174" s="50">
        <v>15.911099999999999</v>
      </c>
      <c r="F174" s="50">
        <v>16.735099999999999</v>
      </c>
      <c r="G174" s="50">
        <v>19.6554</v>
      </c>
      <c r="H174" s="50">
        <v>16.997199999999999</v>
      </c>
      <c r="I174" s="50">
        <v>18.4621</v>
      </c>
      <c r="J174" s="50">
        <v>16.876200000000001</v>
      </c>
      <c r="K174" s="50">
        <v>16.651499999999999</v>
      </c>
      <c r="L174" s="50">
        <v>18.310700000000001</v>
      </c>
      <c r="M174" s="50">
        <v>19.6554</v>
      </c>
      <c r="N174" s="50">
        <v>6.2491000000000003</v>
      </c>
      <c r="O174" s="50">
        <v>0</v>
      </c>
      <c r="P174" s="50">
        <v>6.2491000000000003</v>
      </c>
      <c r="Q174" s="50">
        <v>6.3662000000000001</v>
      </c>
      <c r="R174" s="50">
        <v>5.8143000000000002</v>
      </c>
      <c r="S174" s="50" t="s">
        <v>126</v>
      </c>
      <c r="T174" s="50">
        <v>7.242</v>
      </c>
      <c r="U174" s="50">
        <v>0</v>
      </c>
      <c r="V174" s="50">
        <v>7.242</v>
      </c>
      <c r="W174" s="50">
        <v>7.4009999999999998</v>
      </c>
      <c r="X174" s="50">
        <v>2.5099999999999998</v>
      </c>
      <c r="Y174" s="50">
        <v>0</v>
      </c>
      <c r="Z174" s="50">
        <v>5.9604999999999997</v>
      </c>
      <c r="AA174" s="50">
        <v>0</v>
      </c>
      <c r="AB174" s="50">
        <v>5.9604999999999997</v>
      </c>
      <c r="AC174" s="50">
        <v>5.9706000000000001</v>
      </c>
      <c r="AD174" s="50">
        <v>5.9324000000000003</v>
      </c>
      <c r="AE174" s="50">
        <v>0</v>
      </c>
    </row>
    <row r="175" spans="1:31" ht="13.8">
      <c r="A175" s="15">
        <v>45536</v>
      </c>
      <c r="B175" s="50">
        <v>13.9247</v>
      </c>
      <c r="C175" s="50">
        <v>19.492899999999999</v>
      </c>
      <c r="D175" s="50">
        <v>13.7281</v>
      </c>
      <c r="E175" s="50">
        <v>15.8355</v>
      </c>
      <c r="F175" s="50">
        <v>12.820499999999999</v>
      </c>
      <c r="G175" s="50">
        <v>5.2786</v>
      </c>
      <c r="H175" s="50">
        <v>17.876799999999999</v>
      </c>
      <c r="I175" s="50">
        <v>19.492899999999999</v>
      </c>
      <c r="J175" s="50">
        <v>17.790299999999998</v>
      </c>
      <c r="K175" s="50">
        <v>17.5152</v>
      </c>
      <c r="L175" s="50">
        <v>19.1508</v>
      </c>
      <c r="M175" s="50">
        <v>18.221699999999998</v>
      </c>
      <c r="N175" s="50">
        <v>5.8194999999999997</v>
      </c>
      <c r="O175" s="50">
        <v>0</v>
      </c>
      <c r="P175" s="50">
        <v>5.8194999999999997</v>
      </c>
      <c r="Q175" s="50">
        <v>6.6220999999999997</v>
      </c>
      <c r="R175" s="50">
        <v>5.9236000000000004</v>
      </c>
      <c r="S175" s="50">
        <v>5.16</v>
      </c>
      <c r="T175" s="50">
        <v>6.7755000000000001</v>
      </c>
      <c r="U175" s="50">
        <v>0</v>
      </c>
      <c r="V175" s="50">
        <v>6.7755000000000001</v>
      </c>
      <c r="W175" s="50">
        <v>6.7847</v>
      </c>
      <c r="X175" s="50">
        <v>2.5099999999999998</v>
      </c>
      <c r="Y175" s="50">
        <v>0</v>
      </c>
      <c r="Z175" s="50">
        <v>5.4676999999999998</v>
      </c>
      <c r="AA175" s="50">
        <v>0</v>
      </c>
      <c r="AB175" s="50">
        <v>5.4676999999999998</v>
      </c>
      <c r="AC175" s="50">
        <v>4.9724000000000004</v>
      </c>
      <c r="AD175" s="50">
        <v>5.9302000000000001</v>
      </c>
      <c r="AE175" s="50">
        <v>5.16</v>
      </c>
    </row>
    <row r="176" spans="1:31" ht="13.8">
      <c r="A176" s="15">
        <v>45566</v>
      </c>
      <c r="B176" s="50">
        <v>16.068999999999999</v>
      </c>
      <c r="C176" s="50">
        <v>18.8385</v>
      </c>
      <c r="D176" s="50">
        <v>15.970499999999999</v>
      </c>
      <c r="E176" s="50">
        <v>15.826700000000001</v>
      </c>
      <c r="F176" s="50">
        <v>18.610700000000001</v>
      </c>
      <c r="G176" s="50">
        <v>6.5461999999999998</v>
      </c>
      <c r="H176" s="50">
        <v>18.3413</v>
      </c>
      <c r="I176" s="50">
        <v>18.8385</v>
      </c>
      <c r="J176" s="50">
        <v>18.319400000000002</v>
      </c>
      <c r="K176" s="50">
        <v>17.827999999999999</v>
      </c>
      <c r="L176" s="50">
        <v>19.811900000000001</v>
      </c>
      <c r="M176" s="50">
        <v>19.826899999999998</v>
      </c>
      <c r="N176" s="50">
        <v>6.1650999999999998</v>
      </c>
      <c r="O176" s="50">
        <v>0.01</v>
      </c>
      <c r="P176" s="50">
        <v>6.1650999999999998</v>
      </c>
      <c r="Q176" s="50">
        <v>6.2727000000000004</v>
      </c>
      <c r="R176" s="50">
        <v>6.1031000000000004</v>
      </c>
      <c r="S176" s="50">
        <v>5.9</v>
      </c>
      <c r="T176" s="50">
        <v>6.2516999999999996</v>
      </c>
      <c r="U176" s="50">
        <v>0.01</v>
      </c>
      <c r="V176" s="50">
        <v>6.2516999999999996</v>
      </c>
      <c r="W176" s="50">
        <v>6.4722</v>
      </c>
      <c r="X176" s="50">
        <v>0</v>
      </c>
      <c r="Y176" s="50">
        <v>5.9</v>
      </c>
      <c r="Z176" s="50">
        <v>6.0153999999999996</v>
      </c>
      <c r="AA176" s="50">
        <v>0</v>
      </c>
      <c r="AB176" s="50">
        <v>6.0153999999999996</v>
      </c>
      <c r="AC176" s="50">
        <v>5.9833999999999996</v>
      </c>
      <c r="AD176" s="50">
        <v>6.1031000000000004</v>
      </c>
      <c r="AE176" s="50">
        <v>0</v>
      </c>
    </row>
    <row r="177" spans="1:31" ht="13.8">
      <c r="A177" s="15">
        <v>45597</v>
      </c>
      <c r="B177" s="50">
        <v>15.6595</v>
      </c>
      <c r="C177" s="50">
        <v>18.6798</v>
      </c>
      <c r="D177" s="50">
        <v>15.523400000000001</v>
      </c>
      <c r="E177" s="50">
        <v>15.851699999999999</v>
      </c>
      <c r="F177" s="50">
        <v>14.9444</v>
      </c>
      <c r="G177" s="50">
        <v>5.67</v>
      </c>
      <c r="H177" s="50">
        <v>16.760400000000001</v>
      </c>
      <c r="I177" s="50">
        <v>18.6798</v>
      </c>
      <c r="J177" s="50">
        <v>16.663799999999998</v>
      </c>
      <c r="K177" s="50">
        <v>16.773599999999998</v>
      </c>
      <c r="L177" s="50">
        <v>16.434200000000001</v>
      </c>
      <c r="M177" s="50">
        <v>0</v>
      </c>
      <c r="N177" s="50">
        <v>5.81</v>
      </c>
      <c r="O177" s="50">
        <v>0</v>
      </c>
      <c r="P177" s="50">
        <v>5.81</v>
      </c>
      <c r="Q177" s="50">
        <v>5.6604999999999999</v>
      </c>
      <c r="R177" s="50">
        <v>5.9862000000000002</v>
      </c>
      <c r="S177" s="50">
        <v>5.67</v>
      </c>
      <c r="T177" s="50">
        <v>5.9584999999999999</v>
      </c>
      <c r="U177" s="50">
        <v>0</v>
      </c>
      <c r="V177" s="50">
        <v>5.9584999999999999</v>
      </c>
      <c r="W177" s="50">
        <v>0</v>
      </c>
      <c r="X177" s="50">
        <v>5.9584999999999999</v>
      </c>
      <c r="Y177" s="50">
        <v>0</v>
      </c>
      <c r="Z177" s="50">
        <v>5.8015999999999996</v>
      </c>
      <c r="AA177" s="50">
        <v>0</v>
      </c>
      <c r="AB177" s="50">
        <v>5.8015999999999996</v>
      </c>
      <c r="AC177" s="50">
        <v>5.6604999999999999</v>
      </c>
      <c r="AD177" s="50">
        <v>5.9898999999999996</v>
      </c>
      <c r="AE177" s="50">
        <v>5.67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16384" width="9.109375" style="24"/>
  </cols>
  <sheetData>
    <row r="1" spans="1:19">
      <c r="A1" s="27" t="s">
        <v>131</v>
      </c>
      <c r="B1" s="17"/>
    </row>
    <row r="2" spans="1:19" ht="5.25" customHeight="1"/>
    <row r="3" spans="1:19" ht="28.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8" t="s">
        <v>130</v>
      </c>
    </row>
    <row r="5" spans="1:19" ht="12.75" customHeight="1">
      <c r="A5" s="19" t="s">
        <v>53</v>
      </c>
    </row>
    <row r="6" spans="1:19" s="25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5" customFormat="1" ht="12.75" customHeight="1">
      <c r="A7" s="200"/>
      <c r="B7" s="253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5" customFormat="1" ht="88.5" customHeight="1">
      <c r="A8" s="201"/>
      <c r="B8" s="254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19" ht="15" hidden="1" customHeight="1" outlineLevel="1">
      <c r="A11" s="15">
        <v>40544</v>
      </c>
      <c r="B11" s="50">
        <v>28.226500000000001</v>
      </c>
      <c r="C11" s="50">
        <v>34.8245</v>
      </c>
      <c r="D11" s="50">
        <v>18.713799999999999</v>
      </c>
      <c r="E11" s="50">
        <v>16.108499999999999</v>
      </c>
      <c r="F11" s="50">
        <v>21.7681</v>
      </c>
      <c r="G11" s="50">
        <v>17.100899999999999</v>
      </c>
      <c r="H11" s="50">
        <v>28.478000000000002</v>
      </c>
      <c r="I11" s="50">
        <v>34.843200000000003</v>
      </c>
      <c r="J11" s="50">
        <v>18.913699999999999</v>
      </c>
      <c r="K11" s="50">
        <v>16.1174</v>
      </c>
      <c r="L11" s="50">
        <v>22.137799999999999</v>
      </c>
      <c r="M11" s="50">
        <v>18.2073</v>
      </c>
      <c r="N11" s="50">
        <v>14.323600000000001</v>
      </c>
      <c r="O11" s="50">
        <v>19.3444</v>
      </c>
      <c r="P11" s="50">
        <v>14.113799999999999</v>
      </c>
      <c r="Q11" s="50">
        <v>7.75</v>
      </c>
      <c r="R11" s="50">
        <v>15.505599999999999</v>
      </c>
      <c r="S11" s="50">
        <v>12.1957</v>
      </c>
    </row>
    <row r="12" spans="1:19" ht="15" hidden="1" customHeight="1" outlineLevel="1">
      <c r="A12" s="15">
        <v>40575</v>
      </c>
      <c r="B12" s="50">
        <v>28.161200000000001</v>
      </c>
      <c r="C12" s="50">
        <v>34.920499999999997</v>
      </c>
      <c r="D12" s="50">
        <v>18.534199999999998</v>
      </c>
      <c r="E12" s="50">
        <v>15.321999999999999</v>
      </c>
      <c r="F12" s="50">
        <v>21.126000000000001</v>
      </c>
      <c r="G12" s="50">
        <v>15.7439</v>
      </c>
      <c r="H12" s="50">
        <v>28.726700000000001</v>
      </c>
      <c r="I12" s="50">
        <v>34.929900000000004</v>
      </c>
      <c r="J12" s="50">
        <v>19.141500000000001</v>
      </c>
      <c r="K12" s="50">
        <v>15.326599999999999</v>
      </c>
      <c r="L12" s="50">
        <v>21.541799999999999</v>
      </c>
      <c r="M12" s="50">
        <v>17.523800000000001</v>
      </c>
      <c r="N12" s="50">
        <v>11.626200000000001</v>
      </c>
      <c r="O12" s="50">
        <v>23.3507</v>
      </c>
      <c r="P12" s="50">
        <v>11.456300000000001</v>
      </c>
      <c r="Q12" s="50">
        <v>7.75</v>
      </c>
      <c r="R12" s="50">
        <v>14.7502</v>
      </c>
      <c r="S12" s="50">
        <v>9.1085999999999991</v>
      </c>
    </row>
    <row r="13" spans="1:19" ht="15" hidden="1" customHeight="1" outlineLevel="1">
      <c r="A13" s="15">
        <v>40603</v>
      </c>
      <c r="B13" s="50">
        <v>29.720500000000001</v>
      </c>
      <c r="C13" s="50">
        <v>34.163200000000003</v>
      </c>
      <c r="D13" s="50">
        <v>20.887799999999999</v>
      </c>
      <c r="E13" s="50">
        <v>20.982900000000001</v>
      </c>
      <c r="F13" s="50">
        <v>22.735299999999999</v>
      </c>
      <c r="G13" s="50">
        <v>15.856999999999999</v>
      </c>
      <c r="H13" s="50">
        <v>30.262499999999999</v>
      </c>
      <c r="I13" s="50">
        <v>34.184100000000001</v>
      </c>
      <c r="J13" s="50">
        <v>21.783200000000001</v>
      </c>
      <c r="K13" s="50">
        <v>20.983000000000001</v>
      </c>
      <c r="L13" s="50">
        <v>22.938600000000001</v>
      </c>
      <c r="M13" s="50">
        <v>18.921700000000001</v>
      </c>
      <c r="N13" s="50">
        <v>11.1371</v>
      </c>
      <c r="O13" s="50">
        <v>19.633800000000001</v>
      </c>
      <c r="P13" s="50">
        <v>10.840199999999999</v>
      </c>
      <c r="Q13" s="50">
        <v>7.75</v>
      </c>
      <c r="R13" s="50">
        <v>15.8912</v>
      </c>
      <c r="S13" s="50">
        <v>9.6730999999999998</v>
      </c>
    </row>
    <row r="14" spans="1:19" ht="15" hidden="1" customHeight="1" outlineLevel="1">
      <c r="A14" s="15">
        <v>40634</v>
      </c>
      <c r="B14" s="50">
        <v>30.0227</v>
      </c>
      <c r="C14" s="50">
        <v>34.852499999999999</v>
      </c>
      <c r="D14" s="50">
        <v>20.383299999999998</v>
      </c>
      <c r="E14" s="50">
        <v>19.3262</v>
      </c>
      <c r="F14" s="50">
        <v>21.3794</v>
      </c>
      <c r="G14" s="50">
        <v>19.2</v>
      </c>
      <c r="H14" s="50">
        <v>30.221800000000002</v>
      </c>
      <c r="I14" s="50">
        <v>34.869500000000002</v>
      </c>
      <c r="J14" s="50">
        <v>20.6447</v>
      </c>
      <c r="K14" s="50">
        <v>19.327000000000002</v>
      </c>
      <c r="L14" s="50">
        <v>21.486799999999999</v>
      </c>
      <c r="M14" s="50">
        <v>20.689499999999999</v>
      </c>
      <c r="N14" s="50">
        <v>13.1106</v>
      </c>
      <c r="O14" s="50">
        <v>20.145499999999998</v>
      </c>
      <c r="P14" s="50">
        <v>12.611700000000001</v>
      </c>
      <c r="Q14" s="50">
        <v>7.75</v>
      </c>
      <c r="R14" s="50">
        <v>15.4315</v>
      </c>
      <c r="S14" s="50">
        <v>11.49</v>
      </c>
    </row>
    <row r="15" spans="1:19" ht="15" hidden="1" customHeight="1" outlineLevel="1">
      <c r="A15" s="15">
        <v>40664</v>
      </c>
      <c r="B15" s="50">
        <v>29.590900000000001</v>
      </c>
      <c r="C15" s="50">
        <v>34.726700000000001</v>
      </c>
      <c r="D15" s="50">
        <v>19.084499999999998</v>
      </c>
      <c r="E15" s="50">
        <v>16.892800000000001</v>
      </c>
      <c r="F15" s="50">
        <v>23.0124</v>
      </c>
      <c r="G15" s="50">
        <v>15.841100000000001</v>
      </c>
      <c r="H15" s="50">
        <v>31.140999999999998</v>
      </c>
      <c r="I15" s="50">
        <v>34.724699999999999</v>
      </c>
      <c r="J15" s="50">
        <v>21.666399999999999</v>
      </c>
      <c r="K15" s="50">
        <v>20.760200000000001</v>
      </c>
      <c r="L15" s="50">
        <v>23.295000000000002</v>
      </c>
      <c r="M15" s="50">
        <v>18.690200000000001</v>
      </c>
      <c r="N15" s="50">
        <v>10.4389</v>
      </c>
      <c r="O15" s="50">
        <v>37.907200000000003</v>
      </c>
      <c r="P15" s="50">
        <v>10.279500000000001</v>
      </c>
      <c r="Q15" s="50">
        <v>10.492100000000001</v>
      </c>
      <c r="R15" s="50">
        <v>15.7455</v>
      </c>
      <c r="S15" s="50">
        <v>7.2218</v>
      </c>
    </row>
    <row r="16" spans="1:19" ht="15" hidden="1" customHeight="1" outlineLevel="1">
      <c r="A16" s="15">
        <v>40695</v>
      </c>
      <c r="B16" s="50">
        <v>30.197900000000001</v>
      </c>
      <c r="C16" s="50">
        <v>35.022300000000001</v>
      </c>
      <c r="D16" s="50">
        <v>20.829799999999999</v>
      </c>
      <c r="E16" s="50">
        <v>17.507000000000001</v>
      </c>
      <c r="F16" s="50">
        <v>23.448599999999999</v>
      </c>
      <c r="G16" s="50">
        <v>21.4222</v>
      </c>
      <c r="H16" s="50">
        <v>30.500800000000002</v>
      </c>
      <c r="I16" s="50">
        <v>35.023499999999999</v>
      </c>
      <c r="J16" s="50">
        <v>21.2713</v>
      </c>
      <c r="K16" s="50">
        <v>18.1114</v>
      </c>
      <c r="L16" s="50">
        <v>23.538900000000002</v>
      </c>
      <c r="M16" s="50">
        <v>21.963100000000001</v>
      </c>
      <c r="N16" s="50">
        <v>12.385999999999999</v>
      </c>
      <c r="O16" s="50">
        <v>30.258299999999998</v>
      </c>
      <c r="P16" s="50">
        <v>12.2074</v>
      </c>
      <c r="Q16" s="50">
        <v>10.4975</v>
      </c>
      <c r="R16" s="50">
        <v>15.635899999999999</v>
      </c>
      <c r="S16" s="50">
        <v>14.7035</v>
      </c>
    </row>
    <row r="17" spans="1:19" ht="15" hidden="1" customHeight="1" outlineLevel="1">
      <c r="A17" s="15">
        <v>40725</v>
      </c>
      <c r="B17" s="50">
        <v>28.375</v>
      </c>
      <c r="C17" s="50">
        <v>34.192900000000002</v>
      </c>
      <c r="D17" s="50">
        <v>20.918500000000002</v>
      </c>
      <c r="E17" s="50">
        <v>19.792999999999999</v>
      </c>
      <c r="F17" s="50">
        <v>22.236599999999999</v>
      </c>
      <c r="G17" s="50">
        <v>18.2669</v>
      </c>
      <c r="H17" s="50">
        <v>28.745699999999999</v>
      </c>
      <c r="I17" s="50">
        <v>34.202399999999997</v>
      </c>
      <c r="J17" s="50">
        <v>21.4223</v>
      </c>
      <c r="K17" s="50">
        <v>19.7971</v>
      </c>
      <c r="L17" s="50">
        <v>22.8598</v>
      </c>
      <c r="M17" s="50">
        <v>19.133900000000001</v>
      </c>
      <c r="N17" s="50">
        <v>10.5855</v>
      </c>
      <c r="O17" s="50">
        <v>20.3827</v>
      </c>
      <c r="P17" s="50">
        <v>10.3964</v>
      </c>
      <c r="Q17" s="50">
        <v>7.75</v>
      </c>
      <c r="R17" s="50">
        <v>10.7759</v>
      </c>
      <c r="S17" s="50">
        <v>9.7208000000000006</v>
      </c>
    </row>
    <row r="18" spans="1:19" ht="15" hidden="1" customHeight="1" outlineLevel="1">
      <c r="A18" s="15">
        <v>40756</v>
      </c>
      <c r="B18" s="50">
        <v>25.761700000000001</v>
      </c>
      <c r="C18" s="50">
        <v>33.277000000000001</v>
      </c>
      <c r="D18" s="50">
        <v>20.5672</v>
      </c>
      <c r="E18" s="50">
        <v>19.776599999999998</v>
      </c>
      <c r="F18" s="50">
        <v>22.683599999999998</v>
      </c>
      <c r="G18" s="50">
        <v>17.1065</v>
      </c>
      <c r="H18" s="50">
        <v>26.0764</v>
      </c>
      <c r="I18" s="50">
        <v>33.280900000000003</v>
      </c>
      <c r="J18" s="50">
        <v>20.9011</v>
      </c>
      <c r="K18" s="50">
        <v>19.778600000000001</v>
      </c>
      <c r="L18" s="50">
        <v>23.391999999999999</v>
      </c>
      <c r="M18" s="50">
        <v>17.172000000000001</v>
      </c>
      <c r="N18" s="50">
        <v>12.194699999999999</v>
      </c>
      <c r="O18" s="50">
        <v>21.144300000000001</v>
      </c>
      <c r="P18" s="50">
        <v>12.143000000000001</v>
      </c>
      <c r="Q18" s="50">
        <v>7.7499000000000002</v>
      </c>
      <c r="R18" s="50">
        <v>11.7957</v>
      </c>
      <c r="S18" s="50">
        <v>14.072800000000001</v>
      </c>
    </row>
    <row r="19" spans="1:19" ht="15" hidden="1" customHeight="1" outlineLevel="1">
      <c r="A19" s="15">
        <v>40787</v>
      </c>
      <c r="B19" s="50">
        <v>25.444199999999999</v>
      </c>
      <c r="C19" s="50">
        <v>31.269300000000001</v>
      </c>
      <c r="D19" s="50">
        <v>21.4648</v>
      </c>
      <c r="E19" s="50">
        <v>19.400300000000001</v>
      </c>
      <c r="F19" s="50">
        <v>25.378799999999998</v>
      </c>
      <c r="G19" s="50">
        <v>16.7394</v>
      </c>
      <c r="H19" s="50">
        <v>26.360199999999999</v>
      </c>
      <c r="I19" s="50">
        <v>31.272500000000001</v>
      </c>
      <c r="J19" s="50">
        <v>22.6846</v>
      </c>
      <c r="K19" s="50">
        <v>19.434100000000001</v>
      </c>
      <c r="L19" s="50">
        <v>26.054600000000001</v>
      </c>
      <c r="M19" s="50">
        <v>19.593499999999999</v>
      </c>
      <c r="N19" s="50">
        <v>9.0264000000000006</v>
      </c>
      <c r="O19" s="50">
        <v>28.6737</v>
      </c>
      <c r="P19" s="50">
        <v>8.8411000000000008</v>
      </c>
      <c r="Q19" s="50">
        <v>13.9762</v>
      </c>
      <c r="R19" s="50">
        <v>11.619300000000001</v>
      </c>
      <c r="S19" s="50">
        <v>7.7755999999999998</v>
      </c>
    </row>
    <row r="20" spans="1:19" ht="15" hidden="1" customHeight="1" outlineLevel="1">
      <c r="A20" s="15">
        <v>40817</v>
      </c>
      <c r="B20" s="50">
        <v>25.6098</v>
      </c>
      <c r="C20" s="50">
        <v>32.0839</v>
      </c>
      <c r="D20" s="50">
        <v>21.117799999999999</v>
      </c>
      <c r="E20" s="50">
        <v>19.598800000000001</v>
      </c>
      <c r="F20" s="50">
        <v>24.2698</v>
      </c>
      <c r="G20" s="50">
        <v>17.155100000000001</v>
      </c>
      <c r="H20" s="50">
        <v>26.090900000000001</v>
      </c>
      <c r="I20" s="50">
        <v>32.090400000000002</v>
      </c>
      <c r="J20" s="50">
        <v>21.672799999999999</v>
      </c>
      <c r="K20" s="50">
        <v>19.607399999999998</v>
      </c>
      <c r="L20" s="50">
        <v>24.356300000000001</v>
      </c>
      <c r="M20" s="50">
        <v>18.264700000000001</v>
      </c>
      <c r="N20" s="50">
        <v>12.340400000000001</v>
      </c>
      <c r="O20" s="50">
        <v>24.691500000000001</v>
      </c>
      <c r="P20" s="50">
        <v>12.211499999999999</v>
      </c>
      <c r="Q20" s="50">
        <v>14.928699999999999</v>
      </c>
      <c r="R20" s="50">
        <v>15.077500000000001</v>
      </c>
      <c r="S20" s="50">
        <v>11.9511</v>
      </c>
    </row>
    <row r="21" spans="1:19" ht="15" hidden="1" customHeight="1" outlineLevel="1">
      <c r="A21" s="15">
        <v>40848</v>
      </c>
      <c r="B21" s="50">
        <v>21.984200000000001</v>
      </c>
      <c r="C21" s="50">
        <v>30.738700000000001</v>
      </c>
      <c r="D21" s="50">
        <v>18.035499999999999</v>
      </c>
      <c r="E21" s="50">
        <v>19.093399999999999</v>
      </c>
      <c r="F21" s="50">
        <v>18.656099999999999</v>
      </c>
      <c r="G21" s="50">
        <v>16.288499999999999</v>
      </c>
      <c r="H21" s="50">
        <v>22.021799999999999</v>
      </c>
      <c r="I21" s="50">
        <v>30.778700000000001</v>
      </c>
      <c r="J21" s="50">
        <v>18.064900000000002</v>
      </c>
      <c r="K21" s="50">
        <v>19.094200000000001</v>
      </c>
      <c r="L21" s="50">
        <v>18.681100000000001</v>
      </c>
      <c r="M21" s="50">
        <v>16.331800000000001</v>
      </c>
      <c r="N21" s="50">
        <v>14.6157</v>
      </c>
      <c r="O21" s="50">
        <v>20.3781</v>
      </c>
      <c r="P21" s="50">
        <v>12.844200000000001</v>
      </c>
      <c r="Q21" s="50">
        <v>7.75</v>
      </c>
      <c r="R21" s="50">
        <v>13.470599999999999</v>
      </c>
      <c r="S21" s="50">
        <v>12.4648</v>
      </c>
    </row>
    <row r="22" spans="1:19" ht="15" hidden="1" customHeight="1" outlineLevel="1">
      <c r="A22" s="15">
        <v>40878</v>
      </c>
      <c r="B22" s="50">
        <v>25.7441</v>
      </c>
      <c r="C22" s="50">
        <v>32.814500000000002</v>
      </c>
      <c r="D22" s="50">
        <v>20.396899999999999</v>
      </c>
      <c r="E22" s="50">
        <v>21.368500000000001</v>
      </c>
      <c r="F22" s="50">
        <v>24.023199999999999</v>
      </c>
      <c r="G22" s="50">
        <v>14.5116</v>
      </c>
      <c r="H22" s="50">
        <v>25.793199999999999</v>
      </c>
      <c r="I22" s="50">
        <v>32.849200000000003</v>
      </c>
      <c r="J22" s="50">
        <v>20.435199999999998</v>
      </c>
      <c r="K22" s="50">
        <v>21.377800000000001</v>
      </c>
      <c r="L22" s="50">
        <v>24.050799999999999</v>
      </c>
      <c r="M22" s="50">
        <v>14.502000000000001</v>
      </c>
      <c r="N22" s="50">
        <v>16.457999999999998</v>
      </c>
      <c r="O22" s="50">
        <v>21.136500000000002</v>
      </c>
      <c r="P22" s="50">
        <v>14.9595</v>
      </c>
      <c r="Q22" s="50">
        <v>7.75</v>
      </c>
      <c r="R22" s="50">
        <v>14.9579</v>
      </c>
      <c r="S22" s="50">
        <v>15.1036</v>
      </c>
    </row>
    <row r="23" spans="1:19" ht="15" hidden="1" customHeight="1" outlineLevel="1">
      <c r="A23" s="15">
        <v>40909</v>
      </c>
      <c r="B23" s="50">
        <v>29.393599999999999</v>
      </c>
      <c r="C23" s="50">
        <v>33.421599999999998</v>
      </c>
      <c r="D23" s="50">
        <v>23.953499999999998</v>
      </c>
      <c r="E23" s="50">
        <v>22.8809</v>
      </c>
      <c r="F23" s="50">
        <v>26.1554</v>
      </c>
      <c r="G23" s="50">
        <v>18.055</v>
      </c>
      <c r="H23" s="50">
        <v>29.714500000000001</v>
      </c>
      <c r="I23" s="50">
        <v>33.428400000000003</v>
      </c>
      <c r="J23" s="50">
        <v>24.486499999999999</v>
      </c>
      <c r="K23" s="50">
        <v>22.8809</v>
      </c>
      <c r="L23" s="50">
        <v>26.343699999999998</v>
      </c>
      <c r="M23" s="50">
        <v>19.5351</v>
      </c>
      <c r="N23" s="50">
        <v>11.683199999999999</v>
      </c>
      <c r="O23" s="50">
        <v>20.686800000000002</v>
      </c>
      <c r="P23" s="50">
        <v>11.526899999999999</v>
      </c>
      <c r="Q23" s="50">
        <v>0</v>
      </c>
      <c r="R23" s="50">
        <v>15.2479</v>
      </c>
      <c r="S23" s="50">
        <v>10.272</v>
      </c>
    </row>
    <row r="24" spans="1:19" ht="15" hidden="1" customHeight="1" outlineLevel="1">
      <c r="A24" s="15">
        <v>40940</v>
      </c>
      <c r="B24" s="50">
        <v>26.0014</v>
      </c>
      <c r="C24" s="50">
        <v>29.220800000000001</v>
      </c>
      <c r="D24" s="50">
        <v>24.1067</v>
      </c>
      <c r="E24" s="50">
        <v>23.128799999999998</v>
      </c>
      <c r="F24" s="50">
        <v>27.034600000000001</v>
      </c>
      <c r="G24" s="50">
        <v>19.905100000000001</v>
      </c>
      <c r="H24" s="50">
        <v>26.254999999999999</v>
      </c>
      <c r="I24" s="50">
        <v>29.222799999999999</v>
      </c>
      <c r="J24" s="50">
        <v>24.456600000000002</v>
      </c>
      <c r="K24" s="50">
        <v>23.128799999999998</v>
      </c>
      <c r="L24" s="50">
        <v>27.361599999999999</v>
      </c>
      <c r="M24" s="50">
        <v>20.348099999999999</v>
      </c>
      <c r="N24" s="50">
        <v>12.483000000000001</v>
      </c>
      <c r="O24" s="50">
        <v>21.326799999999999</v>
      </c>
      <c r="P24" s="50">
        <v>12.437900000000001</v>
      </c>
      <c r="Q24" s="50">
        <v>0</v>
      </c>
      <c r="R24" s="50">
        <v>10.748200000000001</v>
      </c>
      <c r="S24" s="50">
        <v>13.3072</v>
      </c>
    </row>
    <row r="25" spans="1:19" ht="15" hidden="1" customHeight="1" outlineLevel="1">
      <c r="A25" s="15">
        <v>40969</v>
      </c>
      <c r="B25" s="50">
        <v>27.1159</v>
      </c>
      <c r="C25" s="50">
        <v>30.6983</v>
      </c>
      <c r="D25" s="50">
        <v>24.6435</v>
      </c>
      <c r="E25" s="50">
        <v>23.286000000000001</v>
      </c>
      <c r="F25" s="50">
        <v>26.565300000000001</v>
      </c>
      <c r="G25" s="50">
        <v>19.826000000000001</v>
      </c>
      <c r="H25" s="50">
        <v>27.202200000000001</v>
      </c>
      <c r="I25" s="50">
        <v>30.6965</v>
      </c>
      <c r="J25" s="50">
        <v>24.756</v>
      </c>
      <c r="K25" s="50">
        <v>23.286799999999999</v>
      </c>
      <c r="L25" s="50">
        <v>26.5747</v>
      </c>
      <c r="M25" s="50">
        <v>20.029499999999999</v>
      </c>
      <c r="N25" s="50">
        <v>17.54</v>
      </c>
      <c r="O25" s="50">
        <v>33.931699999999999</v>
      </c>
      <c r="P25" s="50">
        <v>17.109300000000001</v>
      </c>
      <c r="Q25" s="50">
        <v>7.5494000000000003</v>
      </c>
      <c r="R25" s="50">
        <v>10.621700000000001</v>
      </c>
      <c r="S25" s="50">
        <v>17.279699999999998</v>
      </c>
    </row>
    <row r="26" spans="1:19" ht="15" hidden="1" customHeight="1" outlineLevel="1">
      <c r="A26" s="15">
        <v>41000</v>
      </c>
      <c r="B26" s="50">
        <v>26.586400000000001</v>
      </c>
      <c r="C26" s="50">
        <v>29.858699999999999</v>
      </c>
      <c r="D26" s="50">
        <v>23.891400000000001</v>
      </c>
      <c r="E26" s="50">
        <v>21.5459</v>
      </c>
      <c r="F26" s="50">
        <v>25.569700000000001</v>
      </c>
      <c r="G26" s="50">
        <v>20.371200000000002</v>
      </c>
      <c r="H26" s="50">
        <v>26.616299999999999</v>
      </c>
      <c r="I26" s="50">
        <v>29.8611</v>
      </c>
      <c r="J26" s="50">
        <v>23.938199999999998</v>
      </c>
      <c r="K26" s="50">
        <v>21.5459</v>
      </c>
      <c r="L26" s="50">
        <v>25.590699999999998</v>
      </c>
      <c r="M26" s="50">
        <v>20.536899999999999</v>
      </c>
      <c r="N26" s="50">
        <v>9.6723999999999997</v>
      </c>
      <c r="O26" s="50">
        <v>25.603300000000001</v>
      </c>
      <c r="P26" s="50">
        <v>6.9648000000000003</v>
      </c>
      <c r="Q26" s="50">
        <v>0</v>
      </c>
      <c r="R26" s="50">
        <v>8.4390000000000001</v>
      </c>
      <c r="S26" s="50">
        <v>6.3890000000000002</v>
      </c>
    </row>
    <row r="27" spans="1:19" ht="15" hidden="1" customHeight="1" outlineLevel="1">
      <c r="A27" s="15">
        <v>41030</v>
      </c>
      <c r="B27" s="50">
        <v>26.966899999999999</v>
      </c>
      <c r="C27" s="50">
        <v>31.0426</v>
      </c>
      <c r="D27" s="50">
        <v>24.0839</v>
      </c>
      <c r="E27" s="50">
        <v>21.547599999999999</v>
      </c>
      <c r="F27" s="50">
        <v>27.203199999999999</v>
      </c>
      <c r="G27" s="50">
        <v>20.461099999999998</v>
      </c>
      <c r="H27" s="50">
        <v>27.1479</v>
      </c>
      <c r="I27" s="50">
        <v>31.048300000000001</v>
      </c>
      <c r="J27" s="50">
        <v>24.3032</v>
      </c>
      <c r="K27" s="50">
        <v>21.547799999999999</v>
      </c>
      <c r="L27" s="50">
        <v>27.206900000000001</v>
      </c>
      <c r="M27" s="50">
        <v>20.878399999999999</v>
      </c>
      <c r="N27" s="50">
        <v>17.248899999999999</v>
      </c>
      <c r="O27" s="50">
        <v>22.310300000000002</v>
      </c>
      <c r="P27" s="50">
        <v>17.173500000000001</v>
      </c>
      <c r="Q27" s="50">
        <v>7.5</v>
      </c>
      <c r="R27" s="50">
        <v>17.789400000000001</v>
      </c>
      <c r="S27" s="50">
        <v>17.170400000000001</v>
      </c>
    </row>
    <row r="28" spans="1:19" ht="15" hidden="1" customHeight="1" outlineLevel="1">
      <c r="A28" s="15">
        <v>41061</v>
      </c>
      <c r="B28" s="50">
        <v>25.781300000000002</v>
      </c>
      <c r="C28" s="50">
        <v>29.689299999999999</v>
      </c>
      <c r="D28" s="50">
        <v>23.508500000000002</v>
      </c>
      <c r="E28" s="50">
        <v>18.3278</v>
      </c>
      <c r="F28" s="50">
        <v>26.738499999999998</v>
      </c>
      <c r="G28" s="50">
        <v>20.939299999999999</v>
      </c>
      <c r="H28" s="50">
        <v>26.0289</v>
      </c>
      <c r="I28" s="50">
        <v>29.693899999999999</v>
      </c>
      <c r="J28" s="50">
        <v>23.843</v>
      </c>
      <c r="K28" s="50">
        <v>18.3278</v>
      </c>
      <c r="L28" s="50">
        <v>27.327400000000001</v>
      </c>
      <c r="M28" s="50">
        <v>21.260300000000001</v>
      </c>
      <c r="N28" s="50">
        <v>11.020200000000001</v>
      </c>
      <c r="O28" s="50">
        <v>23.616599999999998</v>
      </c>
      <c r="P28" s="50">
        <v>10.8026</v>
      </c>
      <c r="Q28" s="50">
        <v>7.5</v>
      </c>
      <c r="R28" s="50">
        <v>11.5571</v>
      </c>
      <c r="S28" s="50">
        <v>7.8022999999999998</v>
      </c>
    </row>
    <row r="29" spans="1:19" ht="15" hidden="1" customHeight="1" outlineLevel="1">
      <c r="A29" s="15">
        <v>41091</v>
      </c>
      <c r="B29" s="50">
        <v>25.880700000000001</v>
      </c>
      <c r="C29" s="50">
        <v>28.834099999999999</v>
      </c>
      <c r="D29" s="50">
        <v>24.276299999999999</v>
      </c>
      <c r="E29" s="50">
        <v>21.3078</v>
      </c>
      <c r="F29" s="50">
        <v>27.008900000000001</v>
      </c>
      <c r="G29" s="50">
        <v>20.126100000000001</v>
      </c>
      <c r="H29" s="50">
        <v>25.9102</v>
      </c>
      <c r="I29" s="50">
        <v>28.847999999999999</v>
      </c>
      <c r="J29" s="50">
        <v>24.313099999999999</v>
      </c>
      <c r="K29" s="50">
        <v>21.3078</v>
      </c>
      <c r="L29" s="50">
        <v>27.008900000000001</v>
      </c>
      <c r="M29" s="50">
        <v>20.276900000000001</v>
      </c>
      <c r="N29" s="50">
        <v>12.139200000000001</v>
      </c>
      <c r="O29" s="50">
        <v>20.6327</v>
      </c>
      <c r="P29" s="50">
        <v>8.8735999999999997</v>
      </c>
      <c r="Q29" s="50">
        <v>0</v>
      </c>
      <c r="R29" s="50">
        <v>0</v>
      </c>
      <c r="S29" s="50">
        <v>8.8735999999999997</v>
      </c>
    </row>
    <row r="30" spans="1:19" ht="15" hidden="1" customHeight="1" outlineLevel="1">
      <c r="A30" s="15">
        <v>41122</v>
      </c>
      <c r="B30" s="50">
        <v>28.096900000000002</v>
      </c>
      <c r="C30" s="50">
        <v>31.688700000000001</v>
      </c>
      <c r="D30" s="50">
        <v>25.201499999999999</v>
      </c>
      <c r="E30" s="50">
        <v>23.303100000000001</v>
      </c>
      <c r="F30" s="50">
        <v>27.6159</v>
      </c>
      <c r="G30" s="50">
        <v>19.773399999999999</v>
      </c>
      <c r="H30" s="50">
        <v>28.139600000000002</v>
      </c>
      <c r="I30" s="50">
        <v>31.687200000000001</v>
      </c>
      <c r="J30" s="50">
        <v>25.265699999999999</v>
      </c>
      <c r="K30" s="50">
        <v>23.303100000000001</v>
      </c>
      <c r="L30" s="50">
        <v>27.616399999999999</v>
      </c>
      <c r="M30" s="50">
        <v>19.9727</v>
      </c>
      <c r="N30" s="50">
        <v>13.868399999999999</v>
      </c>
      <c r="O30" s="50">
        <v>36.9953</v>
      </c>
      <c r="P30" s="50">
        <v>12.883699999999999</v>
      </c>
      <c r="Q30" s="50">
        <v>0</v>
      </c>
      <c r="R30" s="50">
        <v>12.985200000000001</v>
      </c>
      <c r="S30" s="50">
        <v>12.8834</v>
      </c>
    </row>
    <row r="31" spans="1:19" ht="15" hidden="1" customHeight="1" outlineLevel="1">
      <c r="A31" s="15">
        <v>41153</v>
      </c>
      <c r="B31" s="50">
        <v>26.8428</v>
      </c>
      <c r="C31" s="50">
        <v>30.568000000000001</v>
      </c>
      <c r="D31" s="50">
        <v>24.278400000000001</v>
      </c>
      <c r="E31" s="50">
        <v>23.637599999999999</v>
      </c>
      <c r="F31" s="50">
        <v>27.8887</v>
      </c>
      <c r="G31" s="50">
        <v>16.725899999999999</v>
      </c>
      <c r="H31" s="50">
        <v>27.263000000000002</v>
      </c>
      <c r="I31" s="50">
        <v>30.526599999999998</v>
      </c>
      <c r="J31" s="50">
        <v>24.916</v>
      </c>
      <c r="K31" s="50">
        <v>23.652799999999999</v>
      </c>
      <c r="L31" s="50">
        <v>27.890699999999999</v>
      </c>
      <c r="M31" s="50">
        <v>18.167999999999999</v>
      </c>
      <c r="N31" s="50">
        <v>11.9397</v>
      </c>
      <c r="O31" s="50">
        <v>49.7288</v>
      </c>
      <c r="P31" s="50">
        <v>10.6889</v>
      </c>
      <c r="Q31" s="50">
        <v>7.5</v>
      </c>
      <c r="R31" s="50">
        <v>16.9815</v>
      </c>
      <c r="S31" s="50">
        <v>10.6913</v>
      </c>
    </row>
    <row r="32" spans="1:19" ht="15" hidden="1" customHeight="1" outlineLevel="1">
      <c r="A32" s="15">
        <v>41183</v>
      </c>
      <c r="B32" s="50">
        <v>27.225000000000001</v>
      </c>
      <c r="C32" s="50">
        <v>30.857700000000001</v>
      </c>
      <c r="D32" s="50">
        <v>24.648800000000001</v>
      </c>
      <c r="E32" s="50">
        <v>22.510400000000001</v>
      </c>
      <c r="F32" s="50">
        <v>27.7773</v>
      </c>
      <c r="G32" s="50">
        <v>18.198799999999999</v>
      </c>
      <c r="H32" s="50">
        <v>27.721399999999999</v>
      </c>
      <c r="I32" s="50">
        <v>30.852599999999999</v>
      </c>
      <c r="J32" s="50">
        <v>25.354500000000002</v>
      </c>
      <c r="K32" s="50">
        <v>22.512</v>
      </c>
      <c r="L32" s="50">
        <v>28.322099999999999</v>
      </c>
      <c r="M32" s="50">
        <v>18.990100000000002</v>
      </c>
      <c r="N32" s="50">
        <v>14.095000000000001</v>
      </c>
      <c r="O32" s="50">
        <v>48.961300000000001</v>
      </c>
      <c r="P32" s="50">
        <v>13.984299999999999</v>
      </c>
      <c r="Q32" s="50">
        <v>7.5</v>
      </c>
      <c r="R32" s="50">
        <v>12.423</v>
      </c>
      <c r="S32" s="50">
        <v>14.741899999999999</v>
      </c>
    </row>
    <row r="33" spans="1:19" ht="15" hidden="1" customHeight="1" outlineLevel="1">
      <c r="A33" s="15">
        <v>41214</v>
      </c>
      <c r="B33" s="50">
        <v>26.477399999999999</v>
      </c>
      <c r="C33" s="50">
        <v>30.597300000000001</v>
      </c>
      <c r="D33" s="50">
        <v>23.674900000000001</v>
      </c>
      <c r="E33" s="50">
        <v>21.406700000000001</v>
      </c>
      <c r="F33" s="50">
        <v>29.4573</v>
      </c>
      <c r="G33" s="50">
        <v>16.270099999999999</v>
      </c>
      <c r="H33" s="50">
        <v>26.636800000000001</v>
      </c>
      <c r="I33" s="50">
        <v>30.594200000000001</v>
      </c>
      <c r="J33" s="50">
        <v>23.9114</v>
      </c>
      <c r="K33" s="50">
        <v>21.407399999999999</v>
      </c>
      <c r="L33" s="50">
        <v>29.4573</v>
      </c>
      <c r="M33" s="50">
        <v>16.820599999999999</v>
      </c>
      <c r="N33" s="50">
        <v>5.2466999999999997</v>
      </c>
      <c r="O33" s="50">
        <v>47.395299999999999</v>
      </c>
      <c r="P33" s="50">
        <v>4.8282999999999996</v>
      </c>
      <c r="Q33" s="50">
        <v>7.5</v>
      </c>
      <c r="R33" s="50">
        <v>0</v>
      </c>
      <c r="S33" s="50">
        <v>4.8250000000000002</v>
      </c>
    </row>
    <row r="34" spans="1:19" ht="15" hidden="1" customHeight="1" outlineLevel="1">
      <c r="A34" s="15">
        <v>41244</v>
      </c>
      <c r="B34" s="50">
        <v>27.5733</v>
      </c>
      <c r="C34" s="50">
        <v>31.1646</v>
      </c>
      <c r="D34" s="50">
        <v>24.4742</v>
      </c>
      <c r="E34" s="50">
        <v>21.9224</v>
      </c>
      <c r="F34" s="50">
        <v>29.21</v>
      </c>
      <c r="G34" s="50">
        <v>16.810199999999998</v>
      </c>
      <c r="H34" s="50">
        <v>27.621300000000002</v>
      </c>
      <c r="I34" s="50">
        <v>31.162700000000001</v>
      </c>
      <c r="J34" s="50">
        <v>24.541799999999999</v>
      </c>
      <c r="K34" s="50">
        <v>22.156600000000001</v>
      </c>
      <c r="L34" s="50">
        <v>29.21</v>
      </c>
      <c r="M34" s="50">
        <v>16.811900000000001</v>
      </c>
      <c r="N34" s="50">
        <v>16.206199999999999</v>
      </c>
      <c r="O34" s="50">
        <v>47.072800000000001</v>
      </c>
      <c r="P34" s="50">
        <v>15.805999999999999</v>
      </c>
      <c r="Q34" s="50">
        <v>15.8491</v>
      </c>
      <c r="R34" s="50">
        <v>0</v>
      </c>
      <c r="S34" s="50">
        <v>13</v>
      </c>
    </row>
    <row r="35" spans="1:19" ht="15" hidden="1" customHeight="1" outlineLevel="1">
      <c r="A35" s="15">
        <v>41275</v>
      </c>
      <c r="B35" s="50">
        <v>28.942599999999999</v>
      </c>
      <c r="C35" s="50">
        <v>31.1722</v>
      </c>
      <c r="D35" s="50">
        <v>26.553000000000001</v>
      </c>
      <c r="E35" s="50">
        <v>23.473299999999998</v>
      </c>
      <c r="F35" s="50">
        <v>28.3706</v>
      </c>
      <c r="G35" s="50">
        <v>21.1997</v>
      </c>
      <c r="H35" s="50">
        <v>29.2133</v>
      </c>
      <c r="I35" s="50">
        <v>31.1693</v>
      </c>
      <c r="J35" s="50">
        <v>27.062999999999999</v>
      </c>
      <c r="K35" s="50">
        <v>23.473299999999998</v>
      </c>
      <c r="L35" s="50">
        <v>28.523900000000001</v>
      </c>
      <c r="M35" s="50">
        <v>26.6934</v>
      </c>
      <c r="N35" s="50">
        <v>7.1505000000000001</v>
      </c>
      <c r="O35" s="50">
        <v>46.271799999999999</v>
      </c>
      <c r="P35" s="50">
        <v>6.8339999999999996</v>
      </c>
      <c r="Q35" s="50">
        <v>7.5</v>
      </c>
      <c r="R35" s="50">
        <v>12.702199999999999</v>
      </c>
      <c r="S35" s="50">
        <v>4.8250000000000002</v>
      </c>
    </row>
    <row r="36" spans="1:19" ht="15" hidden="1" customHeight="1" outlineLevel="1">
      <c r="A36" s="15">
        <v>41306</v>
      </c>
      <c r="B36" s="50">
        <v>28.317399999999999</v>
      </c>
      <c r="C36" s="50">
        <v>29.327500000000001</v>
      </c>
      <c r="D36" s="50">
        <v>27.2483</v>
      </c>
      <c r="E36" s="50">
        <v>21.998999999999999</v>
      </c>
      <c r="F36" s="50">
        <v>30.8124</v>
      </c>
      <c r="G36" s="50">
        <v>23.338899999999999</v>
      </c>
      <c r="H36" s="50">
        <v>28.430700000000002</v>
      </c>
      <c r="I36" s="50">
        <v>29.326599999999999</v>
      </c>
      <c r="J36" s="50">
        <v>27.470400000000001</v>
      </c>
      <c r="K36" s="50">
        <v>22.005199999999999</v>
      </c>
      <c r="L36" s="50">
        <v>30.8764</v>
      </c>
      <c r="M36" s="50">
        <v>24.682500000000001</v>
      </c>
      <c r="N36" s="50">
        <v>9.9846000000000004</v>
      </c>
      <c r="O36" s="50">
        <v>44.571100000000001</v>
      </c>
      <c r="P36" s="50">
        <v>9.8157999999999994</v>
      </c>
      <c r="Q36" s="50">
        <v>7.5</v>
      </c>
      <c r="R36" s="50">
        <v>16.199300000000001</v>
      </c>
      <c r="S36" s="50">
        <v>8.2315000000000005</v>
      </c>
    </row>
    <row r="37" spans="1:19" ht="15" hidden="1" customHeight="1" outlineLevel="1">
      <c r="A37" s="15">
        <v>41334</v>
      </c>
      <c r="B37" s="50">
        <v>28.007999999999999</v>
      </c>
      <c r="C37" s="50">
        <v>30.116700000000002</v>
      </c>
      <c r="D37" s="50">
        <v>25.995000000000001</v>
      </c>
      <c r="E37" s="50">
        <v>22.0122</v>
      </c>
      <c r="F37" s="50">
        <v>27.5305</v>
      </c>
      <c r="G37" s="50">
        <v>24.7653</v>
      </c>
      <c r="H37" s="50">
        <v>28.015000000000001</v>
      </c>
      <c r="I37" s="50">
        <v>30.1187</v>
      </c>
      <c r="J37" s="50">
        <v>26.0047</v>
      </c>
      <c r="K37" s="50">
        <v>22.0261</v>
      </c>
      <c r="L37" s="50">
        <v>27.539000000000001</v>
      </c>
      <c r="M37" s="50">
        <v>24.7653</v>
      </c>
      <c r="N37" s="50">
        <v>16.7654</v>
      </c>
      <c r="O37" s="50">
        <v>10.231</v>
      </c>
      <c r="P37" s="50">
        <v>17.310099999999998</v>
      </c>
      <c r="Q37" s="50">
        <v>15.0303</v>
      </c>
      <c r="R37" s="50">
        <v>18.8979</v>
      </c>
      <c r="S37" s="50" t="s">
        <v>126</v>
      </c>
    </row>
    <row r="38" spans="1:19" ht="15" hidden="1" customHeight="1" outlineLevel="1">
      <c r="A38" s="15">
        <v>41365</v>
      </c>
      <c r="B38" s="50">
        <v>26.8444</v>
      </c>
      <c r="C38" s="50">
        <v>28.746600000000001</v>
      </c>
      <c r="D38" s="50">
        <v>25.0702</v>
      </c>
      <c r="E38" s="50">
        <v>21.186800000000002</v>
      </c>
      <c r="F38" s="50">
        <v>27.2408</v>
      </c>
      <c r="G38" s="50">
        <v>22.626999999999999</v>
      </c>
      <c r="H38" s="50">
        <v>27.024699999999999</v>
      </c>
      <c r="I38" s="50">
        <v>28.747199999999999</v>
      </c>
      <c r="J38" s="50">
        <v>25.379100000000001</v>
      </c>
      <c r="K38" s="50">
        <v>21.191400000000002</v>
      </c>
      <c r="L38" s="50">
        <v>27.840800000000002</v>
      </c>
      <c r="M38" s="50">
        <v>22.626999999999999</v>
      </c>
      <c r="N38" s="50">
        <v>12.386799999999999</v>
      </c>
      <c r="O38" s="50">
        <v>12.2407</v>
      </c>
      <c r="P38" s="50">
        <v>12.387</v>
      </c>
      <c r="Q38" s="50">
        <v>7.5</v>
      </c>
      <c r="R38" s="50">
        <v>12.4048</v>
      </c>
      <c r="S38" s="50" t="s">
        <v>126</v>
      </c>
    </row>
    <row r="39" spans="1:19" ht="15" hidden="1" customHeight="1" outlineLevel="1">
      <c r="A39" s="15">
        <v>41395</v>
      </c>
      <c r="B39" s="50">
        <v>26.743200000000002</v>
      </c>
      <c r="C39" s="50">
        <v>28.901599999999998</v>
      </c>
      <c r="D39" s="50">
        <v>24.681899999999999</v>
      </c>
      <c r="E39" s="50">
        <v>19.581</v>
      </c>
      <c r="F39" s="50">
        <v>29.1144</v>
      </c>
      <c r="G39" s="50">
        <v>19.696200000000001</v>
      </c>
      <c r="H39" s="50">
        <v>26.761500000000002</v>
      </c>
      <c r="I39" s="50">
        <v>28.901499999999999</v>
      </c>
      <c r="J39" s="50">
        <v>24.711600000000001</v>
      </c>
      <c r="K39" s="50">
        <v>19.584800000000001</v>
      </c>
      <c r="L39" s="50">
        <v>29.160799999999998</v>
      </c>
      <c r="M39" s="50">
        <v>19.734200000000001</v>
      </c>
      <c r="N39" s="50">
        <v>14.979900000000001</v>
      </c>
      <c r="O39" s="50">
        <v>37.369599999999998</v>
      </c>
      <c r="P39" s="50">
        <v>14.8522</v>
      </c>
      <c r="Q39" s="50">
        <v>7.5</v>
      </c>
      <c r="R39" s="50">
        <v>16.562799999999999</v>
      </c>
      <c r="S39" s="50">
        <v>12</v>
      </c>
    </row>
    <row r="40" spans="1:19" ht="15" hidden="1" customHeight="1" outlineLevel="1">
      <c r="A40" s="15">
        <v>41426</v>
      </c>
      <c r="B40" s="50">
        <v>25.372599999999998</v>
      </c>
      <c r="C40" s="50">
        <v>25.107700000000001</v>
      </c>
      <c r="D40" s="50">
        <v>25.558</v>
      </c>
      <c r="E40" s="50">
        <v>19.293500000000002</v>
      </c>
      <c r="F40" s="50">
        <v>28.380299999999998</v>
      </c>
      <c r="G40" s="50">
        <v>25.1554</v>
      </c>
      <c r="H40" s="50">
        <v>25.4253</v>
      </c>
      <c r="I40" s="50">
        <v>25.107500000000002</v>
      </c>
      <c r="J40" s="50">
        <v>25.6493</v>
      </c>
      <c r="K40" s="50">
        <v>19.294899999999998</v>
      </c>
      <c r="L40" s="50">
        <v>28.475000000000001</v>
      </c>
      <c r="M40" s="50">
        <v>25.568100000000001</v>
      </c>
      <c r="N40" s="50">
        <v>13.653499999999999</v>
      </c>
      <c r="O40" s="50">
        <v>31.470099999999999</v>
      </c>
      <c r="P40" s="50">
        <v>13.6129</v>
      </c>
      <c r="Q40" s="50">
        <v>7.5</v>
      </c>
      <c r="R40" s="50">
        <v>12.3073</v>
      </c>
      <c r="S40" s="50">
        <v>14.8872</v>
      </c>
    </row>
    <row r="41" spans="1:19" ht="15" hidden="1" customHeight="1" outlineLevel="1">
      <c r="A41" s="15">
        <v>41456</v>
      </c>
      <c r="B41" s="50">
        <v>26.799700000000001</v>
      </c>
      <c r="C41" s="50">
        <v>29.0045</v>
      </c>
      <c r="D41" s="50">
        <v>24.840800000000002</v>
      </c>
      <c r="E41" s="50">
        <v>19.994</v>
      </c>
      <c r="F41" s="50">
        <v>28.143699999999999</v>
      </c>
      <c r="G41" s="50">
        <v>22.798200000000001</v>
      </c>
      <c r="H41" s="50">
        <v>26.805900000000001</v>
      </c>
      <c r="I41" s="50">
        <v>29.003</v>
      </c>
      <c r="J41" s="50">
        <v>24.852599999999999</v>
      </c>
      <c r="K41" s="50">
        <v>20.005700000000001</v>
      </c>
      <c r="L41" s="50">
        <v>28.143699999999999</v>
      </c>
      <c r="M41" s="50">
        <v>22.8477</v>
      </c>
      <c r="N41" s="50">
        <v>14.7423</v>
      </c>
      <c r="O41" s="50">
        <v>36.927199999999999</v>
      </c>
      <c r="P41" s="50">
        <v>10.1915</v>
      </c>
      <c r="Q41" s="50">
        <v>7</v>
      </c>
      <c r="R41" s="50">
        <v>0</v>
      </c>
      <c r="S41" s="50">
        <v>12.1</v>
      </c>
    </row>
    <row r="42" spans="1:19" ht="15" hidden="1" customHeight="1" outlineLevel="1">
      <c r="A42" s="15">
        <v>41487</v>
      </c>
      <c r="B42" s="50">
        <v>25.3917</v>
      </c>
      <c r="C42" s="50">
        <v>26.874500000000001</v>
      </c>
      <c r="D42" s="50">
        <v>24.494499999999999</v>
      </c>
      <c r="E42" s="50">
        <v>20.295500000000001</v>
      </c>
      <c r="F42" s="50">
        <v>27.173500000000001</v>
      </c>
      <c r="G42" s="50">
        <v>22.0989</v>
      </c>
      <c r="H42" s="50">
        <v>25.392800000000001</v>
      </c>
      <c r="I42" s="50">
        <v>26.8736</v>
      </c>
      <c r="J42" s="50">
        <v>24.496700000000001</v>
      </c>
      <c r="K42" s="50">
        <v>20.296600000000002</v>
      </c>
      <c r="L42" s="50">
        <v>27.173500000000001</v>
      </c>
      <c r="M42" s="50">
        <v>22.1112</v>
      </c>
      <c r="N42" s="50">
        <v>19.561599999999999</v>
      </c>
      <c r="O42" s="50">
        <v>43.1616</v>
      </c>
      <c r="P42" s="50">
        <v>16.604900000000001</v>
      </c>
      <c r="Q42" s="50">
        <v>6.7454000000000001</v>
      </c>
      <c r="R42" s="50">
        <v>0</v>
      </c>
      <c r="S42" s="50">
        <v>17.605699999999999</v>
      </c>
    </row>
    <row r="43" spans="1:19" ht="15" hidden="1" customHeight="1" outlineLevel="1">
      <c r="A43" s="15">
        <v>41518</v>
      </c>
      <c r="B43" s="50">
        <v>24.8414</v>
      </c>
      <c r="C43" s="50">
        <v>25.736000000000001</v>
      </c>
      <c r="D43" s="50">
        <v>24.338999999999999</v>
      </c>
      <c r="E43" s="50">
        <v>18.3721</v>
      </c>
      <c r="F43" s="50">
        <v>28.411899999999999</v>
      </c>
      <c r="G43" s="50">
        <v>21.7075</v>
      </c>
      <c r="H43" s="50">
        <v>24.843800000000002</v>
      </c>
      <c r="I43" s="50">
        <v>25.735600000000002</v>
      </c>
      <c r="J43" s="50">
        <v>24.3428</v>
      </c>
      <c r="K43" s="50">
        <v>18.375900000000001</v>
      </c>
      <c r="L43" s="50">
        <v>28.411899999999999</v>
      </c>
      <c r="M43" s="50">
        <v>21.7164</v>
      </c>
      <c r="N43" s="50">
        <v>14.1221</v>
      </c>
      <c r="O43" s="50">
        <v>38.618899999999996</v>
      </c>
      <c r="P43" s="50">
        <v>13.019500000000001</v>
      </c>
      <c r="Q43" s="50">
        <v>13.096299999999999</v>
      </c>
      <c r="R43" s="50">
        <v>0</v>
      </c>
      <c r="S43" s="50">
        <v>12.7559</v>
      </c>
    </row>
    <row r="44" spans="1:19" ht="15" hidden="1" customHeight="1" outlineLevel="1">
      <c r="A44" s="15">
        <v>41548</v>
      </c>
      <c r="B44" s="50">
        <v>26.6477</v>
      </c>
      <c r="C44" s="50">
        <v>26.958500000000001</v>
      </c>
      <c r="D44" s="50">
        <v>26.363800000000001</v>
      </c>
      <c r="E44" s="50">
        <v>22.582999999999998</v>
      </c>
      <c r="F44" s="50">
        <v>28.1404</v>
      </c>
      <c r="G44" s="50">
        <v>22.423100000000002</v>
      </c>
      <c r="H44" s="50">
        <v>26.7911</v>
      </c>
      <c r="I44" s="50">
        <v>26.957100000000001</v>
      </c>
      <c r="J44" s="50">
        <v>26.636299999999999</v>
      </c>
      <c r="K44" s="50">
        <v>22.810400000000001</v>
      </c>
      <c r="L44" s="50">
        <v>28.4832</v>
      </c>
      <c r="M44" s="50">
        <v>22.4619</v>
      </c>
      <c r="N44" s="50">
        <v>13.489800000000001</v>
      </c>
      <c r="O44" s="50">
        <v>45.763100000000001</v>
      </c>
      <c r="P44" s="50">
        <v>13.385899999999999</v>
      </c>
      <c r="Q44" s="50">
        <v>13.9292</v>
      </c>
      <c r="R44" s="50">
        <v>13.410299999999999</v>
      </c>
      <c r="S44" s="50">
        <v>0</v>
      </c>
    </row>
    <row r="45" spans="1:19" ht="15" hidden="1" customHeight="1" outlineLevel="1">
      <c r="A45" s="15">
        <v>41579</v>
      </c>
      <c r="B45" s="50">
        <v>26.9877</v>
      </c>
      <c r="C45" s="50">
        <v>28.500499999999999</v>
      </c>
      <c r="D45" s="50">
        <v>25.689800000000002</v>
      </c>
      <c r="E45" s="50">
        <v>21.475899999999999</v>
      </c>
      <c r="F45" s="50">
        <v>28.978300000000001</v>
      </c>
      <c r="G45" s="50">
        <v>16.142099999999999</v>
      </c>
      <c r="H45" s="50">
        <v>27.4602</v>
      </c>
      <c r="I45" s="50">
        <v>28.500499999999999</v>
      </c>
      <c r="J45" s="50">
        <v>26.5381</v>
      </c>
      <c r="K45" s="50">
        <v>21.4846</v>
      </c>
      <c r="L45" s="50">
        <v>28.978300000000001</v>
      </c>
      <c r="M45" s="50">
        <v>21.534800000000001</v>
      </c>
      <c r="N45" s="50">
        <v>3.2899999999999999E-2</v>
      </c>
      <c r="O45" s="50">
        <v>23.587800000000001</v>
      </c>
      <c r="P45" s="50">
        <v>2.5899999999999999E-2</v>
      </c>
      <c r="Q45" s="50">
        <v>6.5</v>
      </c>
      <c r="R45" s="50">
        <v>0</v>
      </c>
      <c r="S45" s="50">
        <v>0</v>
      </c>
    </row>
    <row r="46" spans="1:19" ht="15" hidden="1" customHeight="1" outlineLevel="1">
      <c r="A46" s="15">
        <v>41609</v>
      </c>
      <c r="B46" s="50">
        <v>26.4376</v>
      </c>
      <c r="C46" s="50">
        <v>27.4267</v>
      </c>
      <c r="D46" s="50">
        <v>25.6</v>
      </c>
      <c r="E46" s="50">
        <v>21.253900000000002</v>
      </c>
      <c r="F46" s="50">
        <v>27.716100000000001</v>
      </c>
      <c r="G46" s="50">
        <v>22.0669</v>
      </c>
      <c r="H46" s="50">
        <v>26.4421</v>
      </c>
      <c r="I46" s="50">
        <v>27.4267</v>
      </c>
      <c r="J46" s="50">
        <v>25.607900000000001</v>
      </c>
      <c r="K46" s="50">
        <v>21.259599999999999</v>
      </c>
      <c r="L46" s="50">
        <v>27.716100000000001</v>
      </c>
      <c r="M46" s="50">
        <v>22.115300000000001</v>
      </c>
      <c r="N46" s="50">
        <v>12.689500000000001</v>
      </c>
      <c r="O46" s="50">
        <v>29.522200000000002</v>
      </c>
      <c r="P46" s="50">
        <v>12.3559</v>
      </c>
      <c r="Q46" s="50">
        <v>6.5</v>
      </c>
      <c r="R46" s="50">
        <v>0</v>
      </c>
      <c r="S46" s="50">
        <v>13.49</v>
      </c>
    </row>
    <row r="47" spans="1:19" ht="15" hidden="1" customHeight="1" outlineLevel="1">
      <c r="A47" s="15">
        <v>41640</v>
      </c>
      <c r="B47" s="50">
        <v>27.537700000000001</v>
      </c>
      <c r="C47" s="50">
        <v>27.660399999999999</v>
      </c>
      <c r="D47" s="50">
        <v>27.402899999999999</v>
      </c>
      <c r="E47" s="50">
        <v>24.979199999999999</v>
      </c>
      <c r="F47" s="50">
        <v>28.701599999999999</v>
      </c>
      <c r="G47" s="50">
        <v>23.236999999999998</v>
      </c>
      <c r="H47" s="50">
        <v>27.540199999999999</v>
      </c>
      <c r="I47" s="50">
        <v>27.660499999999999</v>
      </c>
      <c r="J47" s="50">
        <v>27.407900000000001</v>
      </c>
      <c r="K47" s="50">
        <v>24.979600000000001</v>
      </c>
      <c r="L47" s="50">
        <v>28.709299999999999</v>
      </c>
      <c r="M47" s="50">
        <v>23.236999999999998</v>
      </c>
      <c r="N47" s="50">
        <v>14.113099999999999</v>
      </c>
      <c r="O47" s="50">
        <v>18.3657</v>
      </c>
      <c r="P47" s="50">
        <v>14.0084</v>
      </c>
      <c r="Q47" s="50">
        <v>6.5</v>
      </c>
      <c r="R47" s="50">
        <v>14.1061</v>
      </c>
      <c r="S47" s="50" t="s">
        <v>126</v>
      </c>
    </row>
    <row r="48" spans="1:19" ht="15" hidden="1" customHeight="1" outlineLevel="1">
      <c r="A48" s="15">
        <v>41671</v>
      </c>
      <c r="B48" s="50">
        <v>26.585999999999999</v>
      </c>
      <c r="C48" s="50">
        <v>28.875299999999999</v>
      </c>
      <c r="D48" s="50">
        <v>25.465199999999999</v>
      </c>
      <c r="E48" s="50">
        <v>23.684699999999999</v>
      </c>
      <c r="F48" s="50">
        <v>28.549800000000001</v>
      </c>
      <c r="G48" s="50">
        <v>22.3215</v>
      </c>
      <c r="H48" s="50">
        <v>26.622399999999999</v>
      </c>
      <c r="I48" s="50">
        <v>28.873200000000001</v>
      </c>
      <c r="J48" s="50">
        <v>25.5169</v>
      </c>
      <c r="K48" s="50">
        <v>23.684999999999999</v>
      </c>
      <c r="L48" s="50">
        <v>28.549800000000001</v>
      </c>
      <c r="M48" s="50">
        <v>23.041599999999999</v>
      </c>
      <c r="N48" s="50">
        <v>10.4427</v>
      </c>
      <c r="O48" s="50">
        <v>47.180999999999997</v>
      </c>
      <c r="P48" s="50">
        <v>9.8242999999999991</v>
      </c>
      <c r="Q48" s="50">
        <v>6.5</v>
      </c>
      <c r="R48" s="50">
        <v>0</v>
      </c>
      <c r="S48" s="50">
        <v>9.8324999999999996</v>
      </c>
    </row>
    <row r="49" spans="1:19" ht="15" hidden="1" customHeight="1" outlineLevel="1">
      <c r="A49" s="15">
        <v>41699</v>
      </c>
      <c r="B49" s="50">
        <v>26.589700000000001</v>
      </c>
      <c r="C49" s="50">
        <v>27.049399999999999</v>
      </c>
      <c r="D49" s="50">
        <v>25.8398</v>
      </c>
      <c r="E49" s="50">
        <v>22.156400000000001</v>
      </c>
      <c r="F49" s="50">
        <v>27.357800000000001</v>
      </c>
      <c r="G49" s="50">
        <v>25.6113</v>
      </c>
      <c r="H49" s="50">
        <v>26.657599999999999</v>
      </c>
      <c r="I49" s="50">
        <v>27.049299999999999</v>
      </c>
      <c r="J49" s="50">
        <v>26.011299999999999</v>
      </c>
      <c r="K49" s="50">
        <v>22.157499999999999</v>
      </c>
      <c r="L49" s="50">
        <v>27.645</v>
      </c>
      <c r="M49" s="50">
        <v>25.614999999999998</v>
      </c>
      <c r="N49" s="50">
        <v>10.840400000000001</v>
      </c>
      <c r="O49" s="50">
        <v>32.4</v>
      </c>
      <c r="P49" s="50">
        <v>10.751300000000001</v>
      </c>
      <c r="Q49" s="50">
        <v>6.5</v>
      </c>
      <c r="R49" s="50">
        <v>10.75</v>
      </c>
      <c r="S49" s="50">
        <v>14.5</v>
      </c>
    </row>
    <row r="50" spans="1:19" ht="15" hidden="1" customHeight="1" outlineLevel="1">
      <c r="A50" s="15">
        <v>41730</v>
      </c>
      <c r="B50" s="50">
        <v>26.863299999999999</v>
      </c>
      <c r="C50" s="50">
        <v>27.545100000000001</v>
      </c>
      <c r="D50" s="50">
        <v>26.088699999999999</v>
      </c>
      <c r="E50" s="50">
        <v>22.1145</v>
      </c>
      <c r="F50" s="50">
        <v>28.561699999999998</v>
      </c>
      <c r="G50" s="50">
        <v>20.7302</v>
      </c>
      <c r="H50" s="50">
        <v>27.0548</v>
      </c>
      <c r="I50" s="50">
        <v>27.5444</v>
      </c>
      <c r="J50" s="50">
        <v>26.483799999999999</v>
      </c>
      <c r="K50" s="50">
        <v>22.114999999999998</v>
      </c>
      <c r="L50" s="50">
        <v>28.561699999999998</v>
      </c>
      <c r="M50" s="50">
        <v>27.186800000000002</v>
      </c>
      <c r="N50" s="50">
        <v>11.207800000000001</v>
      </c>
      <c r="O50" s="50">
        <v>37.6417</v>
      </c>
      <c r="P50" s="50">
        <v>11.132300000000001</v>
      </c>
      <c r="Q50" s="50">
        <v>6.5022000000000002</v>
      </c>
      <c r="R50" s="50">
        <v>0</v>
      </c>
      <c r="S50" s="50">
        <v>11.1341</v>
      </c>
    </row>
    <row r="51" spans="1:19" ht="15" hidden="1" customHeight="1" outlineLevel="1">
      <c r="A51" s="15">
        <v>41760</v>
      </c>
      <c r="B51" s="50">
        <v>26.557500000000001</v>
      </c>
      <c r="C51" s="50">
        <v>26.630500000000001</v>
      </c>
      <c r="D51" s="50">
        <v>26.454899999999999</v>
      </c>
      <c r="E51" s="50">
        <v>22.971699999999998</v>
      </c>
      <c r="F51" s="50">
        <v>27.779299999999999</v>
      </c>
      <c r="G51" s="50">
        <v>24.677299999999999</v>
      </c>
      <c r="H51" s="50">
        <v>26.558700000000002</v>
      </c>
      <c r="I51" s="50">
        <v>26.628699999999998</v>
      </c>
      <c r="J51" s="50">
        <v>26.460100000000001</v>
      </c>
      <c r="K51" s="50">
        <v>22.975300000000001</v>
      </c>
      <c r="L51" s="50">
        <v>27.779299999999999</v>
      </c>
      <c r="M51" s="50">
        <v>24.762799999999999</v>
      </c>
      <c r="N51" s="50">
        <v>22.009599999999999</v>
      </c>
      <c r="O51" s="50">
        <v>38.248600000000003</v>
      </c>
      <c r="P51" s="50">
        <v>12.7133</v>
      </c>
      <c r="Q51" s="50">
        <v>9.5</v>
      </c>
      <c r="R51" s="50">
        <v>0</v>
      </c>
      <c r="S51" s="50">
        <v>13.407400000000001</v>
      </c>
    </row>
    <row r="52" spans="1:19" ht="15" hidden="1" customHeight="1" outlineLevel="1">
      <c r="A52" s="15">
        <v>41791</v>
      </c>
      <c r="B52" s="50">
        <v>26.776499999999999</v>
      </c>
      <c r="C52" s="50">
        <v>26.523700000000002</v>
      </c>
      <c r="D52" s="50">
        <v>27.166499999999999</v>
      </c>
      <c r="E52" s="50">
        <v>22.1524</v>
      </c>
      <c r="F52" s="50">
        <v>30.356100000000001</v>
      </c>
      <c r="G52" s="50">
        <v>24.7895</v>
      </c>
      <c r="H52" s="50">
        <v>26.806100000000001</v>
      </c>
      <c r="I52" s="50">
        <v>26.522400000000001</v>
      </c>
      <c r="J52" s="50">
        <v>27.246400000000001</v>
      </c>
      <c r="K52" s="50">
        <v>22.154</v>
      </c>
      <c r="L52" s="50">
        <v>30.356100000000001</v>
      </c>
      <c r="M52" s="50">
        <v>25.377199999999998</v>
      </c>
      <c r="N52" s="50">
        <v>15.327400000000001</v>
      </c>
      <c r="O52" s="50">
        <v>38.584099999999999</v>
      </c>
      <c r="P52" s="50">
        <v>14.7378</v>
      </c>
      <c r="Q52" s="50">
        <v>9.5</v>
      </c>
      <c r="R52" s="50">
        <v>0</v>
      </c>
      <c r="S52" s="50">
        <v>14.769500000000001</v>
      </c>
    </row>
    <row r="53" spans="1:19" ht="15" hidden="1" customHeight="1" outlineLevel="1">
      <c r="A53" s="15">
        <v>41821</v>
      </c>
      <c r="B53" s="50">
        <v>26.8626</v>
      </c>
      <c r="C53" s="50">
        <v>26.926200000000001</v>
      </c>
      <c r="D53" s="50">
        <v>26.767900000000001</v>
      </c>
      <c r="E53" s="50">
        <v>22.209499999999998</v>
      </c>
      <c r="F53" s="50">
        <v>29.138100000000001</v>
      </c>
      <c r="G53" s="50">
        <v>24.9359</v>
      </c>
      <c r="H53" s="50">
        <v>26.994199999999999</v>
      </c>
      <c r="I53" s="50">
        <v>26.9267</v>
      </c>
      <c r="J53" s="50">
        <v>27.0976</v>
      </c>
      <c r="K53" s="50">
        <v>22.2105</v>
      </c>
      <c r="L53" s="50">
        <v>29.749500000000001</v>
      </c>
      <c r="M53" s="50">
        <v>25.055599999999998</v>
      </c>
      <c r="N53" s="50">
        <v>14.4215</v>
      </c>
      <c r="O53" s="50">
        <v>18.822600000000001</v>
      </c>
      <c r="P53" s="50">
        <v>14.407400000000001</v>
      </c>
      <c r="Q53" s="50">
        <v>12.5</v>
      </c>
      <c r="R53" s="50">
        <v>14.4314</v>
      </c>
      <c r="S53" s="50">
        <v>13.49</v>
      </c>
    </row>
    <row r="54" spans="1:19" hidden="1" outlineLevel="1" collapsed="1">
      <c r="A54" s="15">
        <v>41852</v>
      </c>
      <c r="B54" s="50">
        <v>26.793199999999999</v>
      </c>
      <c r="C54" s="50">
        <v>26.235399999999998</v>
      </c>
      <c r="D54" s="50">
        <v>27.738299999999999</v>
      </c>
      <c r="E54" s="50">
        <v>22.984999999999999</v>
      </c>
      <c r="F54" s="50">
        <v>30.424700000000001</v>
      </c>
      <c r="G54" s="50">
        <v>20.078299999999999</v>
      </c>
      <c r="H54" s="50">
        <v>26.790900000000001</v>
      </c>
      <c r="I54" s="50">
        <v>26.230399999999999</v>
      </c>
      <c r="J54" s="50">
        <v>27.740300000000001</v>
      </c>
      <c r="K54" s="50">
        <v>22.985800000000001</v>
      </c>
      <c r="L54" s="50">
        <v>30.424700000000001</v>
      </c>
      <c r="M54" s="50">
        <v>20.083500000000001</v>
      </c>
      <c r="N54" s="50">
        <v>32.582099999999997</v>
      </c>
      <c r="O54" s="50">
        <v>36.160699999999999</v>
      </c>
      <c r="P54" s="50">
        <v>17.832799999999999</v>
      </c>
      <c r="Q54" s="50">
        <v>12.5</v>
      </c>
      <c r="R54" s="50">
        <v>0</v>
      </c>
      <c r="S54" s="50">
        <v>18.41</v>
      </c>
    </row>
    <row r="55" spans="1:19" hidden="1" outlineLevel="1" collapsed="1">
      <c r="A55" s="15">
        <v>41883</v>
      </c>
      <c r="B55" s="50">
        <v>26.769400000000001</v>
      </c>
      <c r="C55" s="50">
        <v>26.292400000000001</v>
      </c>
      <c r="D55" s="50">
        <v>27.424099999999999</v>
      </c>
      <c r="E55" s="50">
        <v>22.938600000000001</v>
      </c>
      <c r="F55" s="50">
        <v>30.716100000000001</v>
      </c>
      <c r="G55" s="50">
        <v>26.9984</v>
      </c>
      <c r="H55" s="50">
        <v>26.769400000000001</v>
      </c>
      <c r="I55" s="50">
        <v>26.292400000000001</v>
      </c>
      <c r="J55" s="50">
        <v>27.424099999999999</v>
      </c>
      <c r="K55" s="50">
        <v>22.938600000000001</v>
      </c>
      <c r="L55" s="50">
        <v>30.716100000000001</v>
      </c>
      <c r="M55" s="50">
        <v>26.9984</v>
      </c>
      <c r="N55" s="50">
        <v>25.8018</v>
      </c>
      <c r="O55" s="50">
        <v>25.835100000000001</v>
      </c>
      <c r="P55" s="50">
        <v>12.5</v>
      </c>
      <c r="Q55" s="50">
        <v>12.5</v>
      </c>
      <c r="R55" s="50">
        <v>0</v>
      </c>
      <c r="S55" s="50" t="s">
        <v>126</v>
      </c>
    </row>
    <row r="56" spans="1:19" hidden="1" outlineLevel="1" collapsed="1">
      <c r="A56" s="15">
        <v>41913</v>
      </c>
      <c r="B56" s="50">
        <v>27.2942</v>
      </c>
      <c r="C56" s="50">
        <v>27.752099999999999</v>
      </c>
      <c r="D56" s="50">
        <v>26.635300000000001</v>
      </c>
      <c r="E56" s="50">
        <v>24.228300000000001</v>
      </c>
      <c r="F56" s="50">
        <v>28.848299999999998</v>
      </c>
      <c r="G56" s="50">
        <v>18.696100000000001</v>
      </c>
      <c r="H56" s="50">
        <v>27.585599999999999</v>
      </c>
      <c r="I56" s="50">
        <v>27.740100000000002</v>
      </c>
      <c r="J56" s="50">
        <v>27.353999999999999</v>
      </c>
      <c r="K56" s="50">
        <v>24.228400000000001</v>
      </c>
      <c r="L56" s="50">
        <v>28.848299999999998</v>
      </c>
      <c r="M56" s="50">
        <v>23.539200000000001</v>
      </c>
      <c r="N56" s="50">
        <v>10.379</v>
      </c>
      <c r="O56" s="50">
        <v>47.6462</v>
      </c>
      <c r="P56" s="50">
        <v>9.5777000000000001</v>
      </c>
      <c r="Q56" s="50">
        <v>12.5</v>
      </c>
      <c r="R56" s="50">
        <v>0</v>
      </c>
      <c r="S56" s="50">
        <v>9.5776000000000003</v>
      </c>
    </row>
    <row r="57" spans="1:19" hidden="1" outlineLevel="1" collapsed="1">
      <c r="A57" s="15">
        <v>41944</v>
      </c>
      <c r="B57" s="50">
        <v>26.962900000000001</v>
      </c>
      <c r="C57" s="50">
        <v>27.6248</v>
      </c>
      <c r="D57" s="50">
        <v>26.235199999999999</v>
      </c>
      <c r="E57" s="50">
        <v>24.620699999999999</v>
      </c>
      <c r="F57" s="50">
        <v>28.081499999999998</v>
      </c>
      <c r="G57" s="50">
        <v>17.325700000000001</v>
      </c>
      <c r="H57" s="50">
        <v>27.268799999999999</v>
      </c>
      <c r="I57" s="50">
        <v>27.619299999999999</v>
      </c>
      <c r="J57" s="50">
        <v>26.8721</v>
      </c>
      <c r="K57" s="50">
        <v>24.622699999999998</v>
      </c>
      <c r="L57" s="50">
        <v>28.081499999999998</v>
      </c>
      <c r="M57" s="50">
        <v>22.378</v>
      </c>
      <c r="N57" s="50">
        <v>5.2263000000000002</v>
      </c>
      <c r="O57" s="50">
        <v>42.880200000000002</v>
      </c>
      <c r="P57" s="50">
        <v>4.7146999999999997</v>
      </c>
      <c r="Q57" s="50">
        <v>13.163500000000001</v>
      </c>
      <c r="R57" s="50">
        <v>0</v>
      </c>
      <c r="S57" s="50">
        <v>4.7034000000000002</v>
      </c>
    </row>
    <row r="58" spans="1:19" hidden="1" outlineLevel="1" collapsed="1">
      <c r="A58" s="15">
        <v>41974</v>
      </c>
      <c r="B58" s="50">
        <v>26.4299</v>
      </c>
      <c r="C58" s="50">
        <v>28.192599999999999</v>
      </c>
      <c r="D58" s="50">
        <v>24.615300000000001</v>
      </c>
      <c r="E58" s="50">
        <v>23.917400000000001</v>
      </c>
      <c r="F58" s="50">
        <v>25.7379</v>
      </c>
      <c r="G58" s="50">
        <v>18.39</v>
      </c>
      <c r="H58" s="50">
        <v>26.4572</v>
      </c>
      <c r="I58" s="50">
        <v>28.174199999999999</v>
      </c>
      <c r="J58" s="50">
        <v>24.6861</v>
      </c>
      <c r="K58" s="50">
        <v>23.927700000000002</v>
      </c>
      <c r="L58" s="50">
        <v>25.7379</v>
      </c>
      <c r="M58" s="50">
        <v>18.8489</v>
      </c>
      <c r="N58" s="50">
        <v>15.7019</v>
      </c>
      <c r="O58" s="50">
        <v>39.996400000000001</v>
      </c>
      <c r="P58" s="50">
        <v>4.6980000000000004</v>
      </c>
      <c r="Q58" s="50">
        <v>14</v>
      </c>
      <c r="R58" s="50">
        <v>0</v>
      </c>
      <c r="S58" s="50">
        <v>4.1672000000000002</v>
      </c>
    </row>
    <row r="59" spans="1:19" hidden="1" outlineLevel="1" collapsed="1">
      <c r="A59" s="15">
        <v>42005</v>
      </c>
      <c r="B59" s="50">
        <v>27.573499999999999</v>
      </c>
      <c r="C59" s="50">
        <v>29.1722</v>
      </c>
      <c r="D59" s="50">
        <v>25.914300000000001</v>
      </c>
      <c r="E59" s="50">
        <v>24.461200000000002</v>
      </c>
      <c r="F59" s="50">
        <v>29.098500000000001</v>
      </c>
      <c r="G59" s="50">
        <v>14.5969</v>
      </c>
      <c r="H59" s="50">
        <v>27.6676</v>
      </c>
      <c r="I59" s="50">
        <v>29.173300000000001</v>
      </c>
      <c r="J59" s="50">
        <v>26.089400000000001</v>
      </c>
      <c r="K59" s="50">
        <v>24.463100000000001</v>
      </c>
      <c r="L59" s="50">
        <v>29.103300000000001</v>
      </c>
      <c r="M59" s="50">
        <v>14.9694</v>
      </c>
      <c r="N59" s="50">
        <v>10.377800000000001</v>
      </c>
      <c r="O59" s="50">
        <v>27.479299999999999</v>
      </c>
      <c r="P59" s="50">
        <v>9.3035999999999994</v>
      </c>
      <c r="Q59" s="50">
        <v>14</v>
      </c>
      <c r="R59" s="50">
        <v>14.3522</v>
      </c>
      <c r="S59" s="50">
        <v>9.1835000000000004</v>
      </c>
    </row>
    <row r="60" spans="1:19" hidden="1" outlineLevel="1" collapsed="1">
      <c r="A60" s="15">
        <v>42036</v>
      </c>
      <c r="B60" s="50">
        <v>26.687999999999999</v>
      </c>
      <c r="C60" s="50">
        <v>29.2178</v>
      </c>
      <c r="D60" s="50">
        <v>23.978000000000002</v>
      </c>
      <c r="E60" s="50">
        <v>25.793299999999999</v>
      </c>
      <c r="F60" s="50">
        <v>27.962</v>
      </c>
      <c r="G60" s="50">
        <v>14.6524</v>
      </c>
      <c r="H60" s="50">
        <v>26.723299999999998</v>
      </c>
      <c r="I60" s="50">
        <v>29.2075</v>
      </c>
      <c r="J60" s="50">
        <v>24.0505</v>
      </c>
      <c r="K60" s="50">
        <v>25.816600000000001</v>
      </c>
      <c r="L60" s="50">
        <v>27.962</v>
      </c>
      <c r="M60" s="50">
        <v>14.7456</v>
      </c>
      <c r="N60" s="50">
        <v>14.027200000000001</v>
      </c>
      <c r="O60" s="50">
        <v>43.756999999999998</v>
      </c>
      <c r="P60" s="50">
        <v>9.5112000000000005</v>
      </c>
      <c r="Q60" s="50">
        <v>15.1717</v>
      </c>
      <c r="R60" s="50" t="s">
        <v>126</v>
      </c>
      <c r="S60" s="50">
        <v>9.2233999999999998</v>
      </c>
    </row>
    <row r="61" spans="1:19" hidden="1" outlineLevel="1" collapsed="1">
      <c r="A61" s="15">
        <v>42064</v>
      </c>
      <c r="B61" s="50">
        <v>27.1204</v>
      </c>
      <c r="C61" s="50">
        <v>30.913499999999999</v>
      </c>
      <c r="D61" s="50">
        <v>24.034400000000002</v>
      </c>
      <c r="E61" s="50">
        <v>27.378499999999999</v>
      </c>
      <c r="F61" s="50">
        <v>28.323799999999999</v>
      </c>
      <c r="G61" s="50">
        <v>12.4793</v>
      </c>
      <c r="H61" s="50">
        <v>27.140899999999998</v>
      </c>
      <c r="I61" s="50">
        <v>30.908899999999999</v>
      </c>
      <c r="J61" s="50">
        <v>24.064900000000002</v>
      </c>
      <c r="K61" s="50">
        <v>27.370200000000001</v>
      </c>
      <c r="L61" s="50">
        <v>28.323799999999999</v>
      </c>
      <c r="M61" s="50">
        <v>12.465199999999999</v>
      </c>
      <c r="N61" s="50">
        <v>18.779900000000001</v>
      </c>
      <c r="O61" s="50">
        <v>38.444699999999997</v>
      </c>
      <c r="P61" s="50">
        <v>16.3535</v>
      </c>
      <c r="Q61" s="50">
        <v>29.989100000000001</v>
      </c>
      <c r="R61" s="50">
        <v>0</v>
      </c>
      <c r="S61" s="50">
        <v>13.57</v>
      </c>
    </row>
    <row r="62" spans="1:19" hidden="1" outlineLevel="1" collapsed="1">
      <c r="A62" s="15">
        <v>42095</v>
      </c>
      <c r="B62" s="50">
        <v>27.596299999999999</v>
      </c>
      <c r="C62" s="50">
        <v>31.6067</v>
      </c>
      <c r="D62" s="50">
        <v>24.944800000000001</v>
      </c>
      <c r="E62" s="50">
        <v>30.694900000000001</v>
      </c>
      <c r="F62" s="50">
        <v>27.877400000000002</v>
      </c>
      <c r="G62" s="50">
        <v>11.637499999999999</v>
      </c>
      <c r="H62" s="50">
        <v>27.734300000000001</v>
      </c>
      <c r="I62" s="50">
        <v>31.606300000000001</v>
      </c>
      <c r="J62" s="50">
        <v>25.1342</v>
      </c>
      <c r="K62" s="50">
        <v>30.696000000000002</v>
      </c>
      <c r="L62" s="50">
        <v>27.877400000000002</v>
      </c>
      <c r="M62" s="50">
        <v>11.5761</v>
      </c>
      <c r="N62" s="50">
        <v>12.978400000000001</v>
      </c>
      <c r="O62" s="50">
        <v>37.5764</v>
      </c>
      <c r="P62" s="50">
        <v>12.9048</v>
      </c>
      <c r="Q62" s="50">
        <v>30</v>
      </c>
      <c r="R62" s="50">
        <v>0</v>
      </c>
      <c r="S62" s="50">
        <v>12.4756</v>
      </c>
    </row>
    <row r="63" spans="1:19" hidden="1" outlineLevel="1" collapsed="1">
      <c r="A63" s="15">
        <v>42125</v>
      </c>
      <c r="B63" s="50">
        <v>28.985199999999999</v>
      </c>
      <c r="C63" s="50">
        <v>31.232700000000001</v>
      </c>
      <c r="D63" s="50">
        <v>27.235700000000001</v>
      </c>
      <c r="E63" s="50">
        <v>28.277999999999999</v>
      </c>
      <c r="F63" s="50">
        <v>28.6812</v>
      </c>
      <c r="G63" s="50">
        <v>9.4420999999999999</v>
      </c>
      <c r="H63" s="50">
        <v>28.982900000000001</v>
      </c>
      <c r="I63" s="50">
        <v>31.224399999999999</v>
      </c>
      <c r="J63" s="50">
        <v>27.2393</v>
      </c>
      <c r="K63" s="50">
        <v>28.277200000000001</v>
      </c>
      <c r="L63" s="50">
        <v>28.6812</v>
      </c>
      <c r="M63" s="50">
        <v>9.4269999999999996</v>
      </c>
      <c r="N63" s="50">
        <v>31.946999999999999</v>
      </c>
      <c r="O63" s="50">
        <v>37.9375</v>
      </c>
      <c r="P63" s="50">
        <v>19.430499999999999</v>
      </c>
      <c r="Q63" s="50">
        <v>30</v>
      </c>
      <c r="R63" s="50">
        <v>0</v>
      </c>
      <c r="S63" s="50">
        <v>13</v>
      </c>
    </row>
    <row r="64" spans="1:19" hidden="1" outlineLevel="1" collapsed="1">
      <c r="A64" s="15">
        <v>42156</v>
      </c>
      <c r="B64" s="50">
        <v>28.422999999999998</v>
      </c>
      <c r="C64" s="50">
        <v>32.966799999999999</v>
      </c>
      <c r="D64" s="50">
        <v>24.529900000000001</v>
      </c>
      <c r="E64" s="50">
        <v>26.782699999999998</v>
      </c>
      <c r="F64" s="50">
        <v>28.4651</v>
      </c>
      <c r="G64" s="50">
        <v>10.283899999999999</v>
      </c>
      <c r="H64" s="50">
        <v>28.471299999999999</v>
      </c>
      <c r="I64" s="50">
        <v>32.954000000000001</v>
      </c>
      <c r="J64" s="50">
        <v>24.612200000000001</v>
      </c>
      <c r="K64" s="50">
        <v>26.782499999999999</v>
      </c>
      <c r="L64" s="50">
        <v>28.4651</v>
      </c>
      <c r="M64" s="50">
        <v>10.2958</v>
      </c>
      <c r="N64" s="50">
        <v>14.1494</v>
      </c>
      <c r="O64" s="50">
        <v>49.149099999999997</v>
      </c>
      <c r="P64" s="50">
        <v>9.9039000000000001</v>
      </c>
      <c r="Q64" s="50">
        <v>30</v>
      </c>
      <c r="R64" s="50">
        <v>0</v>
      </c>
      <c r="S64" s="50">
        <v>9.8679000000000006</v>
      </c>
    </row>
    <row r="65" spans="1:19" hidden="1" outlineLevel="1" collapsed="1">
      <c r="A65" s="15">
        <v>42186</v>
      </c>
      <c r="B65" s="50">
        <v>29.529299999999999</v>
      </c>
      <c r="C65" s="50">
        <v>33.752600000000001</v>
      </c>
      <c r="D65" s="50">
        <v>26.360900000000001</v>
      </c>
      <c r="E65" s="50">
        <v>28.1752</v>
      </c>
      <c r="F65" s="50">
        <v>29.699200000000001</v>
      </c>
      <c r="G65" s="50">
        <v>10.6106</v>
      </c>
      <c r="H65" s="50">
        <v>29.519500000000001</v>
      </c>
      <c r="I65" s="50">
        <v>33.734999999999999</v>
      </c>
      <c r="J65" s="50">
        <v>26.360800000000001</v>
      </c>
      <c r="K65" s="50">
        <v>28.1751</v>
      </c>
      <c r="L65" s="50">
        <v>29.699200000000001</v>
      </c>
      <c r="M65" s="50">
        <v>10.6106</v>
      </c>
      <c r="N65" s="50">
        <v>47.895000000000003</v>
      </c>
      <c r="O65" s="50">
        <v>48.116900000000001</v>
      </c>
      <c r="P65" s="50">
        <v>30</v>
      </c>
      <c r="Q65" s="50">
        <v>30</v>
      </c>
      <c r="R65" s="50">
        <v>0</v>
      </c>
      <c r="S65" s="50" t="s">
        <v>126</v>
      </c>
    </row>
    <row r="66" spans="1:19" hidden="1" outlineLevel="1" collapsed="1">
      <c r="A66" s="15">
        <v>42217</v>
      </c>
      <c r="B66" s="50">
        <v>30.2715</v>
      </c>
      <c r="C66" s="50">
        <v>33.694299999999998</v>
      </c>
      <c r="D66" s="50">
        <v>27.791899999999998</v>
      </c>
      <c r="E66" s="50">
        <v>28.821899999999999</v>
      </c>
      <c r="F66" s="50">
        <v>30.6845</v>
      </c>
      <c r="G66" s="50">
        <v>13.6006</v>
      </c>
      <c r="H66" s="50">
        <v>30.269500000000001</v>
      </c>
      <c r="I66" s="50">
        <v>33.690899999999999</v>
      </c>
      <c r="J66" s="50">
        <v>27.791899999999998</v>
      </c>
      <c r="K66" s="50">
        <v>28.8218</v>
      </c>
      <c r="L66" s="50">
        <v>30.6845</v>
      </c>
      <c r="M66" s="50">
        <v>13.6006</v>
      </c>
      <c r="N66" s="50">
        <v>42.190100000000001</v>
      </c>
      <c r="O66" s="50">
        <v>42.761000000000003</v>
      </c>
      <c r="P66" s="50">
        <v>30</v>
      </c>
      <c r="Q66" s="50">
        <v>30</v>
      </c>
      <c r="R66" s="50">
        <v>0</v>
      </c>
      <c r="S66" s="50" t="s">
        <v>126</v>
      </c>
    </row>
    <row r="67" spans="1:19" hidden="1" outlineLevel="1" collapsed="1">
      <c r="A67" s="15">
        <v>42248</v>
      </c>
      <c r="B67" s="50">
        <v>29.9725</v>
      </c>
      <c r="C67" s="50">
        <v>36.174500000000002</v>
      </c>
      <c r="D67" s="50">
        <v>27.174900000000001</v>
      </c>
      <c r="E67" s="50">
        <v>29.476400000000002</v>
      </c>
      <c r="F67" s="50">
        <v>30.817399999999999</v>
      </c>
      <c r="G67" s="50">
        <v>10.7784</v>
      </c>
      <c r="H67" s="50">
        <v>30.287500000000001</v>
      </c>
      <c r="I67" s="50">
        <v>36.166200000000003</v>
      </c>
      <c r="J67" s="50">
        <v>27.601400000000002</v>
      </c>
      <c r="K67" s="50">
        <v>29.477499999999999</v>
      </c>
      <c r="L67" s="50">
        <v>30.817399999999999</v>
      </c>
      <c r="M67" s="50">
        <v>11.944599999999999</v>
      </c>
      <c r="N67" s="50">
        <v>3.2774999999999999</v>
      </c>
      <c r="O67" s="50">
        <v>39.021700000000003</v>
      </c>
      <c r="P67" s="50">
        <v>0.26979999999999998</v>
      </c>
      <c r="Q67" s="50">
        <v>26.999500000000001</v>
      </c>
      <c r="R67" s="50">
        <v>0</v>
      </c>
      <c r="S67" s="50">
        <v>0</v>
      </c>
    </row>
    <row r="68" spans="1:19" hidden="1" outlineLevel="1" collapsed="1">
      <c r="A68" s="15">
        <v>42278</v>
      </c>
      <c r="B68" s="50">
        <v>29.2864</v>
      </c>
      <c r="C68" s="50">
        <v>36.076099999999997</v>
      </c>
      <c r="D68" s="50">
        <v>25.5609</v>
      </c>
      <c r="E68" s="50">
        <v>27.287800000000001</v>
      </c>
      <c r="F68" s="50">
        <v>29.174499999999998</v>
      </c>
      <c r="G68" s="50">
        <v>11.1721</v>
      </c>
      <c r="H68" s="50">
        <v>29.4878</v>
      </c>
      <c r="I68" s="50">
        <v>36.072699999999998</v>
      </c>
      <c r="J68" s="50">
        <v>25.826699999999999</v>
      </c>
      <c r="K68" s="50">
        <v>27.287800000000001</v>
      </c>
      <c r="L68" s="50">
        <v>29.214600000000001</v>
      </c>
      <c r="M68" s="50">
        <v>11.5283</v>
      </c>
      <c r="N68" s="50">
        <v>7.0647000000000002</v>
      </c>
      <c r="O68" s="50">
        <v>42.541800000000002</v>
      </c>
      <c r="P68" s="50">
        <v>6.3292000000000002</v>
      </c>
      <c r="Q68" s="50">
        <v>22</v>
      </c>
      <c r="R68" s="50">
        <v>8.16</v>
      </c>
      <c r="S68" s="50">
        <v>6.1368999999999998</v>
      </c>
    </row>
    <row r="69" spans="1:19" hidden="1" outlineLevel="1" collapsed="1">
      <c r="A69" s="15">
        <v>42309</v>
      </c>
      <c r="B69" s="50">
        <v>29.257300000000001</v>
      </c>
      <c r="C69" s="50">
        <v>36.326000000000001</v>
      </c>
      <c r="D69" s="50">
        <v>25.057099999999998</v>
      </c>
      <c r="E69" s="50">
        <v>28.344999999999999</v>
      </c>
      <c r="F69" s="50">
        <v>30.403199999999998</v>
      </c>
      <c r="G69" s="50">
        <v>9.6821999999999999</v>
      </c>
      <c r="H69" s="50">
        <v>29.676100000000002</v>
      </c>
      <c r="I69" s="50">
        <v>36.317900000000002</v>
      </c>
      <c r="J69" s="50">
        <v>25.6373</v>
      </c>
      <c r="K69" s="50">
        <v>28.345600000000001</v>
      </c>
      <c r="L69" s="50">
        <v>30.403199999999998</v>
      </c>
      <c r="M69" s="50">
        <v>10.5867</v>
      </c>
      <c r="N69" s="50">
        <v>2.2818000000000001</v>
      </c>
      <c r="O69" s="50">
        <v>44.618200000000002</v>
      </c>
      <c r="P69" s="50">
        <v>1.2589999999999999</v>
      </c>
      <c r="Q69" s="50">
        <v>22</v>
      </c>
      <c r="R69" s="50">
        <v>0</v>
      </c>
      <c r="S69" s="50">
        <v>1.2482</v>
      </c>
    </row>
    <row r="70" spans="1:19" hidden="1" outlineLevel="1" collapsed="1">
      <c r="A70" s="15">
        <v>42339</v>
      </c>
      <c r="B70" s="50">
        <v>26.485099999999999</v>
      </c>
      <c r="C70" s="50">
        <v>36.0075</v>
      </c>
      <c r="D70" s="50">
        <v>21.888500000000001</v>
      </c>
      <c r="E70" s="50">
        <v>29.178599999999999</v>
      </c>
      <c r="F70" s="50">
        <v>29.002600000000001</v>
      </c>
      <c r="G70" s="50">
        <v>5.0761000000000003</v>
      </c>
      <c r="H70" s="50">
        <v>26.631799999999998</v>
      </c>
      <c r="I70" s="50">
        <v>35.993499999999997</v>
      </c>
      <c r="J70" s="50">
        <v>22.073699999999999</v>
      </c>
      <c r="K70" s="50">
        <v>29.1797</v>
      </c>
      <c r="L70" s="50">
        <v>29.002600000000001</v>
      </c>
      <c r="M70" s="50">
        <v>5.1524999999999999</v>
      </c>
      <c r="N70" s="50">
        <v>5.1635</v>
      </c>
      <c r="O70" s="50">
        <v>49.210700000000003</v>
      </c>
      <c r="P70" s="50">
        <v>2.8235999999999999</v>
      </c>
      <c r="Q70" s="50">
        <v>22</v>
      </c>
      <c r="R70" s="50">
        <v>0</v>
      </c>
      <c r="S70" s="50">
        <v>2.7765</v>
      </c>
    </row>
    <row r="71" spans="1:19" hidden="1" outlineLevel="1" collapsed="1">
      <c r="A71" s="15">
        <v>42370</v>
      </c>
      <c r="B71" s="50">
        <v>31.410900000000002</v>
      </c>
      <c r="C71" s="50">
        <v>33.815100000000001</v>
      </c>
      <c r="D71" s="50">
        <v>28.713699999999999</v>
      </c>
      <c r="E71" s="50">
        <v>31.064800000000002</v>
      </c>
      <c r="F71" s="50">
        <v>29.4878</v>
      </c>
      <c r="G71" s="50">
        <v>16.329699999999999</v>
      </c>
      <c r="H71" s="50">
        <v>31.439499999999999</v>
      </c>
      <c r="I71" s="50">
        <v>33.810200000000002</v>
      </c>
      <c r="J71" s="50">
        <v>28.769200000000001</v>
      </c>
      <c r="K71" s="50">
        <v>31.083300000000001</v>
      </c>
      <c r="L71" s="50">
        <v>29.4878</v>
      </c>
      <c r="M71" s="50">
        <v>16.3643</v>
      </c>
      <c r="N71" s="50">
        <v>19.040500000000002</v>
      </c>
      <c r="O71" s="50">
        <v>44.499600000000001</v>
      </c>
      <c r="P71" s="50">
        <v>16.103100000000001</v>
      </c>
      <c r="Q71" s="50">
        <v>22</v>
      </c>
      <c r="R71" s="50">
        <v>0</v>
      </c>
      <c r="S71" s="50">
        <v>15.750999999999999</v>
      </c>
    </row>
    <row r="72" spans="1:19" hidden="1" outlineLevel="1" collapsed="1">
      <c r="A72" s="15">
        <v>42401</v>
      </c>
      <c r="B72" s="50">
        <v>28.784199999999998</v>
      </c>
      <c r="C72" s="50">
        <v>34.690600000000003</v>
      </c>
      <c r="D72" s="50">
        <v>24.290199999999999</v>
      </c>
      <c r="E72" s="50">
        <v>32.334499999999998</v>
      </c>
      <c r="F72" s="50">
        <v>30.170300000000001</v>
      </c>
      <c r="G72" s="50">
        <v>5.3258000000000001</v>
      </c>
      <c r="H72" s="50">
        <v>28.907699999999998</v>
      </c>
      <c r="I72" s="50">
        <v>34.685099999999998</v>
      </c>
      <c r="J72" s="50">
        <v>24.448499999999999</v>
      </c>
      <c r="K72" s="50">
        <v>32.334499999999998</v>
      </c>
      <c r="L72" s="50">
        <v>30.170300000000001</v>
      </c>
      <c r="M72" s="50">
        <v>4.7988999999999997</v>
      </c>
      <c r="N72" s="50">
        <v>14.655900000000001</v>
      </c>
      <c r="O72" s="50">
        <v>43.8249</v>
      </c>
      <c r="P72" s="50">
        <v>13.743499999999999</v>
      </c>
      <c r="Q72" s="50">
        <v>22</v>
      </c>
      <c r="R72" s="50">
        <v>0</v>
      </c>
      <c r="S72" s="50">
        <v>13.743499999999999</v>
      </c>
    </row>
    <row r="73" spans="1:19" hidden="1" outlineLevel="1" collapsed="1">
      <c r="A73" s="15">
        <v>42430</v>
      </c>
      <c r="B73" s="50">
        <v>30.209199999999999</v>
      </c>
      <c r="C73" s="50">
        <v>32.788400000000003</v>
      </c>
      <c r="D73" s="50">
        <v>27.715900000000001</v>
      </c>
      <c r="E73" s="50">
        <v>28.370100000000001</v>
      </c>
      <c r="F73" s="50">
        <v>29.509599999999999</v>
      </c>
      <c r="G73" s="50">
        <v>13.707700000000001</v>
      </c>
      <c r="H73" s="50">
        <v>30.242999999999999</v>
      </c>
      <c r="I73" s="50">
        <v>32.786099999999998</v>
      </c>
      <c r="J73" s="50">
        <v>27.7774</v>
      </c>
      <c r="K73" s="50">
        <v>28.377300000000002</v>
      </c>
      <c r="L73" s="50">
        <v>29.509599999999999</v>
      </c>
      <c r="M73" s="50">
        <v>13.878500000000001</v>
      </c>
      <c r="N73" s="50">
        <v>11.8521</v>
      </c>
      <c r="O73" s="50">
        <v>39.963500000000003</v>
      </c>
      <c r="P73" s="50">
        <v>9.1940000000000008</v>
      </c>
      <c r="Q73" s="50">
        <v>22</v>
      </c>
      <c r="R73" s="50" t="s">
        <v>126</v>
      </c>
      <c r="S73" s="50">
        <v>8.35</v>
      </c>
    </row>
    <row r="74" spans="1:19" hidden="1" outlineLevel="1" collapsed="1">
      <c r="A74" s="15">
        <v>42461</v>
      </c>
      <c r="B74" s="50">
        <v>30.686299999999999</v>
      </c>
      <c r="C74" s="50">
        <v>34.819000000000003</v>
      </c>
      <c r="D74" s="50">
        <v>28.2348</v>
      </c>
      <c r="E74" s="50">
        <v>28.801200000000001</v>
      </c>
      <c r="F74" s="50">
        <v>29.513999999999999</v>
      </c>
      <c r="G74" s="50">
        <v>15.7607</v>
      </c>
      <c r="H74" s="50">
        <v>30.680700000000002</v>
      </c>
      <c r="I74" s="50">
        <v>34.808700000000002</v>
      </c>
      <c r="J74" s="50">
        <v>28.2348</v>
      </c>
      <c r="K74" s="50">
        <v>28.801200000000001</v>
      </c>
      <c r="L74" s="50">
        <v>29.513999999999999</v>
      </c>
      <c r="M74" s="50">
        <v>15.7607</v>
      </c>
      <c r="N74" s="50">
        <v>43.459600000000002</v>
      </c>
      <c r="O74" s="50">
        <v>43.459600000000002</v>
      </c>
      <c r="P74" s="50">
        <v>0</v>
      </c>
      <c r="Q74" s="50">
        <v>0</v>
      </c>
      <c r="R74" s="50">
        <v>0</v>
      </c>
      <c r="S74" s="50" t="s">
        <v>126</v>
      </c>
    </row>
    <row r="75" spans="1:19" hidden="1" outlineLevel="1" collapsed="1">
      <c r="A75" s="15">
        <v>42491</v>
      </c>
      <c r="B75" s="50">
        <v>32.048299999999998</v>
      </c>
      <c r="C75" s="50">
        <v>34.990299999999998</v>
      </c>
      <c r="D75" s="50">
        <v>30.306899999999999</v>
      </c>
      <c r="E75" s="50">
        <v>31.703199999999999</v>
      </c>
      <c r="F75" s="50">
        <v>30.595300000000002</v>
      </c>
      <c r="G75" s="50">
        <v>17.584700000000002</v>
      </c>
      <c r="H75" s="50">
        <v>32.023600000000002</v>
      </c>
      <c r="I75" s="50">
        <v>34.947099999999999</v>
      </c>
      <c r="J75" s="50">
        <v>30.306899999999999</v>
      </c>
      <c r="K75" s="50">
        <v>31.703199999999999</v>
      </c>
      <c r="L75" s="50">
        <v>30.595300000000002</v>
      </c>
      <c r="M75" s="50">
        <v>17.584700000000002</v>
      </c>
      <c r="N75" s="50">
        <v>40.375599999999999</v>
      </c>
      <c r="O75" s="50">
        <v>40.375900000000001</v>
      </c>
      <c r="P75" s="50">
        <v>19</v>
      </c>
      <c r="Q75" s="50">
        <v>19</v>
      </c>
      <c r="R75" s="50">
        <v>0</v>
      </c>
      <c r="S75" s="50">
        <v>0</v>
      </c>
    </row>
    <row r="76" spans="1:19" hidden="1" outlineLevel="1" collapsed="1">
      <c r="A76" s="15">
        <v>42522</v>
      </c>
      <c r="B76" s="50">
        <v>31.133600000000001</v>
      </c>
      <c r="C76" s="50">
        <v>34.727899999999998</v>
      </c>
      <c r="D76" s="50">
        <v>29.287099999999999</v>
      </c>
      <c r="E76" s="50">
        <v>27.3706</v>
      </c>
      <c r="F76" s="50">
        <v>31.2285</v>
      </c>
      <c r="G76" s="50">
        <v>19.8429</v>
      </c>
      <c r="H76" s="50">
        <v>31.122199999999999</v>
      </c>
      <c r="I76" s="50">
        <v>34.7014</v>
      </c>
      <c r="J76" s="50">
        <v>29.287099999999999</v>
      </c>
      <c r="K76" s="50">
        <v>27.3706</v>
      </c>
      <c r="L76" s="50">
        <v>31.2285</v>
      </c>
      <c r="M76" s="50">
        <v>19.8429</v>
      </c>
      <c r="N76" s="50">
        <v>47.679299999999998</v>
      </c>
      <c r="O76" s="50">
        <v>47.679299999999998</v>
      </c>
      <c r="P76" s="50">
        <v>0</v>
      </c>
      <c r="Q76" s="50">
        <v>0</v>
      </c>
      <c r="R76" s="50">
        <v>0</v>
      </c>
      <c r="S76" s="50" t="s">
        <v>126</v>
      </c>
    </row>
    <row r="77" spans="1:19" hidden="1" outlineLevel="1" collapsed="1">
      <c r="A77" s="15">
        <v>42552</v>
      </c>
      <c r="B77" s="50">
        <v>30.8432</v>
      </c>
      <c r="C77" s="50">
        <v>34.049500000000002</v>
      </c>
      <c r="D77" s="50">
        <v>29.088999999999999</v>
      </c>
      <c r="E77" s="50">
        <v>26.869900000000001</v>
      </c>
      <c r="F77" s="50">
        <v>32.169899999999998</v>
      </c>
      <c r="G77" s="50">
        <v>18.47</v>
      </c>
      <c r="H77" s="50">
        <v>30.831900000000001</v>
      </c>
      <c r="I77" s="50">
        <v>34.024099999999997</v>
      </c>
      <c r="J77" s="50">
        <v>29.088999999999999</v>
      </c>
      <c r="K77" s="50">
        <v>26.869900000000001</v>
      </c>
      <c r="L77" s="50">
        <v>32.169899999999998</v>
      </c>
      <c r="M77" s="50">
        <v>18.47</v>
      </c>
      <c r="N77" s="50">
        <v>46.502699999999997</v>
      </c>
      <c r="O77" s="50">
        <v>46.502699999999997</v>
      </c>
      <c r="P77" s="50">
        <v>0</v>
      </c>
      <c r="Q77" s="50">
        <v>0</v>
      </c>
      <c r="R77" s="50">
        <v>0</v>
      </c>
      <c r="S77" s="50" t="s">
        <v>126</v>
      </c>
    </row>
    <row r="78" spans="1:19" hidden="1" outlineLevel="1" collapsed="1">
      <c r="A78" s="15">
        <v>42583</v>
      </c>
      <c r="B78" s="50">
        <v>30.213899999999999</v>
      </c>
      <c r="C78" s="50">
        <v>34.002699999999997</v>
      </c>
      <c r="D78" s="50">
        <v>27.640899999999998</v>
      </c>
      <c r="E78" s="50">
        <v>23.371700000000001</v>
      </c>
      <c r="F78" s="50">
        <v>31.411000000000001</v>
      </c>
      <c r="G78" s="50">
        <v>21.6126</v>
      </c>
      <c r="H78" s="50">
        <v>30.209700000000002</v>
      </c>
      <c r="I78" s="50">
        <v>33.994599999999998</v>
      </c>
      <c r="J78" s="50">
        <v>27.640999999999998</v>
      </c>
      <c r="K78" s="50">
        <v>23.3718</v>
      </c>
      <c r="L78" s="50">
        <v>31.411000000000001</v>
      </c>
      <c r="M78" s="50">
        <v>21.6126</v>
      </c>
      <c r="N78" s="50">
        <v>47.1693</v>
      </c>
      <c r="O78" s="50">
        <v>47.5608</v>
      </c>
      <c r="P78" s="50">
        <v>15.5</v>
      </c>
      <c r="Q78" s="50">
        <v>15.5</v>
      </c>
      <c r="R78" s="50">
        <v>0</v>
      </c>
      <c r="S78" s="50" t="s">
        <v>126</v>
      </c>
    </row>
    <row r="79" spans="1:19" hidden="1" outlineLevel="1" collapsed="1">
      <c r="A79" s="15">
        <v>42614</v>
      </c>
      <c r="B79" s="50">
        <v>31.637699999999999</v>
      </c>
      <c r="C79" s="50">
        <v>35.566600000000001</v>
      </c>
      <c r="D79" s="50">
        <v>29.327500000000001</v>
      </c>
      <c r="E79" s="50">
        <v>27.254899999999999</v>
      </c>
      <c r="F79" s="50">
        <v>31.530999999999999</v>
      </c>
      <c r="G79" s="50">
        <v>21.4846</v>
      </c>
      <c r="H79" s="50">
        <v>31.5517</v>
      </c>
      <c r="I79" s="50">
        <v>35.383200000000002</v>
      </c>
      <c r="J79" s="50">
        <v>29.327500000000001</v>
      </c>
      <c r="K79" s="50">
        <v>27.254999999999999</v>
      </c>
      <c r="L79" s="50">
        <v>31.530999999999999</v>
      </c>
      <c r="M79" s="50">
        <v>21.4846</v>
      </c>
      <c r="N79" s="50">
        <v>49.762700000000002</v>
      </c>
      <c r="O79" s="50">
        <v>49.775599999999997</v>
      </c>
      <c r="P79" s="50">
        <v>15.5</v>
      </c>
      <c r="Q79" s="50">
        <v>15.5</v>
      </c>
      <c r="R79" s="50">
        <v>0</v>
      </c>
      <c r="S79" s="50" t="s">
        <v>126</v>
      </c>
    </row>
    <row r="80" spans="1:19" hidden="1" outlineLevel="1" collapsed="1">
      <c r="A80" s="15">
        <v>42644</v>
      </c>
      <c r="B80" s="50">
        <v>32.977499999999999</v>
      </c>
      <c r="C80" s="50">
        <v>37.035200000000003</v>
      </c>
      <c r="D80" s="50">
        <v>30.544799999999999</v>
      </c>
      <c r="E80" s="50">
        <v>30.815999999999999</v>
      </c>
      <c r="F80" s="50">
        <v>30.954599999999999</v>
      </c>
      <c r="G80" s="50">
        <v>24.307500000000001</v>
      </c>
      <c r="H80" s="50">
        <v>33.061100000000003</v>
      </c>
      <c r="I80" s="50">
        <v>37.028399999999998</v>
      </c>
      <c r="J80" s="50">
        <v>30.668399999999998</v>
      </c>
      <c r="K80" s="50">
        <v>30.8308</v>
      </c>
      <c r="L80" s="50">
        <v>30.954599999999999</v>
      </c>
      <c r="M80" s="50">
        <v>25.879200000000001</v>
      </c>
      <c r="N80" s="50">
        <v>14.1332</v>
      </c>
      <c r="O80" s="50">
        <v>46.297199999999997</v>
      </c>
      <c r="P80" s="50">
        <v>11.995699999999999</v>
      </c>
      <c r="Q80" s="50">
        <v>15</v>
      </c>
      <c r="R80" s="50">
        <v>0</v>
      </c>
      <c r="S80" s="50">
        <v>11.9</v>
      </c>
    </row>
    <row r="81" spans="1:19" hidden="1" outlineLevel="1" collapsed="1">
      <c r="A81" s="15">
        <v>42675</v>
      </c>
      <c r="B81" s="50">
        <v>30.8765</v>
      </c>
      <c r="C81" s="50">
        <v>33.6633</v>
      </c>
      <c r="D81" s="50">
        <v>28.664000000000001</v>
      </c>
      <c r="E81" s="50">
        <v>27.884899999999998</v>
      </c>
      <c r="F81" s="50">
        <v>30.642800000000001</v>
      </c>
      <c r="G81" s="50">
        <v>18.659700000000001</v>
      </c>
      <c r="H81" s="50">
        <v>30.988800000000001</v>
      </c>
      <c r="I81" s="50">
        <v>33.6584</v>
      </c>
      <c r="J81" s="50">
        <v>28.850899999999999</v>
      </c>
      <c r="K81" s="50">
        <v>27.884899999999998</v>
      </c>
      <c r="L81" s="50">
        <v>30.788599999999999</v>
      </c>
      <c r="M81" s="50">
        <v>19.011500000000002</v>
      </c>
      <c r="N81" s="50">
        <v>9.6633999999999993</v>
      </c>
      <c r="O81" s="50">
        <v>43.652299999999997</v>
      </c>
      <c r="P81" s="50">
        <v>8.1942000000000004</v>
      </c>
      <c r="Q81" s="50">
        <v>0</v>
      </c>
      <c r="R81" s="50">
        <v>1.95</v>
      </c>
      <c r="S81" s="50">
        <v>11.9</v>
      </c>
    </row>
    <row r="82" spans="1:19" hidden="1" outlineLevel="1" collapsed="1">
      <c r="A82" s="15">
        <v>42705</v>
      </c>
      <c r="B82" s="50">
        <v>31.591899999999999</v>
      </c>
      <c r="C82" s="50">
        <v>34.300899999999999</v>
      </c>
      <c r="D82" s="50">
        <v>29.345700000000001</v>
      </c>
      <c r="E82" s="50">
        <v>27.694299999999998</v>
      </c>
      <c r="F82" s="50">
        <v>31.4343</v>
      </c>
      <c r="G82" s="50">
        <v>19.691600000000001</v>
      </c>
      <c r="H82" s="50">
        <v>31.585000000000001</v>
      </c>
      <c r="I82" s="50">
        <v>34.287799999999997</v>
      </c>
      <c r="J82" s="50">
        <v>29.3459</v>
      </c>
      <c r="K82" s="50">
        <v>27.695599999999999</v>
      </c>
      <c r="L82" s="50">
        <v>31.4343</v>
      </c>
      <c r="M82" s="50">
        <v>19.691600000000001</v>
      </c>
      <c r="N82" s="50">
        <v>47.401400000000002</v>
      </c>
      <c r="O82" s="50">
        <v>48.134300000000003</v>
      </c>
      <c r="P82" s="50">
        <v>14</v>
      </c>
      <c r="Q82" s="50">
        <v>14</v>
      </c>
      <c r="R82" s="50">
        <v>0</v>
      </c>
      <c r="S82" s="50" t="s">
        <v>126</v>
      </c>
    </row>
    <row r="83" spans="1:19" hidden="1" outlineLevel="1" collapsed="1">
      <c r="A83" s="15">
        <v>42736</v>
      </c>
      <c r="B83" s="50">
        <v>32.4968</v>
      </c>
      <c r="C83" s="50">
        <v>35.268799999999999</v>
      </c>
      <c r="D83" s="50">
        <v>30.006599999999999</v>
      </c>
      <c r="E83" s="50">
        <v>32.502000000000002</v>
      </c>
      <c r="F83" s="50">
        <v>30.403300000000002</v>
      </c>
      <c r="G83" s="50">
        <v>21.510400000000001</v>
      </c>
      <c r="H83" s="50">
        <v>32.492100000000001</v>
      </c>
      <c r="I83" s="50">
        <v>35.2605</v>
      </c>
      <c r="J83" s="50">
        <v>30.006699999999999</v>
      </c>
      <c r="K83" s="50">
        <v>32.502499999999998</v>
      </c>
      <c r="L83" s="50">
        <v>30.403300000000002</v>
      </c>
      <c r="M83" s="50">
        <v>21.510400000000001</v>
      </c>
      <c r="N83" s="50">
        <v>48.096499999999999</v>
      </c>
      <c r="O83" s="50">
        <v>48.361600000000003</v>
      </c>
      <c r="P83" s="50">
        <v>14</v>
      </c>
      <c r="Q83" s="50">
        <v>14</v>
      </c>
      <c r="R83" s="50">
        <v>0</v>
      </c>
      <c r="S83" s="50" t="s">
        <v>126</v>
      </c>
    </row>
    <row r="84" spans="1:19" hidden="1" outlineLevel="1" collapsed="1">
      <c r="A84" s="15">
        <v>42767</v>
      </c>
      <c r="B84" s="50">
        <v>31.462900000000001</v>
      </c>
      <c r="C84" s="50">
        <v>31.904299999999999</v>
      </c>
      <c r="D84" s="50">
        <v>30.573899999999998</v>
      </c>
      <c r="E84" s="50">
        <v>35.299199999999999</v>
      </c>
      <c r="F84" s="50">
        <v>32.0627</v>
      </c>
      <c r="G84" s="50">
        <v>16.5365</v>
      </c>
      <c r="H84" s="50">
        <v>31.452100000000002</v>
      </c>
      <c r="I84" s="50">
        <v>31.8889</v>
      </c>
      <c r="J84" s="50">
        <v>30.573899999999998</v>
      </c>
      <c r="K84" s="50">
        <v>35.299199999999999</v>
      </c>
      <c r="L84" s="50">
        <v>32.0627</v>
      </c>
      <c r="M84" s="50">
        <v>16.5365</v>
      </c>
      <c r="N84" s="50">
        <v>40.444699999999997</v>
      </c>
      <c r="O84" s="50">
        <v>40.444699999999997</v>
      </c>
      <c r="P84" s="50">
        <v>0</v>
      </c>
      <c r="Q84" s="50">
        <v>0</v>
      </c>
      <c r="R84" s="50">
        <v>0</v>
      </c>
      <c r="S84" s="50" t="s">
        <v>126</v>
      </c>
    </row>
    <row r="85" spans="1:19" hidden="1" outlineLevel="1" collapsed="1">
      <c r="A85" s="15">
        <v>42795</v>
      </c>
      <c r="B85" s="50">
        <v>31.226600000000001</v>
      </c>
      <c r="C85" s="50">
        <v>32.776000000000003</v>
      </c>
      <c r="D85" s="50">
        <v>29.568200000000001</v>
      </c>
      <c r="E85" s="50">
        <v>28.702300000000001</v>
      </c>
      <c r="F85" s="50">
        <v>30.030100000000001</v>
      </c>
      <c r="G85" s="50">
        <v>27.167899999999999</v>
      </c>
      <c r="H85" s="50">
        <v>31.2012</v>
      </c>
      <c r="I85" s="50">
        <v>32.732799999999997</v>
      </c>
      <c r="J85" s="50">
        <v>29.568200000000001</v>
      </c>
      <c r="K85" s="50">
        <v>28.702300000000001</v>
      </c>
      <c r="L85" s="50">
        <v>30.030100000000001</v>
      </c>
      <c r="M85" s="50">
        <v>27.167899999999999</v>
      </c>
      <c r="N85" s="50">
        <v>44.164400000000001</v>
      </c>
      <c r="O85" s="50">
        <v>44.164400000000001</v>
      </c>
      <c r="P85" s="50">
        <v>0</v>
      </c>
      <c r="Q85" s="50">
        <v>0</v>
      </c>
      <c r="R85" s="50">
        <v>0</v>
      </c>
      <c r="S85" s="50" t="s">
        <v>126</v>
      </c>
    </row>
    <row r="86" spans="1:19" hidden="1" outlineLevel="1" collapsed="1">
      <c r="A86" s="15">
        <v>42826</v>
      </c>
      <c r="B86" s="50">
        <v>31.459</v>
      </c>
      <c r="C86" s="50">
        <v>33.538899999999998</v>
      </c>
      <c r="D86" s="50">
        <v>29.972100000000001</v>
      </c>
      <c r="E86" s="50">
        <v>25.888200000000001</v>
      </c>
      <c r="F86" s="50">
        <v>31.439299999999999</v>
      </c>
      <c r="G86" s="50">
        <v>23.0823</v>
      </c>
      <c r="H86" s="50">
        <v>31.457999999999998</v>
      </c>
      <c r="I86" s="50">
        <v>33.5364</v>
      </c>
      <c r="J86" s="50">
        <v>29.9727</v>
      </c>
      <c r="K86" s="50">
        <v>25.890999999999998</v>
      </c>
      <c r="L86" s="50">
        <v>31.439299999999999</v>
      </c>
      <c r="M86" s="50">
        <v>23.0823</v>
      </c>
      <c r="N86" s="50">
        <v>38.103400000000001</v>
      </c>
      <c r="O86" s="50">
        <v>42.335900000000002</v>
      </c>
      <c r="P86" s="50">
        <v>13</v>
      </c>
      <c r="Q86" s="50">
        <v>13</v>
      </c>
      <c r="R86" s="50">
        <v>0</v>
      </c>
      <c r="S86" s="50" t="s">
        <v>126</v>
      </c>
    </row>
    <row r="87" spans="1:19" hidden="1" outlineLevel="1" collapsed="1">
      <c r="A87" s="15">
        <v>42856</v>
      </c>
      <c r="B87" s="50">
        <v>31.3003</v>
      </c>
      <c r="C87" s="50">
        <v>33.598500000000001</v>
      </c>
      <c r="D87" s="50">
        <v>29.427099999999999</v>
      </c>
      <c r="E87" s="50">
        <v>26.450600000000001</v>
      </c>
      <c r="F87" s="50">
        <v>30.6739</v>
      </c>
      <c r="G87" s="50">
        <v>26.025600000000001</v>
      </c>
      <c r="H87" s="50">
        <v>31.3674</v>
      </c>
      <c r="I87" s="50">
        <v>33.598399999999998</v>
      </c>
      <c r="J87" s="50">
        <v>29.535399999999999</v>
      </c>
      <c r="K87" s="50">
        <v>26.450700000000001</v>
      </c>
      <c r="L87" s="50">
        <v>30.6739</v>
      </c>
      <c r="M87" s="50">
        <v>27.142600000000002</v>
      </c>
      <c r="N87" s="50">
        <v>15.0336</v>
      </c>
      <c r="O87" s="50">
        <v>36.627200000000002</v>
      </c>
      <c r="P87" s="50">
        <v>14.919700000000001</v>
      </c>
      <c r="Q87" s="50">
        <v>13</v>
      </c>
      <c r="R87" s="50">
        <v>0</v>
      </c>
      <c r="S87" s="50">
        <v>14.92</v>
      </c>
    </row>
    <row r="88" spans="1:19" hidden="1" outlineLevel="1" collapsed="1">
      <c r="A88" s="15">
        <v>42887</v>
      </c>
      <c r="B88" s="50">
        <v>31.003</v>
      </c>
      <c r="C88" s="50">
        <v>32.913200000000003</v>
      </c>
      <c r="D88" s="50">
        <v>29.342700000000001</v>
      </c>
      <c r="E88" s="50">
        <v>27.537700000000001</v>
      </c>
      <c r="F88" s="50">
        <v>29.8461</v>
      </c>
      <c r="G88" s="50">
        <v>29.171399999999998</v>
      </c>
      <c r="H88" s="50">
        <v>31.0182</v>
      </c>
      <c r="I88" s="50">
        <v>32.906100000000002</v>
      </c>
      <c r="J88" s="50">
        <v>29.376300000000001</v>
      </c>
      <c r="K88" s="50">
        <v>27.537700000000001</v>
      </c>
      <c r="L88" s="50">
        <v>29.8461</v>
      </c>
      <c r="M88" s="50">
        <v>29.596900000000002</v>
      </c>
      <c r="N88" s="50">
        <v>13.087899999999999</v>
      </c>
      <c r="O88" s="50">
        <v>46.921399999999998</v>
      </c>
      <c r="P88" s="50">
        <v>0</v>
      </c>
      <c r="Q88" s="50">
        <v>0</v>
      </c>
      <c r="R88" s="50">
        <v>0</v>
      </c>
      <c r="S88" s="50">
        <v>0</v>
      </c>
    </row>
    <row r="89" spans="1:19" hidden="1" outlineLevel="1" collapsed="1">
      <c r="A89" s="15">
        <v>42917</v>
      </c>
      <c r="B89" s="50">
        <v>30.513500000000001</v>
      </c>
      <c r="C89" s="50">
        <v>33.909100000000002</v>
      </c>
      <c r="D89" s="50">
        <v>27.917200000000001</v>
      </c>
      <c r="E89" s="50">
        <v>21.231200000000001</v>
      </c>
      <c r="F89" s="50">
        <v>29.9084</v>
      </c>
      <c r="G89" s="50">
        <v>26.34</v>
      </c>
      <c r="H89" s="50">
        <v>30.510100000000001</v>
      </c>
      <c r="I89" s="50">
        <v>33.901499999999999</v>
      </c>
      <c r="J89" s="50">
        <v>27.918299999999999</v>
      </c>
      <c r="K89" s="50">
        <v>21.234300000000001</v>
      </c>
      <c r="L89" s="50">
        <v>29.9084</v>
      </c>
      <c r="M89" s="50">
        <v>26.34</v>
      </c>
      <c r="N89" s="50">
        <v>43.154899999999998</v>
      </c>
      <c r="O89" s="50">
        <v>48.618299999999998</v>
      </c>
      <c r="P89" s="50">
        <v>12.5</v>
      </c>
      <c r="Q89" s="50">
        <v>12.5</v>
      </c>
      <c r="R89" s="50">
        <v>0</v>
      </c>
      <c r="S89" s="50" t="s">
        <v>126</v>
      </c>
    </row>
    <row r="90" spans="1:19" hidden="1" outlineLevel="1" collapsed="1">
      <c r="A90" s="15">
        <v>42948</v>
      </c>
      <c r="B90" s="50">
        <v>29.984200000000001</v>
      </c>
      <c r="C90" s="50">
        <v>34.151400000000002</v>
      </c>
      <c r="D90" s="50">
        <v>26.943899999999999</v>
      </c>
      <c r="E90" s="50">
        <v>15.4679</v>
      </c>
      <c r="F90" s="50">
        <v>30.941800000000001</v>
      </c>
      <c r="G90" s="50">
        <v>30.224799999999998</v>
      </c>
      <c r="H90" s="50">
        <v>29.9816</v>
      </c>
      <c r="I90" s="50">
        <v>34.146700000000003</v>
      </c>
      <c r="J90" s="50">
        <v>26.943899999999999</v>
      </c>
      <c r="K90" s="50">
        <v>15.4679</v>
      </c>
      <c r="L90" s="50">
        <v>30.941800000000001</v>
      </c>
      <c r="M90" s="50">
        <v>30.224799999999998</v>
      </c>
      <c r="N90" s="50">
        <v>45.842599999999997</v>
      </c>
      <c r="O90" s="50">
        <v>45.842599999999997</v>
      </c>
      <c r="P90" s="50">
        <v>0</v>
      </c>
      <c r="Q90" s="50">
        <v>0</v>
      </c>
      <c r="R90" s="50">
        <v>0</v>
      </c>
      <c r="S90" s="50" t="s">
        <v>126</v>
      </c>
    </row>
    <row r="91" spans="1:19" hidden="1" outlineLevel="1" collapsed="1">
      <c r="A91" s="15">
        <v>42979</v>
      </c>
      <c r="B91" s="50">
        <v>30.725000000000001</v>
      </c>
      <c r="C91" s="50">
        <v>36.438400000000001</v>
      </c>
      <c r="D91" s="50">
        <v>27.6434</v>
      </c>
      <c r="E91" s="50">
        <v>23.965299999999999</v>
      </c>
      <c r="F91" s="50">
        <v>29.654699999999998</v>
      </c>
      <c r="G91" s="50">
        <v>27.863</v>
      </c>
      <c r="H91" s="50">
        <v>30.722300000000001</v>
      </c>
      <c r="I91" s="50">
        <v>36.433199999999999</v>
      </c>
      <c r="J91" s="50">
        <v>27.6434</v>
      </c>
      <c r="K91" s="50">
        <v>23.965299999999999</v>
      </c>
      <c r="L91" s="50">
        <v>29.654699999999998</v>
      </c>
      <c r="M91" s="50">
        <v>27.863</v>
      </c>
      <c r="N91" s="50">
        <v>48.089199999999998</v>
      </c>
      <c r="O91" s="50">
        <v>48.089199999999998</v>
      </c>
      <c r="P91" s="50">
        <v>0</v>
      </c>
      <c r="Q91" s="50">
        <v>0</v>
      </c>
      <c r="R91" s="50">
        <v>0</v>
      </c>
      <c r="S91" s="50" t="s">
        <v>126</v>
      </c>
    </row>
    <row r="92" spans="1:19" hidden="1" outlineLevel="1" collapsed="1">
      <c r="A92" s="15">
        <v>43009</v>
      </c>
      <c r="B92" s="50">
        <v>32.5642</v>
      </c>
      <c r="C92" s="50">
        <v>37.554400000000001</v>
      </c>
      <c r="D92" s="50">
        <v>29.498699999999999</v>
      </c>
      <c r="E92" s="50">
        <v>24.8126</v>
      </c>
      <c r="F92" s="50">
        <v>31.584900000000001</v>
      </c>
      <c r="G92" s="50">
        <v>28.071400000000001</v>
      </c>
      <c r="H92" s="50">
        <v>32.564399999999999</v>
      </c>
      <c r="I92" s="50">
        <v>37.554099999999998</v>
      </c>
      <c r="J92" s="50">
        <v>29.499600000000001</v>
      </c>
      <c r="K92" s="50">
        <v>24.815000000000001</v>
      </c>
      <c r="L92" s="50">
        <v>31.584900000000001</v>
      </c>
      <c r="M92" s="50">
        <v>28.071400000000001</v>
      </c>
      <c r="N92" s="50">
        <v>30.015699999999999</v>
      </c>
      <c r="O92" s="50">
        <v>39.822400000000002</v>
      </c>
      <c r="P92" s="50">
        <v>12.5</v>
      </c>
      <c r="Q92" s="50">
        <v>12.5</v>
      </c>
      <c r="R92" s="50">
        <v>0</v>
      </c>
      <c r="S92" s="50" t="s">
        <v>126</v>
      </c>
    </row>
    <row r="93" spans="1:19" hidden="1" outlineLevel="1" collapsed="1">
      <c r="A93" s="15">
        <v>43040</v>
      </c>
      <c r="B93" s="50">
        <v>31.207000000000001</v>
      </c>
      <c r="C93" s="50">
        <v>35.225200000000001</v>
      </c>
      <c r="D93" s="50">
        <v>28.475899999999999</v>
      </c>
      <c r="E93" s="50">
        <v>25.002600000000001</v>
      </c>
      <c r="F93" s="50">
        <v>29.606200000000001</v>
      </c>
      <c r="G93" s="50">
        <v>26.896799999999999</v>
      </c>
      <c r="H93" s="50">
        <v>31.201000000000001</v>
      </c>
      <c r="I93" s="50">
        <v>35.212499999999999</v>
      </c>
      <c r="J93" s="50">
        <v>28.476400000000002</v>
      </c>
      <c r="K93" s="50">
        <v>25.0046</v>
      </c>
      <c r="L93" s="50">
        <v>29.606200000000001</v>
      </c>
      <c r="M93" s="50">
        <v>26.896799999999999</v>
      </c>
      <c r="N93" s="50">
        <v>49.491199999999999</v>
      </c>
      <c r="O93" s="50">
        <v>51.862499999999997</v>
      </c>
      <c r="P93" s="50">
        <v>13.5</v>
      </c>
      <c r="Q93" s="50">
        <v>13.5</v>
      </c>
      <c r="R93" s="50">
        <v>0</v>
      </c>
      <c r="S93" s="50" t="s">
        <v>126</v>
      </c>
    </row>
    <row r="94" spans="1:19" hidden="1" outlineLevel="1" collapsed="1">
      <c r="A94" s="15">
        <v>43070</v>
      </c>
      <c r="B94" s="50">
        <v>30.700900000000001</v>
      </c>
      <c r="C94" s="50">
        <v>34.192300000000003</v>
      </c>
      <c r="D94" s="50">
        <v>28.469899999999999</v>
      </c>
      <c r="E94" s="50">
        <v>26.085000000000001</v>
      </c>
      <c r="F94" s="50">
        <v>29.096699999999998</v>
      </c>
      <c r="G94" s="50">
        <v>27.3537</v>
      </c>
      <c r="H94" s="50">
        <v>30.6996</v>
      </c>
      <c r="I94" s="50">
        <v>34.189599999999999</v>
      </c>
      <c r="J94" s="50">
        <v>28.47</v>
      </c>
      <c r="K94" s="50">
        <v>26.0855</v>
      </c>
      <c r="L94" s="50">
        <v>29.096699999999998</v>
      </c>
      <c r="M94" s="50">
        <v>27.3537</v>
      </c>
      <c r="N94" s="50">
        <v>45.623600000000003</v>
      </c>
      <c r="O94" s="50">
        <v>47.5364</v>
      </c>
      <c r="P94" s="50">
        <v>14.109299999999999</v>
      </c>
      <c r="Q94" s="50">
        <v>14.109299999999999</v>
      </c>
      <c r="R94" s="50">
        <v>0</v>
      </c>
      <c r="S94" s="50" t="s">
        <v>126</v>
      </c>
    </row>
    <row r="95" spans="1:19" hidden="1" outlineLevel="1" collapsed="1">
      <c r="A95" s="15">
        <v>43101</v>
      </c>
      <c r="B95" s="50">
        <v>32.361600000000003</v>
      </c>
      <c r="C95" s="50">
        <v>35.640900000000002</v>
      </c>
      <c r="D95" s="50">
        <v>29.8658</v>
      </c>
      <c r="E95" s="50">
        <v>25.158100000000001</v>
      </c>
      <c r="F95" s="50">
        <v>30.9392</v>
      </c>
      <c r="G95" s="50">
        <v>29.167899999999999</v>
      </c>
      <c r="H95" s="50">
        <v>32.362499999999997</v>
      </c>
      <c r="I95" s="50">
        <v>35.640799999999999</v>
      </c>
      <c r="J95" s="50">
        <v>29.8673</v>
      </c>
      <c r="K95" s="50">
        <v>25.164300000000001</v>
      </c>
      <c r="L95" s="50">
        <v>30.9392</v>
      </c>
      <c r="M95" s="50">
        <v>29.167899999999999</v>
      </c>
      <c r="N95" s="50">
        <v>18.192599999999999</v>
      </c>
      <c r="O95" s="50">
        <v>37.042200000000001</v>
      </c>
      <c r="P95" s="50">
        <v>14.5</v>
      </c>
      <c r="Q95" s="50">
        <v>14.5</v>
      </c>
      <c r="R95" s="50">
        <v>0</v>
      </c>
      <c r="S95" s="50" t="s">
        <v>126</v>
      </c>
    </row>
    <row r="96" spans="1:19" hidden="1" outlineLevel="1" collapsed="1">
      <c r="A96" s="15">
        <v>43132</v>
      </c>
      <c r="B96" s="50">
        <v>32.044899999999998</v>
      </c>
      <c r="C96" s="50">
        <v>35.500999999999998</v>
      </c>
      <c r="D96" s="50">
        <v>29.955200000000001</v>
      </c>
      <c r="E96" s="50">
        <v>22.914300000000001</v>
      </c>
      <c r="F96" s="50">
        <v>33.318300000000001</v>
      </c>
      <c r="G96" s="50">
        <v>22.266500000000001</v>
      </c>
      <c r="H96" s="50">
        <v>32.026400000000002</v>
      </c>
      <c r="I96" s="50">
        <v>35.461300000000001</v>
      </c>
      <c r="J96" s="50">
        <v>29.955200000000001</v>
      </c>
      <c r="K96" s="50">
        <v>22.914300000000001</v>
      </c>
      <c r="L96" s="50">
        <v>33.318300000000001</v>
      </c>
      <c r="M96" s="50">
        <v>22.266500000000001</v>
      </c>
      <c r="N96" s="50">
        <v>49.886299999999999</v>
      </c>
      <c r="O96" s="50">
        <v>49.886899999999997</v>
      </c>
      <c r="P96" s="50">
        <v>16</v>
      </c>
      <c r="Q96" s="50">
        <v>16</v>
      </c>
      <c r="R96" s="50">
        <v>0</v>
      </c>
      <c r="S96" s="50">
        <v>0</v>
      </c>
    </row>
    <row r="97" spans="1:19" hidden="1" outlineLevel="1" collapsed="1">
      <c r="A97" s="15">
        <v>43160</v>
      </c>
      <c r="B97" s="50">
        <v>31.5883</v>
      </c>
      <c r="C97" s="50">
        <v>34.807899999999997</v>
      </c>
      <c r="D97" s="50">
        <v>29.2151</v>
      </c>
      <c r="E97" s="50">
        <v>24.3506</v>
      </c>
      <c r="F97" s="50">
        <v>30.6906</v>
      </c>
      <c r="G97" s="50">
        <v>24.103300000000001</v>
      </c>
      <c r="H97" s="50">
        <v>31.585599999999999</v>
      </c>
      <c r="I97" s="50">
        <v>34.802100000000003</v>
      </c>
      <c r="J97" s="50">
        <v>29.215900000000001</v>
      </c>
      <c r="K97" s="50">
        <v>24.353000000000002</v>
      </c>
      <c r="L97" s="50">
        <v>30.6906</v>
      </c>
      <c r="M97" s="50">
        <v>24.103300000000001</v>
      </c>
      <c r="N97" s="50">
        <v>41.630600000000001</v>
      </c>
      <c r="O97" s="50">
        <v>45.376800000000003</v>
      </c>
      <c r="P97" s="50">
        <v>16.502300000000002</v>
      </c>
      <c r="Q97" s="50">
        <v>16.502300000000002</v>
      </c>
      <c r="R97" s="50">
        <v>0</v>
      </c>
      <c r="S97" s="50" t="s">
        <v>126</v>
      </c>
    </row>
    <row r="98" spans="1:19" hidden="1" outlineLevel="1" collapsed="1">
      <c r="A98" s="15">
        <v>43191</v>
      </c>
      <c r="B98" s="50">
        <v>31.984500000000001</v>
      </c>
      <c r="C98" s="50">
        <v>34.494199999999999</v>
      </c>
      <c r="D98" s="50">
        <v>30.104099999999999</v>
      </c>
      <c r="E98" s="50">
        <v>26.504300000000001</v>
      </c>
      <c r="F98" s="50">
        <v>31.420200000000001</v>
      </c>
      <c r="G98" s="50">
        <v>21.125800000000002</v>
      </c>
      <c r="H98" s="50">
        <v>32.019599999999997</v>
      </c>
      <c r="I98" s="50">
        <v>34.493600000000001</v>
      </c>
      <c r="J98" s="50">
        <v>30.161100000000001</v>
      </c>
      <c r="K98" s="50">
        <v>26.504300000000001</v>
      </c>
      <c r="L98" s="50">
        <v>31.420200000000001</v>
      </c>
      <c r="M98" s="50">
        <v>21.962399999999999</v>
      </c>
      <c r="N98" s="50">
        <v>9.6137999999999995</v>
      </c>
      <c r="O98" s="50">
        <v>41.353000000000002</v>
      </c>
      <c r="P98" s="50">
        <v>8.86</v>
      </c>
      <c r="Q98" s="50">
        <v>0</v>
      </c>
      <c r="R98" s="50">
        <v>0</v>
      </c>
      <c r="S98" s="50">
        <v>8.86</v>
      </c>
    </row>
    <row r="99" spans="1:19" hidden="1" outlineLevel="1" collapsed="1">
      <c r="A99" s="15">
        <v>43221</v>
      </c>
      <c r="B99" s="50">
        <v>32.699800000000003</v>
      </c>
      <c r="C99" s="50">
        <v>35.751899999999999</v>
      </c>
      <c r="D99" s="50">
        <v>30.249099999999999</v>
      </c>
      <c r="E99" s="50">
        <v>25.707699999999999</v>
      </c>
      <c r="F99" s="50">
        <v>32.012</v>
      </c>
      <c r="G99" s="50">
        <v>21.373100000000001</v>
      </c>
      <c r="H99" s="50">
        <v>32.698799999999999</v>
      </c>
      <c r="I99" s="50">
        <v>35.7502</v>
      </c>
      <c r="J99" s="50">
        <v>30.249099999999999</v>
      </c>
      <c r="K99" s="50">
        <v>25.707699999999999</v>
      </c>
      <c r="L99" s="50">
        <v>32.012</v>
      </c>
      <c r="M99" s="50">
        <v>21.373100000000001</v>
      </c>
      <c r="N99" s="50">
        <v>48.477200000000003</v>
      </c>
      <c r="O99" s="50">
        <v>48.477200000000003</v>
      </c>
      <c r="P99" s="50">
        <v>0</v>
      </c>
      <c r="Q99" s="50">
        <v>0</v>
      </c>
      <c r="R99" s="50">
        <v>0</v>
      </c>
      <c r="S99" s="50" t="s">
        <v>126</v>
      </c>
    </row>
    <row r="100" spans="1:19" hidden="1" outlineLevel="1" collapsed="1">
      <c r="A100" s="15">
        <v>43252</v>
      </c>
      <c r="B100" s="50">
        <v>32.712699999999998</v>
      </c>
      <c r="C100" s="50">
        <v>34.879300000000001</v>
      </c>
      <c r="D100" s="50">
        <v>31.245000000000001</v>
      </c>
      <c r="E100" s="50">
        <v>24.813600000000001</v>
      </c>
      <c r="F100" s="50">
        <v>33.600700000000003</v>
      </c>
      <c r="G100" s="50">
        <v>20.6816</v>
      </c>
      <c r="H100" s="50">
        <v>32.712299999999999</v>
      </c>
      <c r="I100" s="50">
        <v>34.878500000000003</v>
      </c>
      <c r="J100" s="50">
        <v>31.245000000000001</v>
      </c>
      <c r="K100" s="50">
        <v>24.813600000000001</v>
      </c>
      <c r="L100" s="50">
        <v>33.600700000000003</v>
      </c>
      <c r="M100" s="50">
        <v>20.6816</v>
      </c>
      <c r="N100" s="50">
        <v>46.828400000000002</v>
      </c>
      <c r="O100" s="50">
        <v>46.828400000000002</v>
      </c>
      <c r="P100" s="50">
        <v>0</v>
      </c>
      <c r="Q100" s="50">
        <v>0</v>
      </c>
      <c r="R100" s="50">
        <v>0</v>
      </c>
      <c r="S100" s="50" t="s">
        <v>126</v>
      </c>
    </row>
    <row r="101" spans="1:19" hidden="1" outlineLevel="1" collapsed="1">
      <c r="A101" s="15">
        <v>43282</v>
      </c>
      <c r="B101" s="50">
        <v>32.821300000000001</v>
      </c>
      <c r="C101" s="50">
        <v>34.759599999999999</v>
      </c>
      <c r="D101" s="50">
        <v>31.2286</v>
      </c>
      <c r="E101" s="50">
        <v>24.760100000000001</v>
      </c>
      <c r="F101" s="50">
        <v>33.6995</v>
      </c>
      <c r="G101" s="50">
        <v>26.1127</v>
      </c>
      <c r="H101" s="50">
        <v>32.817599999999999</v>
      </c>
      <c r="I101" s="50">
        <v>34.752000000000002</v>
      </c>
      <c r="J101" s="50">
        <v>31.2286</v>
      </c>
      <c r="K101" s="50">
        <v>24.760100000000001</v>
      </c>
      <c r="L101" s="50">
        <v>33.6995</v>
      </c>
      <c r="M101" s="50">
        <v>26.1127</v>
      </c>
      <c r="N101" s="50">
        <v>53.246899999999997</v>
      </c>
      <c r="O101" s="50">
        <v>53.246899999999997</v>
      </c>
      <c r="P101" s="50">
        <v>0</v>
      </c>
      <c r="Q101" s="50">
        <v>0</v>
      </c>
      <c r="R101" s="50">
        <v>0</v>
      </c>
      <c r="S101" s="50">
        <v>0</v>
      </c>
    </row>
    <row r="102" spans="1:19" hidden="1" outlineLevel="1" collapsed="1">
      <c r="A102" s="15">
        <v>43313</v>
      </c>
      <c r="B102" s="50">
        <v>32.336500000000001</v>
      </c>
      <c r="C102" s="50">
        <v>34.5884</v>
      </c>
      <c r="D102" s="50">
        <v>30.364000000000001</v>
      </c>
      <c r="E102" s="50">
        <v>24.5335</v>
      </c>
      <c r="F102" s="50">
        <v>32.8795</v>
      </c>
      <c r="G102" s="50">
        <v>20.7837</v>
      </c>
      <c r="H102" s="50">
        <v>32.304299999999998</v>
      </c>
      <c r="I102" s="50">
        <v>34.528300000000002</v>
      </c>
      <c r="J102" s="50">
        <v>30.364000000000001</v>
      </c>
      <c r="K102" s="50">
        <v>24.5335</v>
      </c>
      <c r="L102" s="50">
        <v>32.8795</v>
      </c>
      <c r="M102" s="50">
        <v>20.7837</v>
      </c>
      <c r="N102" s="50">
        <v>49.5657</v>
      </c>
      <c r="O102" s="50">
        <v>49.5657</v>
      </c>
      <c r="P102" s="50">
        <v>0</v>
      </c>
      <c r="Q102" s="50">
        <v>0</v>
      </c>
      <c r="R102" s="50">
        <v>0</v>
      </c>
      <c r="S102" s="50" t="s">
        <v>126</v>
      </c>
    </row>
    <row r="103" spans="1:19" hidden="1" outlineLevel="1" collapsed="1">
      <c r="A103" s="15">
        <v>43344</v>
      </c>
      <c r="B103" s="50">
        <v>32.375100000000003</v>
      </c>
      <c r="C103" s="50">
        <v>36.071899999999999</v>
      </c>
      <c r="D103" s="50">
        <v>29.984500000000001</v>
      </c>
      <c r="E103" s="50">
        <v>22.353999999999999</v>
      </c>
      <c r="F103" s="50">
        <v>33.522399999999998</v>
      </c>
      <c r="G103" s="50">
        <v>22.422499999999999</v>
      </c>
      <c r="H103" s="50">
        <v>32.375900000000001</v>
      </c>
      <c r="I103" s="50">
        <v>36.076000000000001</v>
      </c>
      <c r="J103" s="50">
        <v>29.984500000000001</v>
      </c>
      <c r="K103" s="50">
        <v>22.353999999999999</v>
      </c>
      <c r="L103" s="50">
        <v>33.522399999999998</v>
      </c>
      <c r="M103" s="50">
        <v>22.422499999999999</v>
      </c>
      <c r="N103" s="50">
        <v>29.379899999999999</v>
      </c>
      <c r="O103" s="50">
        <v>29.379899999999999</v>
      </c>
      <c r="P103" s="50">
        <v>0</v>
      </c>
      <c r="Q103" s="50">
        <v>0</v>
      </c>
      <c r="R103" s="50">
        <v>0</v>
      </c>
      <c r="S103" s="50">
        <v>0</v>
      </c>
    </row>
    <row r="104" spans="1:19" hidden="1" outlineLevel="1" collapsed="1">
      <c r="A104" s="15">
        <v>43374</v>
      </c>
      <c r="B104" s="50">
        <v>35.630499999999998</v>
      </c>
      <c r="C104" s="50">
        <v>42.562199999999997</v>
      </c>
      <c r="D104" s="50">
        <v>32.008699999999997</v>
      </c>
      <c r="E104" s="50">
        <v>32.159999999999997</v>
      </c>
      <c r="F104" s="50">
        <v>32.512</v>
      </c>
      <c r="G104" s="50">
        <v>23.805199999999999</v>
      </c>
      <c r="H104" s="50">
        <v>35.629300000000001</v>
      </c>
      <c r="I104" s="50">
        <v>42.560600000000001</v>
      </c>
      <c r="J104" s="50">
        <v>32.008699999999997</v>
      </c>
      <c r="K104" s="50">
        <v>32.159999999999997</v>
      </c>
      <c r="L104" s="50">
        <v>32.512</v>
      </c>
      <c r="M104" s="50">
        <v>23.805199999999999</v>
      </c>
      <c r="N104" s="50">
        <v>48.104100000000003</v>
      </c>
      <c r="O104" s="50">
        <v>48.104100000000003</v>
      </c>
      <c r="P104" s="50">
        <v>0</v>
      </c>
      <c r="Q104" s="50">
        <v>0</v>
      </c>
      <c r="R104" s="50">
        <v>0</v>
      </c>
      <c r="S104" s="50">
        <v>0</v>
      </c>
    </row>
    <row r="105" spans="1:19" hidden="1" outlineLevel="1" collapsed="1">
      <c r="A105" s="15">
        <v>43405</v>
      </c>
      <c r="B105" s="50">
        <v>34.556800000000003</v>
      </c>
      <c r="C105" s="50">
        <v>40.953800000000001</v>
      </c>
      <c r="D105" s="50">
        <v>31.843800000000002</v>
      </c>
      <c r="E105" s="50">
        <v>31.726099999999999</v>
      </c>
      <c r="F105" s="50">
        <v>32.887799999999999</v>
      </c>
      <c r="G105" s="50">
        <v>19.834199999999999</v>
      </c>
      <c r="H105" s="50">
        <v>34.554299999999998</v>
      </c>
      <c r="I105" s="50">
        <v>40.948300000000003</v>
      </c>
      <c r="J105" s="50">
        <v>31.843900000000001</v>
      </c>
      <c r="K105" s="50">
        <v>31.726299999999998</v>
      </c>
      <c r="L105" s="50">
        <v>32.887799999999999</v>
      </c>
      <c r="M105" s="50">
        <v>19.834199999999999</v>
      </c>
      <c r="N105" s="50">
        <v>51.457099999999997</v>
      </c>
      <c r="O105" s="50">
        <v>52.403500000000001</v>
      </c>
      <c r="P105" s="50">
        <v>18</v>
      </c>
      <c r="Q105" s="50">
        <v>18</v>
      </c>
      <c r="R105" s="50" t="s">
        <v>126</v>
      </c>
      <c r="S105" s="50">
        <v>0</v>
      </c>
    </row>
    <row r="106" spans="1:19" hidden="1" outlineLevel="1" collapsed="1">
      <c r="A106" s="15">
        <v>43435</v>
      </c>
      <c r="B106" s="50">
        <v>34.101700000000001</v>
      </c>
      <c r="C106" s="50">
        <v>41.590600000000002</v>
      </c>
      <c r="D106" s="50">
        <v>31.1706</v>
      </c>
      <c r="E106" s="50">
        <v>31.2315</v>
      </c>
      <c r="F106" s="50">
        <v>31.924700000000001</v>
      </c>
      <c r="G106" s="50">
        <v>17.339700000000001</v>
      </c>
      <c r="H106" s="50">
        <v>34.262999999999998</v>
      </c>
      <c r="I106" s="50">
        <v>41.586199999999998</v>
      </c>
      <c r="J106" s="50">
        <v>31.364100000000001</v>
      </c>
      <c r="K106" s="50">
        <v>31.232700000000001</v>
      </c>
      <c r="L106" s="50">
        <v>32.296700000000001</v>
      </c>
      <c r="M106" s="50">
        <v>17.339700000000001</v>
      </c>
      <c r="N106" s="50">
        <v>15.625500000000001</v>
      </c>
      <c r="O106" s="50">
        <v>49.545499999999997</v>
      </c>
      <c r="P106" s="50">
        <v>15.009600000000001</v>
      </c>
      <c r="Q106" s="50">
        <v>18</v>
      </c>
      <c r="R106" s="50">
        <v>15</v>
      </c>
      <c r="S106" s="50" t="s">
        <v>126</v>
      </c>
    </row>
    <row r="107" spans="1:19" hidden="1" outlineLevel="1" collapsed="1">
      <c r="A107" s="15">
        <v>43466</v>
      </c>
      <c r="B107" s="50">
        <v>36.063099999999999</v>
      </c>
      <c r="C107" s="50">
        <v>42.878500000000003</v>
      </c>
      <c r="D107" s="50">
        <v>33.725999999999999</v>
      </c>
      <c r="E107" s="50">
        <v>33.917999999999999</v>
      </c>
      <c r="F107" s="50">
        <v>34.328800000000001</v>
      </c>
      <c r="G107" s="50">
        <v>20.780799999999999</v>
      </c>
      <c r="H107" s="50">
        <v>36.060499999999998</v>
      </c>
      <c r="I107" s="50">
        <v>42.871699999999997</v>
      </c>
      <c r="J107" s="50">
        <v>33.726300000000002</v>
      </c>
      <c r="K107" s="50">
        <v>33.918700000000001</v>
      </c>
      <c r="L107" s="50">
        <v>34.328800000000001</v>
      </c>
      <c r="M107" s="50">
        <v>20.780799999999999</v>
      </c>
      <c r="N107" s="50">
        <v>49.747500000000002</v>
      </c>
      <c r="O107" s="50">
        <v>52.607799999999997</v>
      </c>
      <c r="P107" s="50">
        <v>18</v>
      </c>
      <c r="Q107" s="50">
        <v>18</v>
      </c>
      <c r="R107" s="50">
        <v>0</v>
      </c>
      <c r="S107" s="50" t="s">
        <v>126</v>
      </c>
    </row>
    <row r="108" spans="1:19" hidden="1" outlineLevel="1" collapsed="1">
      <c r="A108" s="15">
        <v>43497</v>
      </c>
      <c r="B108" s="50">
        <v>34.373600000000003</v>
      </c>
      <c r="C108" s="50">
        <v>42.633899999999997</v>
      </c>
      <c r="D108" s="50">
        <v>31.2028</v>
      </c>
      <c r="E108" s="50">
        <v>31.392199999999999</v>
      </c>
      <c r="F108" s="50">
        <v>32.551099999999998</v>
      </c>
      <c r="G108" s="50">
        <v>17.786000000000001</v>
      </c>
      <c r="H108" s="50">
        <v>34.372100000000003</v>
      </c>
      <c r="I108" s="50">
        <v>42.629899999999999</v>
      </c>
      <c r="J108" s="50">
        <v>31.202999999999999</v>
      </c>
      <c r="K108" s="50">
        <v>31.392800000000001</v>
      </c>
      <c r="L108" s="50">
        <v>32.551099999999998</v>
      </c>
      <c r="M108" s="50">
        <v>17.786000000000001</v>
      </c>
      <c r="N108" s="50">
        <v>50.306199999999997</v>
      </c>
      <c r="O108" s="50">
        <v>55.710700000000003</v>
      </c>
      <c r="P108" s="50">
        <v>18</v>
      </c>
      <c r="Q108" s="50">
        <v>18</v>
      </c>
      <c r="R108" s="50">
        <v>0</v>
      </c>
      <c r="S108" s="50" t="s">
        <v>126</v>
      </c>
    </row>
    <row r="109" spans="1:19" hidden="1" outlineLevel="1" collapsed="1">
      <c r="A109" s="15">
        <v>43525</v>
      </c>
      <c r="B109" s="50">
        <v>32.582799999999999</v>
      </c>
      <c r="C109" s="50">
        <v>40.816699999999997</v>
      </c>
      <c r="D109" s="50">
        <v>29.254300000000001</v>
      </c>
      <c r="E109" s="50">
        <v>27.325500000000002</v>
      </c>
      <c r="F109" s="50">
        <v>31.989100000000001</v>
      </c>
      <c r="G109" s="50">
        <v>15.0351</v>
      </c>
      <c r="H109" s="50">
        <v>32.572099999999999</v>
      </c>
      <c r="I109" s="50">
        <v>40.790799999999997</v>
      </c>
      <c r="J109" s="50">
        <v>29.2544</v>
      </c>
      <c r="K109" s="50">
        <v>27.325800000000001</v>
      </c>
      <c r="L109" s="50">
        <v>31.989100000000001</v>
      </c>
      <c r="M109" s="50">
        <v>15.0351</v>
      </c>
      <c r="N109" s="50">
        <v>57.766800000000003</v>
      </c>
      <c r="O109" s="50">
        <v>58.829099999999997</v>
      </c>
      <c r="P109" s="50">
        <v>18</v>
      </c>
      <c r="Q109" s="50">
        <v>18</v>
      </c>
      <c r="R109" s="50">
        <v>0</v>
      </c>
      <c r="S109" s="50" t="s">
        <v>126</v>
      </c>
    </row>
    <row r="110" spans="1:19" hidden="1" outlineLevel="1" collapsed="1">
      <c r="A110" s="15">
        <v>43556</v>
      </c>
      <c r="B110" s="50">
        <v>34.084299999999999</v>
      </c>
      <c r="C110" s="50">
        <v>42.5167</v>
      </c>
      <c r="D110" s="50">
        <v>30.8047</v>
      </c>
      <c r="E110" s="50">
        <v>29.342500000000001</v>
      </c>
      <c r="F110" s="50">
        <v>32.280799999999999</v>
      </c>
      <c r="G110" s="50">
        <v>25.682300000000001</v>
      </c>
      <c r="H110" s="50">
        <v>34.078899999999997</v>
      </c>
      <c r="I110" s="50">
        <v>42.507800000000003</v>
      </c>
      <c r="J110" s="50">
        <v>30.8048</v>
      </c>
      <c r="K110" s="50">
        <v>29.3428</v>
      </c>
      <c r="L110" s="50">
        <v>32.280799999999999</v>
      </c>
      <c r="M110" s="50">
        <v>25.682300000000001</v>
      </c>
      <c r="N110" s="50">
        <v>48.747399999999999</v>
      </c>
      <c r="O110" s="50">
        <v>49.351900000000001</v>
      </c>
      <c r="P110" s="50">
        <v>18</v>
      </c>
      <c r="Q110" s="50">
        <v>18</v>
      </c>
      <c r="R110" s="50">
        <v>0</v>
      </c>
      <c r="S110" s="50" t="s">
        <v>126</v>
      </c>
    </row>
    <row r="111" spans="1:19" hidden="1" outlineLevel="1" collapsed="1">
      <c r="A111" s="15">
        <v>43586</v>
      </c>
      <c r="B111" s="50">
        <v>35.026200000000003</v>
      </c>
      <c r="C111" s="50">
        <v>41.4756</v>
      </c>
      <c r="D111" s="50">
        <v>32.552700000000002</v>
      </c>
      <c r="E111" s="50">
        <v>32.564399999999999</v>
      </c>
      <c r="F111" s="50">
        <v>33.280999999999999</v>
      </c>
      <c r="G111" s="50">
        <v>24.133700000000001</v>
      </c>
      <c r="H111" s="50">
        <v>35.025799999999997</v>
      </c>
      <c r="I111" s="50">
        <v>41.474600000000002</v>
      </c>
      <c r="J111" s="50">
        <v>32.552900000000001</v>
      </c>
      <c r="K111" s="50">
        <v>32.564700000000002</v>
      </c>
      <c r="L111" s="50">
        <v>33.280999999999999</v>
      </c>
      <c r="M111" s="50">
        <v>24.133700000000001</v>
      </c>
      <c r="N111" s="50">
        <v>42.922800000000002</v>
      </c>
      <c r="O111" s="50">
        <v>47.944600000000001</v>
      </c>
      <c r="P111" s="50">
        <v>17.6892</v>
      </c>
      <c r="Q111" s="50">
        <v>17.6892</v>
      </c>
      <c r="R111" s="50">
        <v>0</v>
      </c>
      <c r="S111" s="50" t="s">
        <v>126</v>
      </c>
    </row>
    <row r="112" spans="1:19" hidden="1" outlineLevel="1" collapsed="1">
      <c r="A112" s="15">
        <v>43617</v>
      </c>
      <c r="B112" s="50">
        <v>33.521799999999999</v>
      </c>
      <c r="C112" s="50">
        <v>39.635599999999997</v>
      </c>
      <c r="D112" s="50">
        <v>30.298300000000001</v>
      </c>
      <c r="E112" s="50">
        <v>30.162600000000001</v>
      </c>
      <c r="F112" s="50">
        <v>31.924099999999999</v>
      </c>
      <c r="G112" s="50">
        <v>19.758900000000001</v>
      </c>
      <c r="H112" s="50">
        <v>33.641199999999998</v>
      </c>
      <c r="I112" s="50">
        <v>39.632899999999999</v>
      </c>
      <c r="J112" s="50">
        <v>30.456</v>
      </c>
      <c r="K112" s="50">
        <v>30.1631</v>
      </c>
      <c r="L112" s="50">
        <v>31.924099999999999</v>
      </c>
      <c r="M112" s="50">
        <v>20.8446</v>
      </c>
      <c r="N112" s="50">
        <v>12.5625</v>
      </c>
      <c r="O112" s="50">
        <v>48.242899999999999</v>
      </c>
      <c r="P112" s="50">
        <v>11.867699999999999</v>
      </c>
      <c r="Q112" s="50">
        <v>17.5</v>
      </c>
      <c r="R112" s="50">
        <v>0</v>
      </c>
      <c r="S112" s="50">
        <v>11.857200000000001</v>
      </c>
    </row>
    <row r="113" spans="1:19" hidden="1" outlineLevel="1" collapsed="1">
      <c r="A113" s="15">
        <v>43647</v>
      </c>
      <c r="B113" s="50">
        <v>36.173000000000002</v>
      </c>
      <c r="C113" s="50">
        <v>41.005299999999998</v>
      </c>
      <c r="D113" s="50">
        <v>34.221899999999998</v>
      </c>
      <c r="E113" s="50">
        <v>36.4846</v>
      </c>
      <c r="F113" s="50">
        <v>30.616399999999999</v>
      </c>
      <c r="G113" s="50">
        <v>26.502400000000002</v>
      </c>
      <c r="H113" s="50">
        <v>36.171900000000001</v>
      </c>
      <c r="I113" s="50">
        <v>41.003</v>
      </c>
      <c r="J113" s="50">
        <v>34.222000000000001</v>
      </c>
      <c r="K113" s="50">
        <v>36.484699999999997</v>
      </c>
      <c r="L113" s="50">
        <v>30.616399999999999</v>
      </c>
      <c r="M113" s="50">
        <v>26.502400000000002</v>
      </c>
      <c r="N113" s="50">
        <v>47.1081</v>
      </c>
      <c r="O113" s="50">
        <v>47.853000000000002</v>
      </c>
      <c r="P113" s="50">
        <v>17</v>
      </c>
      <c r="Q113" s="50">
        <v>17</v>
      </c>
      <c r="R113" s="50">
        <v>0</v>
      </c>
      <c r="S113" s="50" t="s">
        <v>126</v>
      </c>
    </row>
    <row r="114" spans="1:19" hidden="1" outlineLevel="1" collapsed="1">
      <c r="A114" s="15">
        <v>43678</v>
      </c>
      <c r="B114" s="50">
        <v>37.8583</v>
      </c>
      <c r="C114" s="50">
        <v>40.252499999999998</v>
      </c>
      <c r="D114" s="50">
        <v>37.318199999999997</v>
      </c>
      <c r="E114" s="50">
        <v>39.249499999999998</v>
      </c>
      <c r="F114" s="50">
        <v>31.066500000000001</v>
      </c>
      <c r="G114" s="50">
        <v>22.895900000000001</v>
      </c>
      <c r="H114" s="50">
        <v>37.858199999999997</v>
      </c>
      <c r="I114" s="50">
        <v>40.251199999999997</v>
      </c>
      <c r="J114" s="50">
        <v>37.318399999999997</v>
      </c>
      <c r="K114" s="50">
        <v>39.2498</v>
      </c>
      <c r="L114" s="50">
        <v>31.066500000000001</v>
      </c>
      <c r="M114" s="50">
        <v>22.895900000000001</v>
      </c>
      <c r="N114" s="50">
        <v>41.144199999999998</v>
      </c>
      <c r="O114" s="50">
        <v>48.869399999999999</v>
      </c>
      <c r="P114" s="50">
        <v>17</v>
      </c>
      <c r="Q114" s="50">
        <v>17</v>
      </c>
      <c r="R114" s="50">
        <v>0</v>
      </c>
      <c r="S114" s="50" t="s">
        <v>126</v>
      </c>
    </row>
    <row r="115" spans="1:19" hidden="1" outlineLevel="1" collapsed="1">
      <c r="A115" s="15">
        <v>43709</v>
      </c>
      <c r="B115" s="50">
        <v>37.685600000000001</v>
      </c>
      <c r="C115" s="50">
        <v>41.068300000000001</v>
      </c>
      <c r="D115" s="50">
        <v>36.942900000000002</v>
      </c>
      <c r="E115" s="50">
        <v>39.127499999999998</v>
      </c>
      <c r="F115" s="50">
        <v>29.676600000000001</v>
      </c>
      <c r="G115" s="50">
        <v>21.924700000000001</v>
      </c>
      <c r="H115" s="50">
        <v>37.6785</v>
      </c>
      <c r="I115" s="50">
        <v>41.039400000000001</v>
      </c>
      <c r="J115" s="50">
        <v>36.942999999999998</v>
      </c>
      <c r="K115" s="50">
        <v>39.127600000000001</v>
      </c>
      <c r="L115" s="50">
        <v>29.676600000000001</v>
      </c>
      <c r="M115" s="50">
        <v>21.924700000000001</v>
      </c>
      <c r="N115" s="50">
        <v>49.6434</v>
      </c>
      <c r="O115" s="50">
        <v>49.849600000000002</v>
      </c>
      <c r="P115" s="50">
        <v>16.5</v>
      </c>
      <c r="Q115" s="50">
        <v>16.5</v>
      </c>
      <c r="R115" s="50">
        <v>0</v>
      </c>
      <c r="S115" s="50">
        <v>0</v>
      </c>
    </row>
    <row r="116" spans="1:19" hidden="1" outlineLevel="1" collapsed="1">
      <c r="A116" s="15">
        <v>43739</v>
      </c>
      <c r="B116" s="50">
        <v>37.312600000000003</v>
      </c>
      <c r="C116" s="50">
        <v>41.504399999999997</v>
      </c>
      <c r="D116" s="50">
        <v>36.414700000000003</v>
      </c>
      <c r="E116" s="50">
        <v>38.787799999999997</v>
      </c>
      <c r="F116" s="50">
        <v>29.532900000000001</v>
      </c>
      <c r="G116" s="50">
        <v>22.310099999999998</v>
      </c>
      <c r="H116" s="50">
        <v>37.322499999999998</v>
      </c>
      <c r="I116" s="50">
        <v>41.501300000000001</v>
      </c>
      <c r="J116" s="50">
        <v>36.427399999999999</v>
      </c>
      <c r="K116" s="50">
        <v>38.7879</v>
      </c>
      <c r="L116" s="50">
        <v>29.532900000000001</v>
      </c>
      <c r="M116" s="50">
        <v>22.611899999999999</v>
      </c>
      <c r="N116" s="50">
        <v>15.918900000000001</v>
      </c>
      <c r="O116" s="50">
        <v>47.515599999999999</v>
      </c>
      <c r="P116" s="50">
        <v>8.3390000000000004</v>
      </c>
      <c r="Q116" s="50">
        <v>16.5</v>
      </c>
      <c r="R116" s="50">
        <v>0</v>
      </c>
      <c r="S116" s="50">
        <v>8.3032000000000004</v>
      </c>
    </row>
    <row r="117" spans="1:19" hidden="1" outlineLevel="1" collapsed="1">
      <c r="A117" s="15">
        <v>43770</v>
      </c>
      <c r="B117" s="50">
        <v>37.561799999999998</v>
      </c>
      <c r="C117" s="50">
        <v>40.969900000000003</v>
      </c>
      <c r="D117" s="50">
        <v>36.794499999999999</v>
      </c>
      <c r="E117" s="50">
        <v>39.018599999999999</v>
      </c>
      <c r="F117" s="50">
        <v>29.689499999999999</v>
      </c>
      <c r="G117" s="50">
        <v>21.876200000000001</v>
      </c>
      <c r="H117" s="50">
        <v>37.561399999999999</v>
      </c>
      <c r="I117" s="50">
        <v>40.9681</v>
      </c>
      <c r="J117" s="50">
        <v>36.794499999999999</v>
      </c>
      <c r="K117" s="50">
        <v>39.018700000000003</v>
      </c>
      <c r="L117" s="50">
        <v>29.689499999999999</v>
      </c>
      <c r="M117" s="50">
        <v>21.876200000000001</v>
      </c>
      <c r="N117" s="50">
        <v>48.379300000000001</v>
      </c>
      <c r="O117" s="50">
        <v>50.336100000000002</v>
      </c>
      <c r="P117" s="50">
        <v>15.5</v>
      </c>
      <c r="Q117" s="50">
        <v>15.5</v>
      </c>
      <c r="R117" s="50">
        <v>0</v>
      </c>
      <c r="S117" s="50" t="s">
        <v>126</v>
      </c>
    </row>
    <row r="118" spans="1:19" hidden="1" outlineLevel="1" collapsed="1">
      <c r="A118" s="15">
        <v>43800</v>
      </c>
      <c r="B118" s="50">
        <v>37.558599999999998</v>
      </c>
      <c r="C118" s="50">
        <v>41.253100000000003</v>
      </c>
      <c r="D118" s="50">
        <v>36.7483</v>
      </c>
      <c r="E118" s="50">
        <v>38.948799999999999</v>
      </c>
      <c r="F118" s="50">
        <v>29.3612</v>
      </c>
      <c r="G118" s="50">
        <v>19.930599999999998</v>
      </c>
      <c r="H118" s="50">
        <v>37.562800000000003</v>
      </c>
      <c r="I118" s="50">
        <v>41.250900000000001</v>
      </c>
      <c r="J118" s="50">
        <v>36.753999999999998</v>
      </c>
      <c r="K118" s="50">
        <v>38.948999999999998</v>
      </c>
      <c r="L118" s="50">
        <v>29.3612</v>
      </c>
      <c r="M118" s="50">
        <v>20.0351</v>
      </c>
      <c r="N118" s="50">
        <v>18.663</v>
      </c>
      <c r="O118" s="50">
        <v>50.191699999999997</v>
      </c>
      <c r="P118" s="50">
        <v>10.8506</v>
      </c>
      <c r="Q118" s="50">
        <v>14.5402</v>
      </c>
      <c r="R118" s="50">
        <v>0</v>
      </c>
      <c r="S118" s="50">
        <v>10.786799999999999</v>
      </c>
    </row>
    <row r="119" spans="1:19" hidden="1" outlineLevel="1" collapsed="1">
      <c r="A119" s="15">
        <v>43831</v>
      </c>
      <c r="B119" s="50">
        <v>38.577800000000003</v>
      </c>
      <c r="C119" s="50">
        <v>42.145899999999997</v>
      </c>
      <c r="D119" s="50">
        <v>37.765000000000001</v>
      </c>
      <c r="E119" s="50">
        <v>39.673400000000001</v>
      </c>
      <c r="F119" s="50">
        <v>32.377699999999997</v>
      </c>
      <c r="G119" s="50">
        <v>19.545500000000001</v>
      </c>
      <c r="H119" s="50">
        <v>38.5777</v>
      </c>
      <c r="I119" s="50">
        <v>42.147199999999998</v>
      </c>
      <c r="J119" s="50">
        <v>37.765000000000001</v>
      </c>
      <c r="K119" s="50">
        <v>39.673400000000001</v>
      </c>
      <c r="L119" s="50">
        <v>32.377699999999997</v>
      </c>
      <c r="M119" s="50">
        <v>19.545500000000001</v>
      </c>
      <c r="N119" s="50">
        <v>39.643000000000001</v>
      </c>
      <c r="O119" s="50">
        <v>39.828899999999997</v>
      </c>
      <c r="P119" s="50">
        <v>13.5</v>
      </c>
      <c r="Q119" s="50">
        <v>13.5</v>
      </c>
      <c r="R119" s="50">
        <v>0</v>
      </c>
      <c r="S119" s="50" t="s">
        <v>126</v>
      </c>
    </row>
    <row r="120" spans="1:19" hidden="1" outlineLevel="1" collapsed="1">
      <c r="A120" s="15">
        <v>43862</v>
      </c>
      <c r="B120" s="50">
        <v>39.317300000000003</v>
      </c>
      <c r="C120" s="50">
        <v>41.527099999999997</v>
      </c>
      <c r="D120" s="50">
        <v>38.777299999999997</v>
      </c>
      <c r="E120" s="50">
        <v>40.0304</v>
      </c>
      <c r="F120" s="50">
        <v>35.496899999999997</v>
      </c>
      <c r="G120" s="50">
        <v>18.081499999999998</v>
      </c>
      <c r="H120" s="50">
        <v>39.319499999999998</v>
      </c>
      <c r="I120" s="50">
        <v>41.527000000000001</v>
      </c>
      <c r="J120" s="50">
        <v>38.78</v>
      </c>
      <c r="K120" s="50">
        <v>40.0304</v>
      </c>
      <c r="L120" s="50">
        <v>35.496899999999997</v>
      </c>
      <c r="M120" s="50">
        <v>18.1233</v>
      </c>
      <c r="N120" s="50">
        <v>15.9772</v>
      </c>
      <c r="O120" s="50">
        <v>42.727600000000002</v>
      </c>
      <c r="P120" s="50">
        <v>11.5611</v>
      </c>
      <c r="Q120" s="50">
        <v>11</v>
      </c>
      <c r="R120" s="50">
        <v>0</v>
      </c>
      <c r="S120" s="50">
        <v>11.571099999999999</v>
      </c>
    </row>
    <row r="121" spans="1:19" hidden="1" outlineLevel="1" collapsed="1">
      <c r="A121" s="15">
        <v>43891</v>
      </c>
      <c r="B121" s="50">
        <v>39.775799999999997</v>
      </c>
      <c r="C121" s="50">
        <v>41.5565</v>
      </c>
      <c r="D121" s="50">
        <v>39.351599999999998</v>
      </c>
      <c r="E121" s="50">
        <v>40.360999999999997</v>
      </c>
      <c r="F121" s="50">
        <v>36.335599999999999</v>
      </c>
      <c r="G121" s="50">
        <v>20.165400000000002</v>
      </c>
      <c r="H121" s="50">
        <v>39.775500000000001</v>
      </c>
      <c r="I121" s="50">
        <v>41.555100000000003</v>
      </c>
      <c r="J121" s="50">
        <v>39.351700000000001</v>
      </c>
      <c r="K121" s="50">
        <v>40.360999999999997</v>
      </c>
      <c r="L121" s="50">
        <v>36.335599999999999</v>
      </c>
      <c r="M121" s="50">
        <v>20.165400000000002</v>
      </c>
      <c r="N121" s="50">
        <v>45.703699999999998</v>
      </c>
      <c r="O121" s="50">
        <v>46.9741</v>
      </c>
      <c r="P121" s="50">
        <v>11</v>
      </c>
      <c r="Q121" s="50">
        <v>11</v>
      </c>
      <c r="R121" s="50">
        <v>0</v>
      </c>
      <c r="S121" s="50" t="s">
        <v>126</v>
      </c>
    </row>
    <row r="122" spans="1:19" hidden="1" outlineLevel="1" collapsed="1">
      <c r="A122" s="15">
        <v>43922</v>
      </c>
      <c r="B122" s="50">
        <v>39.974499999999999</v>
      </c>
      <c r="C122" s="50">
        <v>43.134500000000003</v>
      </c>
      <c r="D122" s="50">
        <v>39.210700000000003</v>
      </c>
      <c r="E122" s="50">
        <v>40.201000000000001</v>
      </c>
      <c r="F122" s="50">
        <v>35.897300000000001</v>
      </c>
      <c r="G122" s="50">
        <v>14.644500000000001</v>
      </c>
      <c r="H122" s="50">
        <v>39.959800000000001</v>
      </c>
      <c r="I122" s="50">
        <v>43.086199999999998</v>
      </c>
      <c r="J122" s="50">
        <v>39.210700000000003</v>
      </c>
      <c r="K122" s="50">
        <v>40.201000000000001</v>
      </c>
      <c r="L122" s="50">
        <v>35.897300000000001</v>
      </c>
      <c r="M122" s="50">
        <v>14.644500000000001</v>
      </c>
      <c r="N122" s="50">
        <v>48.609499999999997</v>
      </c>
      <c r="O122" s="50">
        <v>48.609499999999997</v>
      </c>
      <c r="P122" s="50">
        <v>0</v>
      </c>
      <c r="Q122" s="50">
        <v>0</v>
      </c>
      <c r="R122" s="50">
        <v>0</v>
      </c>
      <c r="S122" s="50" t="s">
        <v>126</v>
      </c>
    </row>
    <row r="123" spans="1:19" hidden="1" outlineLevel="1" collapsed="1">
      <c r="A123" s="15">
        <v>43952</v>
      </c>
      <c r="B123" s="50">
        <v>39.598100000000002</v>
      </c>
      <c r="C123" s="50">
        <v>41.953400000000002</v>
      </c>
      <c r="D123" s="50">
        <v>39.017299999999999</v>
      </c>
      <c r="E123" s="50">
        <v>40.586799999999997</v>
      </c>
      <c r="F123" s="50">
        <v>33.436399999999999</v>
      </c>
      <c r="G123" s="50">
        <v>15.950900000000001</v>
      </c>
      <c r="H123" s="50">
        <v>39.586500000000001</v>
      </c>
      <c r="I123" s="50">
        <v>41.910200000000003</v>
      </c>
      <c r="J123" s="50">
        <v>39.017299999999999</v>
      </c>
      <c r="K123" s="50">
        <v>40.586799999999997</v>
      </c>
      <c r="L123" s="50">
        <v>33.436399999999999</v>
      </c>
      <c r="M123" s="50">
        <v>15.950900000000001</v>
      </c>
      <c r="N123" s="50">
        <v>48.410800000000002</v>
      </c>
      <c r="O123" s="50">
        <v>48.410800000000002</v>
      </c>
      <c r="P123" s="50">
        <v>0</v>
      </c>
      <c r="Q123" s="50">
        <v>0</v>
      </c>
      <c r="R123" s="50">
        <v>0</v>
      </c>
      <c r="S123" s="50" t="s">
        <v>126</v>
      </c>
    </row>
    <row r="124" spans="1:19" hidden="1" outlineLevel="1" collapsed="1">
      <c r="A124" s="15">
        <v>43983</v>
      </c>
      <c r="B124" s="50">
        <v>39.377099999999999</v>
      </c>
      <c r="C124" s="50">
        <v>41.399299999999997</v>
      </c>
      <c r="D124" s="50">
        <v>38.874600000000001</v>
      </c>
      <c r="E124" s="50">
        <v>40.129800000000003</v>
      </c>
      <c r="F124" s="50">
        <v>35.856299999999997</v>
      </c>
      <c r="G124" s="50">
        <v>14.8049</v>
      </c>
      <c r="H124" s="50">
        <v>39.395400000000002</v>
      </c>
      <c r="I124" s="50">
        <v>41.392400000000002</v>
      </c>
      <c r="J124" s="50">
        <v>38.899700000000003</v>
      </c>
      <c r="K124" s="50">
        <v>40.129800000000003</v>
      </c>
      <c r="L124" s="50">
        <v>35.856299999999997</v>
      </c>
      <c r="M124" s="50">
        <v>15.114100000000001</v>
      </c>
      <c r="N124" s="50">
        <v>20.8111</v>
      </c>
      <c r="O124" s="50">
        <v>45.303800000000003</v>
      </c>
      <c r="P124" s="50">
        <v>7.3361000000000001</v>
      </c>
      <c r="Q124" s="50">
        <v>0</v>
      </c>
      <c r="R124" s="50">
        <v>0</v>
      </c>
      <c r="S124" s="50">
        <v>7.3361000000000001</v>
      </c>
    </row>
    <row r="125" spans="1:19" hidden="1" outlineLevel="1" collapsed="1">
      <c r="A125" s="15">
        <v>44013</v>
      </c>
      <c r="B125" s="50">
        <v>39.003999999999998</v>
      </c>
      <c r="C125" s="50">
        <v>42.593600000000002</v>
      </c>
      <c r="D125" s="50">
        <v>38.103999999999999</v>
      </c>
      <c r="E125" s="50">
        <v>40.627600000000001</v>
      </c>
      <c r="F125" s="50">
        <v>32.647500000000001</v>
      </c>
      <c r="G125" s="50">
        <v>16.8491</v>
      </c>
      <c r="H125" s="50">
        <v>38.993299999999998</v>
      </c>
      <c r="I125" s="50">
        <v>42.5623</v>
      </c>
      <c r="J125" s="50">
        <v>38.103999999999999</v>
      </c>
      <c r="K125" s="50">
        <v>40.627600000000001</v>
      </c>
      <c r="L125" s="50">
        <v>32.647500000000001</v>
      </c>
      <c r="M125" s="50">
        <v>16.8491</v>
      </c>
      <c r="N125" s="50">
        <v>47.630400000000002</v>
      </c>
      <c r="O125" s="50">
        <v>47.630400000000002</v>
      </c>
      <c r="P125" s="50">
        <v>0</v>
      </c>
      <c r="Q125" s="50">
        <v>0</v>
      </c>
      <c r="R125" s="50">
        <v>0</v>
      </c>
      <c r="S125" s="50" t="s">
        <v>126</v>
      </c>
    </row>
    <row r="126" spans="1:19" hidden="1" outlineLevel="1" collapsed="1">
      <c r="A126" s="15">
        <v>44044</v>
      </c>
      <c r="B126" s="50">
        <v>38.815100000000001</v>
      </c>
      <c r="C126" s="50">
        <v>42.177599999999998</v>
      </c>
      <c r="D126" s="50">
        <v>38.039700000000003</v>
      </c>
      <c r="E126" s="50">
        <v>39.369399999999999</v>
      </c>
      <c r="F126" s="50">
        <v>35.354799999999997</v>
      </c>
      <c r="G126" s="50">
        <v>19.265499999999999</v>
      </c>
      <c r="H126" s="50">
        <v>38.859699999999997</v>
      </c>
      <c r="I126" s="50">
        <v>42.145000000000003</v>
      </c>
      <c r="J126" s="50">
        <v>38.103999999999999</v>
      </c>
      <c r="K126" s="50">
        <v>39.369399999999999</v>
      </c>
      <c r="L126" s="50">
        <v>35.354799999999997</v>
      </c>
      <c r="M126" s="50">
        <v>20.220300000000002</v>
      </c>
      <c r="N126" s="50">
        <v>21.953900000000001</v>
      </c>
      <c r="O126" s="50">
        <v>49.0441</v>
      </c>
      <c r="P126" s="50">
        <v>8.2612000000000005</v>
      </c>
      <c r="Q126" s="50">
        <v>0</v>
      </c>
      <c r="R126" s="50">
        <v>0</v>
      </c>
      <c r="S126" s="50">
        <v>8.2612000000000005</v>
      </c>
    </row>
    <row r="127" spans="1:19" hidden="1" outlineLevel="1" collapsed="1">
      <c r="A127" s="15">
        <v>44075</v>
      </c>
      <c r="B127" s="50">
        <v>37.656199999999998</v>
      </c>
      <c r="C127" s="50">
        <v>42.2774</v>
      </c>
      <c r="D127" s="50">
        <v>36.581899999999997</v>
      </c>
      <c r="E127" s="50">
        <v>38.202300000000001</v>
      </c>
      <c r="F127" s="50">
        <v>32.878999999999998</v>
      </c>
      <c r="G127" s="50">
        <v>19.185300000000002</v>
      </c>
      <c r="H127" s="50">
        <v>37.651699999999998</v>
      </c>
      <c r="I127" s="50">
        <v>42.259099999999997</v>
      </c>
      <c r="J127" s="50">
        <v>36.584299999999999</v>
      </c>
      <c r="K127" s="50">
        <v>38.205599999999997</v>
      </c>
      <c r="L127" s="50">
        <v>32.878999999999998</v>
      </c>
      <c r="M127" s="50">
        <v>19.185300000000002</v>
      </c>
      <c r="N127" s="50">
        <v>43.805799999999998</v>
      </c>
      <c r="O127" s="50">
        <v>47.415900000000001</v>
      </c>
      <c r="P127" s="50">
        <v>6.9119000000000002</v>
      </c>
      <c r="Q127" s="50">
        <v>6.9119000000000002</v>
      </c>
      <c r="R127" s="50">
        <v>0</v>
      </c>
      <c r="S127" s="50">
        <v>0</v>
      </c>
    </row>
    <row r="128" spans="1:19" hidden="1" outlineLevel="1" collapsed="1">
      <c r="A128" s="15">
        <v>44105</v>
      </c>
      <c r="B128" s="50">
        <v>38.031100000000002</v>
      </c>
      <c r="C128" s="50">
        <v>41.976999999999997</v>
      </c>
      <c r="D128" s="50">
        <v>37.049199999999999</v>
      </c>
      <c r="E128" s="50">
        <v>38.788200000000003</v>
      </c>
      <c r="F128" s="50">
        <v>32.71</v>
      </c>
      <c r="G128" s="50">
        <v>21.772500000000001</v>
      </c>
      <c r="H128" s="50">
        <v>38.025300000000001</v>
      </c>
      <c r="I128" s="50">
        <v>41.959699999999998</v>
      </c>
      <c r="J128" s="50">
        <v>37.049199999999999</v>
      </c>
      <c r="K128" s="50">
        <v>38.788200000000003</v>
      </c>
      <c r="L128" s="50">
        <v>32.71</v>
      </c>
      <c r="M128" s="50">
        <v>21.772500000000001</v>
      </c>
      <c r="N128" s="50">
        <v>47.857599999999998</v>
      </c>
      <c r="O128" s="50">
        <v>47.857599999999998</v>
      </c>
      <c r="P128" s="50">
        <v>0</v>
      </c>
      <c r="Q128" s="50">
        <v>0</v>
      </c>
      <c r="R128" s="50">
        <v>0</v>
      </c>
      <c r="S128" s="50" t="s">
        <v>126</v>
      </c>
    </row>
    <row r="129" spans="1:19" hidden="1" outlineLevel="1" collapsed="1">
      <c r="A129" s="15">
        <v>44136</v>
      </c>
      <c r="B129" s="50">
        <v>38.482199999999999</v>
      </c>
      <c r="C129" s="50">
        <v>41.090899999999998</v>
      </c>
      <c r="D129" s="50">
        <v>37.784399999999998</v>
      </c>
      <c r="E129" s="50">
        <v>39.397799999999997</v>
      </c>
      <c r="F129" s="50">
        <v>33.157499999999999</v>
      </c>
      <c r="G129" s="50">
        <v>23.8627</v>
      </c>
      <c r="H129" s="50">
        <v>38.469299999999997</v>
      </c>
      <c r="I129" s="50">
        <v>41.0289</v>
      </c>
      <c r="J129" s="50">
        <v>37.789499999999997</v>
      </c>
      <c r="K129" s="50">
        <v>39.404600000000002</v>
      </c>
      <c r="L129" s="50">
        <v>33.157499999999999</v>
      </c>
      <c r="M129" s="50">
        <v>23.8627</v>
      </c>
      <c r="N129" s="50">
        <v>46.254399999999997</v>
      </c>
      <c r="O129" s="50">
        <v>49.444800000000001</v>
      </c>
      <c r="P129" s="50">
        <v>3.01</v>
      </c>
      <c r="Q129" s="50">
        <v>3.01</v>
      </c>
      <c r="R129" s="50">
        <v>0</v>
      </c>
      <c r="S129" s="50">
        <v>0</v>
      </c>
    </row>
    <row r="130" spans="1:19" hidden="1" outlineLevel="1" collapsed="1">
      <c r="A130" s="15">
        <v>44166</v>
      </c>
      <c r="B130" s="50">
        <v>36.729599999999998</v>
      </c>
      <c r="C130" s="50">
        <v>40.764899999999997</v>
      </c>
      <c r="D130" s="50">
        <v>35.707000000000001</v>
      </c>
      <c r="E130" s="50">
        <v>37.023600000000002</v>
      </c>
      <c r="F130" s="50">
        <v>33.179499999999997</v>
      </c>
      <c r="G130" s="50">
        <v>19.409300000000002</v>
      </c>
      <c r="H130" s="50">
        <v>36.751100000000001</v>
      </c>
      <c r="I130" s="50">
        <v>40.731499999999997</v>
      </c>
      <c r="J130" s="50">
        <v>35.744900000000001</v>
      </c>
      <c r="K130" s="50">
        <v>37.023600000000002</v>
      </c>
      <c r="L130" s="50">
        <v>33.179499999999997</v>
      </c>
      <c r="M130" s="50">
        <v>19.816099999999999</v>
      </c>
      <c r="N130" s="50">
        <v>25.6021</v>
      </c>
      <c r="O130" s="50">
        <v>49.2483</v>
      </c>
      <c r="P130" s="50">
        <v>9.1538000000000004</v>
      </c>
      <c r="Q130" s="50">
        <v>0</v>
      </c>
      <c r="R130" s="50">
        <v>0</v>
      </c>
      <c r="S130" s="50">
        <v>9.1538000000000004</v>
      </c>
    </row>
    <row r="131" spans="1:19" hidden="1" outlineLevel="1" collapsed="1">
      <c r="A131" s="15">
        <v>44197</v>
      </c>
      <c r="B131" s="50">
        <v>37.345700000000001</v>
      </c>
      <c r="C131" s="50">
        <v>41.392099999999999</v>
      </c>
      <c r="D131" s="50">
        <v>36.334699999999998</v>
      </c>
      <c r="E131" s="50">
        <v>37.696199999999997</v>
      </c>
      <c r="F131" s="50">
        <v>32.420299999999997</v>
      </c>
      <c r="G131" s="50">
        <v>19.599699999999999</v>
      </c>
      <c r="H131" s="50">
        <v>37.335799999999999</v>
      </c>
      <c r="I131" s="50">
        <v>41.3628</v>
      </c>
      <c r="J131" s="50">
        <v>36.334699999999998</v>
      </c>
      <c r="K131" s="50">
        <v>37.696199999999997</v>
      </c>
      <c r="L131" s="50">
        <v>32.420299999999997</v>
      </c>
      <c r="M131" s="50">
        <v>19.599699999999999</v>
      </c>
      <c r="N131" s="50">
        <v>47.258499999999998</v>
      </c>
      <c r="O131" s="50">
        <v>47.258499999999998</v>
      </c>
      <c r="P131" s="50">
        <v>0</v>
      </c>
      <c r="Q131" s="50">
        <v>0</v>
      </c>
      <c r="R131" s="50" t="s">
        <v>126</v>
      </c>
      <c r="S131" s="50">
        <v>0</v>
      </c>
    </row>
    <row r="132" spans="1:19" hidden="1" outlineLevel="1" collapsed="1">
      <c r="A132" s="15">
        <v>44228</v>
      </c>
      <c r="B132" s="50">
        <v>37.100900000000003</v>
      </c>
      <c r="C132" s="50">
        <v>40.733499999999999</v>
      </c>
      <c r="D132" s="50">
        <v>36.145200000000003</v>
      </c>
      <c r="E132" s="50">
        <v>37.327399999999997</v>
      </c>
      <c r="F132" s="50">
        <v>33.660499999999999</v>
      </c>
      <c r="G132" s="50">
        <v>17.719000000000001</v>
      </c>
      <c r="H132" s="50">
        <v>37.103999999999999</v>
      </c>
      <c r="I132" s="50">
        <v>40.698300000000003</v>
      </c>
      <c r="J132" s="50">
        <v>36.162399999999998</v>
      </c>
      <c r="K132" s="50">
        <v>37.327399999999997</v>
      </c>
      <c r="L132" s="50">
        <v>33.660499999999999</v>
      </c>
      <c r="M132" s="50">
        <v>17.921500000000002</v>
      </c>
      <c r="N132" s="50">
        <v>34.9724</v>
      </c>
      <c r="O132" s="50">
        <v>48.108400000000003</v>
      </c>
      <c r="P132" s="50">
        <v>8.6109000000000009</v>
      </c>
      <c r="Q132" s="50">
        <v>0</v>
      </c>
      <c r="R132" s="50" t="s">
        <v>126</v>
      </c>
      <c r="S132" s="50">
        <v>8.6109000000000009</v>
      </c>
    </row>
    <row r="133" spans="1:19" hidden="1" outlineLevel="1" collapsed="1">
      <c r="A133" s="15">
        <v>44256</v>
      </c>
      <c r="B133" s="50">
        <v>36.523800000000001</v>
      </c>
      <c r="C133" s="50">
        <v>40.508299999999998</v>
      </c>
      <c r="D133" s="50">
        <v>35.488700000000001</v>
      </c>
      <c r="E133" s="50">
        <v>36.890500000000003</v>
      </c>
      <c r="F133" s="50">
        <v>31.908999999999999</v>
      </c>
      <c r="G133" s="50">
        <v>17.118400000000001</v>
      </c>
      <c r="H133" s="50">
        <v>36.511899999999997</v>
      </c>
      <c r="I133" s="50">
        <v>40.468000000000004</v>
      </c>
      <c r="J133" s="50">
        <v>35.488700000000001</v>
      </c>
      <c r="K133" s="50">
        <v>36.890500000000003</v>
      </c>
      <c r="L133" s="50">
        <v>31.908999999999999</v>
      </c>
      <c r="M133" s="50">
        <v>17.118400000000001</v>
      </c>
      <c r="N133" s="50">
        <v>49.5687</v>
      </c>
      <c r="O133" s="50">
        <v>49.5687</v>
      </c>
      <c r="P133" s="50">
        <v>0</v>
      </c>
      <c r="Q133" s="50">
        <v>0</v>
      </c>
      <c r="R133" s="50" t="s">
        <v>126</v>
      </c>
      <c r="S133" s="50" t="s">
        <v>126</v>
      </c>
    </row>
    <row r="134" spans="1:19" hidden="1" outlineLevel="1" collapsed="1">
      <c r="A134" s="15">
        <v>44287</v>
      </c>
      <c r="B134" s="50">
        <v>35.874499999999998</v>
      </c>
      <c r="C134" s="50">
        <v>41.551000000000002</v>
      </c>
      <c r="D134" s="50">
        <v>34.386299999999999</v>
      </c>
      <c r="E134" s="50">
        <v>36.526000000000003</v>
      </c>
      <c r="F134" s="50">
        <v>28.805499999999999</v>
      </c>
      <c r="G134" s="50">
        <v>19.045999999999999</v>
      </c>
      <c r="H134" s="50">
        <v>35.866799999999998</v>
      </c>
      <c r="I134" s="50">
        <v>41.528799999999997</v>
      </c>
      <c r="J134" s="50">
        <v>34.386299999999999</v>
      </c>
      <c r="K134" s="50">
        <v>36.526000000000003</v>
      </c>
      <c r="L134" s="50">
        <v>28.805499999999999</v>
      </c>
      <c r="M134" s="50">
        <v>19.045999999999999</v>
      </c>
      <c r="N134" s="50">
        <v>49.859099999999998</v>
      </c>
      <c r="O134" s="50">
        <v>49.859200000000001</v>
      </c>
      <c r="P134" s="50">
        <v>7.5</v>
      </c>
      <c r="Q134" s="50">
        <v>7.5</v>
      </c>
      <c r="R134" s="50">
        <v>0</v>
      </c>
      <c r="S134" s="50" t="s">
        <v>126</v>
      </c>
    </row>
    <row r="135" spans="1:19" hidden="1" outlineLevel="1" collapsed="1">
      <c r="A135" s="15">
        <v>44317</v>
      </c>
      <c r="B135" s="50">
        <v>36.790100000000002</v>
      </c>
      <c r="C135" s="50">
        <v>41.1389</v>
      </c>
      <c r="D135" s="50">
        <v>35.597299999999997</v>
      </c>
      <c r="E135" s="50">
        <v>37.5047</v>
      </c>
      <c r="F135" s="50">
        <v>31.465399999999999</v>
      </c>
      <c r="G135" s="50">
        <v>13.7324</v>
      </c>
      <c r="H135" s="50">
        <v>36.748600000000003</v>
      </c>
      <c r="I135" s="50">
        <v>41.010800000000003</v>
      </c>
      <c r="J135" s="50">
        <v>35.597299999999997</v>
      </c>
      <c r="K135" s="50">
        <v>37.5047</v>
      </c>
      <c r="L135" s="50">
        <v>31.465399999999999</v>
      </c>
      <c r="M135" s="50">
        <v>13.7324</v>
      </c>
      <c r="N135" s="50">
        <v>49.480899999999998</v>
      </c>
      <c r="O135" s="50">
        <v>49.480899999999998</v>
      </c>
      <c r="P135" s="50">
        <v>0</v>
      </c>
      <c r="Q135" s="50">
        <v>0</v>
      </c>
      <c r="R135" s="50">
        <v>0</v>
      </c>
      <c r="S135" s="50" t="s">
        <v>126</v>
      </c>
    </row>
    <row r="136" spans="1:19" hidden="1" outlineLevel="1" collapsed="1">
      <c r="A136" s="15">
        <v>44348</v>
      </c>
      <c r="B136" s="50">
        <v>37.5366</v>
      </c>
      <c r="C136" s="50">
        <v>39.851599999999998</v>
      </c>
      <c r="D136" s="50">
        <v>36.833799999999997</v>
      </c>
      <c r="E136" s="50">
        <v>37.374299999999998</v>
      </c>
      <c r="F136" s="50">
        <v>38.589100000000002</v>
      </c>
      <c r="G136" s="50">
        <v>15.2576</v>
      </c>
      <c r="H136" s="50">
        <v>37.530999999999999</v>
      </c>
      <c r="I136" s="50">
        <v>39.832599999999999</v>
      </c>
      <c r="J136" s="50">
        <v>36.833799999999997</v>
      </c>
      <c r="K136" s="50">
        <v>37.374299999999998</v>
      </c>
      <c r="L136" s="50">
        <v>38.589100000000002</v>
      </c>
      <c r="M136" s="50">
        <v>15.2576</v>
      </c>
      <c r="N136" s="50">
        <v>48.323</v>
      </c>
      <c r="O136" s="50">
        <v>48.323</v>
      </c>
      <c r="P136" s="50">
        <v>0</v>
      </c>
      <c r="Q136" s="50">
        <v>0</v>
      </c>
      <c r="R136" s="50">
        <v>0</v>
      </c>
      <c r="S136" s="50" t="s">
        <v>126</v>
      </c>
    </row>
    <row r="137" spans="1:19" hidden="1" outlineLevel="1" collapsed="1">
      <c r="A137" s="15">
        <v>44378</v>
      </c>
      <c r="B137" s="50">
        <v>36.528700000000001</v>
      </c>
      <c r="C137" s="50">
        <v>39.957299999999996</v>
      </c>
      <c r="D137" s="50">
        <v>35.487200000000001</v>
      </c>
      <c r="E137" s="50">
        <v>36.655200000000001</v>
      </c>
      <c r="F137" s="50">
        <v>33.5242</v>
      </c>
      <c r="G137" s="50">
        <v>18.913499999999999</v>
      </c>
      <c r="H137" s="50">
        <v>36.520000000000003</v>
      </c>
      <c r="I137" s="50">
        <v>39.930799999999998</v>
      </c>
      <c r="J137" s="50">
        <v>35.487200000000001</v>
      </c>
      <c r="K137" s="50">
        <v>36.655200000000001</v>
      </c>
      <c r="L137" s="50">
        <v>33.5242</v>
      </c>
      <c r="M137" s="50">
        <v>18.913499999999999</v>
      </c>
      <c r="N137" s="50">
        <v>48.096400000000003</v>
      </c>
      <c r="O137" s="50">
        <v>48.096400000000003</v>
      </c>
      <c r="P137" s="50">
        <v>0</v>
      </c>
      <c r="Q137" s="50">
        <v>0</v>
      </c>
      <c r="R137" s="50">
        <v>0</v>
      </c>
      <c r="S137" s="50" t="s">
        <v>126</v>
      </c>
    </row>
    <row r="138" spans="1:19" hidden="1" outlineLevel="1" collapsed="1">
      <c r="A138" s="15">
        <v>44409</v>
      </c>
      <c r="B138" s="50">
        <v>37.0336</v>
      </c>
      <c r="C138" s="50">
        <v>40.103200000000001</v>
      </c>
      <c r="D138" s="50">
        <v>36.0824</v>
      </c>
      <c r="E138" s="50">
        <v>37.223700000000001</v>
      </c>
      <c r="F138" s="50">
        <v>34.952300000000001</v>
      </c>
      <c r="G138" s="50">
        <v>18.3994</v>
      </c>
      <c r="H138" s="50">
        <v>37.024000000000001</v>
      </c>
      <c r="I138" s="50">
        <v>40.073099999999997</v>
      </c>
      <c r="J138" s="50">
        <v>36.0824</v>
      </c>
      <c r="K138" s="50">
        <v>37.223700000000001</v>
      </c>
      <c r="L138" s="50">
        <v>34.952300000000001</v>
      </c>
      <c r="M138" s="50">
        <v>18.3994</v>
      </c>
      <c r="N138" s="50">
        <v>49.027799999999999</v>
      </c>
      <c r="O138" s="50">
        <v>49.027799999999999</v>
      </c>
      <c r="P138" s="50">
        <v>0</v>
      </c>
      <c r="Q138" s="50">
        <v>0</v>
      </c>
      <c r="R138" s="50">
        <v>0</v>
      </c>
      <c r="S138" s="50">
        <v>0</v>
      </c>
    </row>
    <row r="139" spans="1:19" hidden="1" outlineLevel="1" collapsed="1">
      <c r="A139" s="15">
        <v>44440</v>
      </c>
      <c r="B139" s="50">
        <v>36.551000000000002</v>
      </c>
      <c r="C139" s="50">
        <v>41.35</v>
      </c>
      <c r="D139" s="50">
        <v>35.219099999999997</v>
      </c>
      <c r="E139" s="50">
        <v>36.2744</v>
      </c>
      <c r="F139" s="50">
        <v>34.515300000000003</v>
      </c>
      <c r="G139" s="50">
        <v>16.158000000000001</v>
      </c>
      <c r="H139" s="50">
        <v>36.541400000000003</v>
      </c>
      <c r="I139" s="50">
        <v>41.321800000000003</v>
      </c>
      <c r="J139" s="50">
        <v>35.219099999999997</v>
      </c>
      <c r="K139" s="50">
        <v>36.2744</v>
      </c>
      <c r="L139" s="50">
        <v>34.515300000000003</v>
      </c>
      <c r="M139" s="50">
        <v>16.158000000000001</v>
      </c>
      <c r="N139" s="50">
        <v>49.828699999999998</v>
      </c>
      <c r="O139" s="50">
        <v>49.828699999999998</v>
      </c>
      <c r="P139" s="50">
        <v>0</v>
      </c>
      <c r="Q139" s="50">
        <v>0</v>
      </c>
      <c r="R139" s="50">
        <v>0</v>
      </c>
      <c r="S139" s="50">
        <v>0</v>
      </c>
    </row>
    <row r="140" spans="1:19" hidden="1" outlineLevel="1" collapsed="1">
      <c r="A140" s="15">
        <v>44470</v>
      </c>
      <c r="B140" s="50">
        <v>37.116799999999998</v>
      </c>
      <c r="C140" s="50">
        <v>41.514400000000002</v>
      </c>
      <c r="D140" s="50">
        <v>35.845500000000001</v>
      </c>
      <c r="E140" s="50">
        <v>37.199100000000001</v>
      </c>
      <c r="F140" s="50">
        <v>33.133499999999998</v>
      </c>
      <c r="G140" s="50">
        <v>19.985800000000001</v>
      </c>
      <c r="H140" s="50">
        <v>37.1128</v>
      </c>
      <c r="I140" s="50">
        <v>41.496899999999997</v>
      </c>
      <c r="J140" s="50">
        <v>35.848599999999998</v>
      </c>
      <c r="K140" s="50">
        <v>37.199100000000001</v>
      </c>
      <c r="L140" s="50">
        <v>33.133499999999998</v>
      </c>
      <c r="M140" s="50">
        <v>19.997599999999998</v>
      </c>
      <c r="N140" s="50">
        <v>42.483699999999999</v>
      </c>
      <c r="O140" s="50">
        <v>47.867699999999999</v>
      </c>
      <c r="P140" s="50">
        <v>17.571000000000002</v>
      </c>
      <c r="Q140" s="50">
        <v>0</v>
      </c>
      <c r="R140" s="50">
        <v>0</v>
      </c>
      <c r="S140" s="50">
        <v>17.571000000000002</v>
      </c>
    </row>
    <row r="141" spans="1:19" hidden="1" outlineLevel="1" collapsed="1">
      <c r="A141" s="15">
        <v>44501</v>
      </c>
      <c r="B141" s="50">
        <v>34.856900000000003</v>
      </c>
      <c r="C141" s="50">
        <v>40.8459</v>
      </c>
      <c r="D141" s="50">
        <v>33.240499999999997</v>
      </c>
      <c r="E141" s="50">
        <v>33.8628</v>
      </c>
      <c r="F141" s="50">
        <v>33.179000000000002</v>
      </c>
      <c r="G141" s="50">
        <v>21.1907</v>
      </c>
      <c r="H141" s="50">
        <v>34.841200000000001</v>
      </c>
      <c r="I141" s="50">
        <v>40.803199999999997</v>
      </c>
      <c r="J141" s="50">
        <v>33.240600000000001</v>
      </c>
      <c r="K141" s="50">
        <v>33.862900000000003</v>
      </c>
      <c r="L141" s="50">
        <v>33.179000000000002</v>
      </c>
      <c r="M141" s="50">
        <v>21.1907</v>
      </c>
      <c r="N141" s="50">
        <v>48.740900000000003</v>
      </c>
      <c r="O141" s="50">
        <v>48.843800000000002</v>
      </c>
      <c r="P141" s="50">
        <v>8.5</v>
      </c>
      <c r="Q141" s="50">
        <v>8.5</v>
      </c>
      <c r="R141" s="50">
        <v>0</v>
      </c>
      <c r="S141" s="50">
        <v>0</v>
      </c>
    </row>
    <row r="142" spans="1:19" hidden="1" outlineLevel="1" collapsed="1">
      <c r="A142" s="15">
        <v>44531</v>
      </c>
      <c r="B142" s="50">
        <v>34.075000000000003</v>
      </c>
      <c r="C142" s="50">
        <v>40.891199999999998</v>
      </c>
      <c r="D142" s="50">
        <v>32.297400000000003</v>
      </c>
      <c r="E142" s="50">
        <v>32.749899999999997</v>
      </c>
      <c r="F142" s="50">
        <v>33.169199999999996</v>
      </c>
      <c r="G142" s="50">
        <v>18.860900000000001</v>
      </c>
      <c r="H142" s="50">
        <v>34.068600000000004</v>
      </c>
      <c r="I142" s="50">
        <v>40.876300000000001</v>
      </c>
      <c r="J142" s="50">
        <v>32.297600000000003</v>
      </c>
      <c r="K142" s="50">
        <v>32.750100000000003</v>
      </c>
      <c r="L142" s="50">
        <v>33.169199999999996</v>
      </c>
      <c r="M142" s="50">
        <v>18.860900000000001</v>
      </c>
      <c r="N142" s="50">
        <v>46.5274</v>
      </c>
      <c r="O142" s="50">
        <v>47.008499999999998</v>
      </c>
      <c r="P142" s="50">
        <v>8.7735000000000003</v>
      </c>
      <c r="Q142" s="50">
        <v>8.7735000000000003</v>
      </c>
      <c r="R142" s="50">
        <v>0</v>
      </c>
      <c r="S142" s="50" t="s">
        <v>126</v>
      </c>
    </row>
    <row r="143" spans="1:19" hidden="1" outlineLevel="1" collapsed="1">
      <c r="A143" s="15">
        <v>44562</v>
      </c>
      <c r="B143" s="50">
        <v>34.393700000000003</v>
      </c>
      <c r="C143" s="50">
        <v>41.407800000000002</v>
      </c>
      <c r="D143" s="50">
        <v>32.676600000000001</v>
      </c>
      <c r="E143" s="50">
        <v>32.892000000000003</v>
      </c>
      <c r="F143" s="50">
        <v>33.738900000000001</v>
      </c>
      <c r="G143" s="50">
        <v>20.872699999999998</v>
      </c>
      <c r="H143" s="50">
        <v>34.388399999999997</v>
      </c>
      <c r="I143" s="50">
        <v>41.3932</v>
      </c>
      <c r="J143" s="50">
        <v>32.676900000000003</v>
      </c>
      <c r="K143" s="50">
        <v>32.892400000000002</v>
      </c>
      <c r="L143" s="50">
        <v>33.738900000000001</v>
      </c>
      <c r="M143" s="50">
        <v>20.872699999999998</v>
      </c>
      <c r="N143" s="50">
        <v>47.706899999999997</v>
      </c>
      <c r="O143" s="50">
        <v>48.772300000000001</v>
      </c>
      <c r="P143" s="50">
        <v>9</v>
      </c>
      <c r="Q143" s="50">
        <v>9</v>
      </c>
      <c r="R143" s="50">
        <v>0</v>
      </c>
      <c r="S143" s="50">
        <v>0</v>
      </c>
    </row>
    <row r="144" spans="1:19" hidden="1" outlineLevel="1" collapsed="1">
      <c r="A144" s="15">
        <v>44593</v>
      </c>
      <c r="B144" s="50">
        <v>35.548200000000001</v>
      </c>
      <c r="C144" s="50">
        <v>41.521999999999998</v>
      </c>
      <c r="D144" s="50">
        <v>33.988199999999999</v>
      </c>
      <c r="E144" s="50">
        <v>34.541600000000003</v>
      </c>
      <c r="F144" s="50">
        <v>33.7956</v>
      </c>
      <c r="G144" s="50">
        <v>19.938199999999998</v>
      </c>
      <c r="H144" s="50">
        <v>35.545099999999998</v>
      </c>
      <c r="I144" s="50">
        <v>41.505699999999997</v>
      </c>
      <c r="J144" s="50">
        <v>33.991500000000002</v>
      </c>
      <c r="K144" s="50">
        <v>34.542000000000002</v>
      </c>
      <c r="L144" s="50">
        <v>33.7956</v>
      </c>
      <c r="M144" s="50">
        <v>19.968800000000002</v>
      </c>
      <c r="N144" s="50">
        <v>41.152200000000001</v>
      </c>
      <c r="O144" s="50">
        <v>49.556899999999999</v>
      </c>
      <c r="P144" s="50">
        <v>13.670199999999999</v>
      </c>
      <c r="Q144" s="50">
        <v>10</v>
      </c>
      <c r="R144" s="50" t="s">
        <v>126</v>
      </c>
      <c r="S144" s="50">
        <v>13.99</v>
      </c>
    </row>
    <row r="145" spans="1:19" hidden="1" outlineLevel="1" collapsed="1">
      <c r="A145" s="15">
        <v>44621</v>
      </c>
      <c r="B145" s="50">
        <v>19.613499999999998</v>
      </c>
      <c r="C145" s="50">
        <v>38.861199999999997</v>
      </c>
      <c r="D145" s="50">
        <v>17.618200000000002</v>
      </c>
      <c r="E145" s="50">
        <v>19.799399999999999</v>
      </c>
      <c r="F145" s="50">
        <v>11.6313</v>
      </c>
      <c r="G145" s="50">
        <v>6.9400000000000003E-2</v>
      </c>
      <c r="H145" s="50">
        <v>19.623200000000001</v>
      </c>
      <c r="I145" s="50">
        <v>38.838099999999997</v>
      </c>
      <c r="J145" s="50">
        <v>17.634</v>
      </c>
      <c r="K145" s="50">
        <v>19.799399999999999</v>
      </c>
      <c r="L145" s="50">
        <v>11.6313</v>
      </c>
      <c r="M145" s="50">
        <v>7.0499999999999993E-2</v>
      </c>
      <c r="N145" s="50">
        <v>10.1813</v>
      </c>
      <c r="O145" s="50">
        <v>48.998899999999999</v>
      </c>
      <c r="P145" s="50">
        <v>0</v>
      </c>
      <c r="Q145" s="50">
        <v>0</v>
      </c>
      <c r="R145" s="50">
        <v>0</v>
      </c>
      <c r="S145" s="50">
        <v>0</v>
      </c>
    </row>
    <row r="146" spans="1:19" hidden="1" outlineLevel="1" collapsed="1">
      <c r="A146" s="15">
        <v>44652</v>
      </c>
      <c r="B146" s="50">
        <v>23.982099999999999</v>
      </c>
      <c r="C146" s="50">
        <v>39.529699999999998</v>
      </c>
      <c r="D146" s="50">
        <v>21.500800000000002</v>
      </c>
      <c r="E146" s="50">
        <v>20.674299999999999</v>
      </c>
      <c r="F146" s="50">
        <v>33.168399999999998</v>
      </c>
      <c r="G146" s="50">
        <v>19.0307</v>
      </c>
      <c r="H146" s="50">
        <v>23.980799999999999</v>
      </c>
      <c r="I146" s="50">
        <v>39.534300000000002</v>
      </c>
      <c r="J146" s="50">
        <v>21.500800000000002</v>
      </c>
      <c r="K146" s="50">
        <v>20.674299999999999</v>
      </c>
      <c r="L146" s="50">
        <v>33.168399999999998</v>
      </c>
      <c r="M146" s="50">
        <v>19.0307</v>
      </c>
      <c r="N146" s="50">
        <v>34.369199999999999</v>
      </c>
      <c r="O146" s="50">
        <v>34.369199999999999</v>
      </c>
      <c r="P146" s="50">
        <v>0</v>
      </c>
      <c r="Q146" s="50">
        <v>0</v>
      </c>
      <c r="R146" s="50" t="s">
        <v>126</v>
      </c>
      <c r="S146" s="50" t="s">
        <v>126</v>
      </c>
    </row>
    <row r="147" spans="1:19" hidden="1" outlineLevel="1" collapsed="1">
      <c r="A147" s="15">
        <v>44682</v>
      </c>
      <c r="B147" s="50">
        <v>22.2349</v>
      </c>
      <c r="C147" s="50">
        <v>40.209699999999998</v>
      </c>
      <c r="D147" s="50">
        <v>19.203099999999999</v>
      </c>
      <c r="E147" s="50">
        <v>20.1892</v>
      </c>
      <c r="F147" s="50">
        <v>18.770199999999999</v>
      </c>
      <c r="G147" s="50">
        <v>9.7385999999999999</v>
      </c>
      <c r="H147" s="50">
        <v>22.241700000000002</v>
      </c>
      <c r="I147" s="50">
        <v>40.206400000000002</v>
      </c>
      <c r="J147" s="50">
        <v>19.209700000000002</v>
      </c>
      <c r="K147" s="50">
        <v>20.1892</v>
      </c>
      <c r="L147" s="50">
        <v>18.770199999999999</v>
      </c>
      <c r="M147" s="50">
        <v>9.6759000000000004</v>
      </c>
      <c r="N147" s="50">
        <v>16.2</v>
      </c>
      <c r="O147" s="50">
        <v>46.002600000000001</v>
      </c>
      <c r="P147" s="50">
        <v>13.7636</v>
      </c>
      <c r="Q147" s="50">
        <v>0</v>
      </c>
      <c r="R147" s="50">
        <v>0</v>
      </c>
      <c r="S147" s="50">
        <v>13.7636</v>
      </c>
    </row>
    <row r="148" spans="1:19" hidden="1" outlineLevel="1" collapsed="1">
      <c r="A148" s="15">
        <v>44713</v>
      </c>
      <c r="B148" s="50">
        <v>23.623899999999999</v>
      </c>
      <c r="C148" s="50">
        <v>41.5809</v>
      </c>
      <c r="D148" s="50">
        <v>20.992599999999999</v>
      </c>
      <c r="E148" s="50">
        <v>20.4697</v>
      </c>
      <c r="F148" s="50">
        <v>29.358000000000001</v>
      </c>
      <c r="G148" s="50">
        <v>9.9651999999999994</v>
      </c>
      <c r="H148" s="50">
        <v>23.633600000000001</v>
      </c>
      <c r="I148" s="50">
        <v>41.5762</v>
      </c>
      <c r="J148" s="50">
        <v>21.0046</v>
      </c>
      <c r="K148" s="50">
        <v>20.4697</v>
      </c>
      <c r="L148" s="50">
        <v>29.358000000000001</v>
      </c>
      <c r="M148" s="50">
        <v>10.3508</v>
      </c>
      <c r="N148" s="50">
        <v>11.0009</v>
      </c>
      <c r="O148" s="50">
        <v>47.198</v>
      </c>
      <c r="P148" s="50">
        <v>5.1707000000000001</v>
      </c>
      <c r="Q148" s="50">
        <v>0</v>
      </c>
      <c r="R148" s="50">
        <v>0</v>
      </c>
      <c r="S148" s="50">
        <v>5.1707000000000001</v>
      </c>
    </row>
    <row r="149" spans="1:19" hidden="1" outlineLevel="1" collapsed="1">
      <c r="A149" s="15">
        <v>44743</v>
      </c>
      <c r="B149" s="50">
        <v>22.8674</v>
      </c>
      <c r="C149" s="50">
        <v>42.518999999999998</v>
      </c>
      <c r="D149" s="50">
        <v>19.525200000000002</v>
      </c>
      <c r="E149" s="50">
        <v>18.4754</v>
      </c>
      <c r="F149" s="50">
        <v>33.246099999999998</v>
      </c>
      <c r="G149" s="50">
        <v>17.963899999999999</v>
      </c>
      <c r="H149" s="50">
        <v>22.8887</v>
      </c>
      <c r="I149" s="50">
        <v>42.518999999999998</v>
      </c>
      <c r="J149" s="50">
        <v>19.5456</v>
      </c>
      <c r="K149" s="50">
        <v>18.4754</v>
      </c>
      <c r="L149" s="50">
        <v>33.246099999999998</v>
      </c>
      <c r="M149" s="50">
        <v>20.538900000000002</v>
      </c>
      <c r="N149" s="50">
        <v>7.4089</v>
      </c>
      <c r="O149" s="50">
        <v>42.225000000000001</v>
      </c>
      <c r="P149" s="50">
        <v>6.5990000000000002</v>
      </c>
      <c r="Q149" s="50">
        <v>0</v>
      </c>
      <c r="R149" s="50">
        <v>0</v>
      </c>
      <c r="S149" s="50">
        <v>6.5990000000000002</v>
      </c>
    </row>
    <row r="150" spans="1:19" hidden="1" outlineLevel="1" collapsed="1">
      <c r="A150" s="15">
        <v>44774</v>
      </c>
      <c r="B150" s="50">
        <v>26.5379</v>
      </c>
      <c r="C150" s="50">
        <v>42.386299999999999</v>
      </c>
      <c r="D150" s="50">
        <v>22.623100000000001</v>
      </c>
      <c r="E150" s="50">
        <v>20.330200000000001</v>
      </c>
      <c r="F150" s="50">
        <v>42.441899999999997</v>
      </c>
      <c r="G150" s="50">
        <v>15.869</v>
      </c>
      <c r="H150" s="50">
        <v>26.581199999999999</v>
      </c>
      <c r="I150" s="50">
        <v>42.386899999999997</v>
      </c>
      <c r="J150" s="50">
        <v>22.667999999999999</v>
      </c>
      <c r="K150" s="50">
        <v>20.330200000000001</v>
      </c>
      <c r="L150" s="50">
        <v>42.441899999999997</v>
      </c>
      <c r="M150" s="50">
        <v>19.743099999999998</v>
      </c>
      <c r="N150" s="50">
        <v>6.5663999999999998</v>
      </c>
      <c r="O150" s="50">
        <v>40.639899999999997</v>
      </c>
      <c r="P150" s="50">
        <v>5.4524999999999997</v>
      </c>
      <c r="Q150" s="50">
        <v>0</v>
      </c>
      <c r="R150" s="50">
        <v>0</v>
      </c>
      <c r="S150" s="50">
        <v>5.4524999999999997</v>
      </c>
    </row>
    <row r="151" spans="1:19" hidden="1" outlineLevel="1" collapsed="1">
      <c r="A151" s="15">
        <v>44805</v>
      </c>
      <c r="B151" s="50">
        <v>39.452599999999997</v>
      </c>
      <c r="C151" s="50">
        <v>42.1751</v>
      </c>
      <c r="D151" s="50">
        <v>38.727699999999999</v>
      </c>
      <c r="E151" s="50">
        <v>39.115200000000002</v>
      </c>
      <c r="F151" s="50">
        <v>37.384500000000003</v>
      </c>
      <c r="G151" s="50">
        <v>18.061</v>
      </c>
      <c r="H151" s="50">
        <v>39.455100000000002</v>
      </c>
      <c r="I151" s="50">
        <v>42.168399999999998</v>
      </c>
      <c r="J151" s="50">
        <v>38.734099999999998</v>
      </c>
      <c r="K151" s="50">
        <v>39.115200000000002</v>
      </c>
      <c r="L151" s="50">
        <v>37.384500000000003</v>
      </c>
      <c r="M151" s="50">
        <v>18.244800000000001</v>
      </c>
      <c r="N151" s="50">
        <v>35.264200000000002</v>
      </c>
      <c r="O151" s="50">
        <v>45.424300000000002</v>
      </c>
      <c r="P151" s="50">
        <v>7.0887000000000002</v>
      </c>
      <c r="Q151" s="50">
        <v>0</v>
      </c>
      <c r="R151" s="50">
        <v>0</v>
      </c>
      <c r="S151" s="50">
        <v>7.0887000000000002</v>
      </c>
    </row>
    <row r="152" spans="1:19" hidden="1" outlineLevel="1" collapsed="1">
      <c r="A152" s="15">
        <v>44835</v>
      </c>
      <c r="B152" s="50">
        <v>37.933999999999997</v>
      </c>
      <c r="C152" s="50">
        <v>43.765999999999998</v>
      </c>
      <c r="D152" s="50">
        <v>36.874699999999997</v>
      </c>
      <c r="E152" s="50">
        <v>37.369199999999999</v>
      </c>
      <c r="F152" s="50">
        <v>34.167400000000001</v>
      </c>
      <c r="G152" s="50">
        <v>16.862500000000001</v>
      </c>
      <c r="H152" s="50">
        <v>37.9801</v>
      </c>
      <c r="I152" s="50">
        <v>43.763599999999997</v>
      </c>
      <c r="J152" s="50">
        <v>36.928199999999997</v>
      </c>
      <c r="K152" s="50">
        <v>37.369199999999999</v>
      </c>
      <c r="L152" s="50">
        <v>34.167400000000001</v>
      </c>
      <c r="M152" s="50">
        <v>19.568300000000001</v>
      </c>
      <c r="N152" s="50">
        <v>6.9795999999999996</v>
      </c>
      <c r="O152" s="50">
        <v>50.424500000000002</v>
      </c>
      <c r="P152" s="50">
        <v>5.3076999999999996</v>
      </c>
      <c r="Q152" s="50">
        <v>0</v>
      </c>
      <c r="R152" s="50">
        <v>0</v>
      </c>
      <c r="S152" s="50">
        <v>5.3076999999999996</v>
      </c>
    </row>
    <row r="153" spans="1:19" hidden="1" outlineLevel="1" collapsed="1">
      <c r="A153" s="15">
        <v>44866</v>
      </c>
      <c r="B153" s="50">
        <v>38.854900000000001</v>
      </c>
      <c r="C153" s="50">
        <v>43.778500000000001</v>
      </c>
      <c r="D153" s="50">
        <v>37.551400000000001</v>
      </c>
      <c r="E153" s="50">
        <v>37.7532</v>
      </c>
      <c r="F153" s="50">
        <v>38.231299999999997</v>
      </c>
      <c r="G153" s="50">
        <v>15.4468</v>
      </c>
      <c r="H153" s="50">
        <v>38.905700000000003</v>
      </c>
      <c r="I153" s="50">
        <v>43.7697</v>
      </c>
      <c r="J153" s="50">
        <v>37.616500000000002</v>
      </c>
      <c r="K153" s="50">
        <v>37.7532</v>
      </c>
      <c r="L153" s="50">
        <v>38.231299999999997</v>
      </c>
      <c r="M153" s="50">
        <v>17.451799999999999</v>
      </c>
      <c r="N153" s="50">
        <v>12.818199999999999</v>
      </c>
      <c r="O153" s="50">
        <v>52.624699999999997</v>
      </c>
      <c r="P153" s="50">
        <v>8.0665999999999993</v>
      </c>
      <c r="Q153" s="50">
        <v>0</v>
      </c>
      <c r="R153" s="50">
        <v>0</v>
      </c>
      <c r="S153" s="50">
        <v>8.0665999999999993</v>
      </c>
    </row>
    <row r="154" spans="1:19" hidden="1" outlineLevel="1" collapsed="1">
      <c r="A154" s="15">
        <v>44896</v>
      </c>
      <c r="B154" s="50">
        <v>37.040799999999997</v>
      </c>
      <c r="C154" s="50">
        <v>43.147500000000001</v>
      </c>
      <c r="D154" s="50">
        <v>35.581800000000001</v>
      </c>
      <c r="E154" s="50">
        <v>35.626300000000001</v>
      </c>
      <c r="F154" s="50">
        <v>37.814</v>
      </c>
      <c r="G154" s="50">
        <v>16.454499999999999</v>
      </c>
      <c r="H154" s="50">
        <v>37.058500000000002</v>
      </c>
      <c r="I154" s="50">
        <v>43.144100000000002</v>
      </c>
      <c r="J154" s="50">
        <v>35.603999999999999</v>
      </c>
      <c r="K154" s="50">
        <v>35.626300000000001</v>
      </c>
      <c r="L154" s="50">
        <v>37.814</v>
      </c>
      <c r="M154" s="50">
        <v>17.4406</v>
      </c>
      <c r="N154" s="50">
        <v>11.7774</v>
      </c>
      <c r="O154" s="50">
        <v>50.929099999999998</v>
      </c>
      <c r="P154" s="50">
        <v>6.4040999999999997</v>
      </c>
      <c r="Q154" s="50">
        <v>0</v>
      </c>
      <c r="R154" s="50">
        <v>0</v>
      </c>
      <c r="S154" s="50">
        <v>6.4040999999999997</v>
      </c>
    </row>
    <row r="155" spans="1:19" hidden="1" outlineLevel="1" collapsed="1">
      <c r="A155" s="15">
        <v>44927</v>
      </c>
      <c r="B155" s="50">
        <v>37.084800000000001</v>
      </c>
      <c r="C155" s="50">
        <v>43.4955</v>
      </c>
      <c r="D155" s="50">
        <v>35.540700000000001</v>
      </c>
      <c r="E155" s="50">
        <v>35.691200000000002</v>
      </c>
      <c r="F155" s="50">
        <v>34.257599999999996</v>
      </c>
      <c r="G155" s="50">
        <v>21.795300000000001</v>
      </c>
      <c r="H155" s="50">
        <v>37.082599999999999</v>
      </c>
      <c r="I155" s="50">
        <v>43.489100000000001</v>
      </c>
      <c r="J155" s="50">
        <v>35.540700000000001</v>
      </c>
      <c r="K155" s="50">
        <v>35.691200000000002</v>
      </c>
      <c r="L155" s="50">
        <v>34.257599999999996</v>
      </c>
      <c r="M155" s="50">
        <v>21.795300000000001</v>
      </c>
      <c r="N155" s="50">
        <v>52.003799999999998</v>
      </c>
      <c r="O155" s="50">
        <v>52.003799999999998</v>
      </c>
      <c r="P155" s="50">
        <v>0</v>
      </c>
      <c r="Q155" s="50">
        <v>0</v>
      </c>
      <c r="R155" s="50">
        <v>0</v>
      </c>
      <c r="S155" s="50">
        <v>0</v>
      </c>
    </row>
    <row r="156" spans="1:19" hidden="1" outlineLevel="1" collapsed="1">
      <c r="A156" s="15">
        <v>44958</v>
      </c>
      <c r="B156" s="50">
        <v>38.412599999999998</v>
      </c>
      <c r="C156" s="50">
        <v>43.677300000000002</v>
      </c>
      <c r="D156" s="50">
        <v>37.081800000000001</v>
      </c>
      <c r="E156" s="50">
        <v>37.584000000000003</v>
      </c>
      <c r="F156" s="50">
        <v>34.900500000000001</v>
      </c>
      <c r="G156" s="50">
        <v>12.5541</v>
      </c>
      <c r="H156" s="50">
        <v>38.411099999999998</v>
      </c>
      <c r="I156" s="50">
        <v>43.674599999999998</v>
      </c>
      <c r="J156" s="50">
        <v>37.081800000000001</v>
      </c>
      <c r="K156" s="50">
        <v>37.584000000000003</v>
      </c>
      <c r="L156" s="50">
        <v>34.900500000000001</v>
      </c>
      <c r="M156" s="50">
        <v>12.5541</v>
      </c>
      <c r="N156" s="50">
        <v>46.888100000000001</v>
      </c>
      <c r="O156" s="50">
        <v>46.888100000000001</v>
      </c>
      <c r="P156" s="50">
        <v>0</v>
      </c>
      <c r="Q156" s="50">
        <v>0</v>
      </c>
      <c r="R156" s="50">
        <v>0</v>
      </c>
      <c r="S156" s="50" t="s">
        <v>126</v>
      </c>
    </row>
    <row r="157" spans="1:19" hidden="1" outlineLevel="1" collapsed="1">
      <c r="A157" s="15">
        <v>44986</v>
      </c>
      <c r="B157" s="50">
        <v>38.617699999999999</v>
      </c>
      <c r="C157" s="50">
        <v>43.956400000000002</v>
      </c>
      <c r="D157" s="50">
        <v>37.294800000000002</v>
      </c>
      <c r="E157" s="50">
        <v>38.140700000000002</v>
      </c>
      <c r="F157" s="50">
        <v>33.968899999999998</v>
      </c>
      <c r="G157" s="50">
        <v>12.5158</v>
      </c>
      <c r="H157" s="50">
        <v>38.628599999999999</v>
      </c>
      <c r="I157" s="50">
        <v>43.957299999999996</v>
      </c>
      <c r="J157" s="50">
        <v>37.308500000000002</v>
      </c>
      <c r="K157" s="50">
        <v>38.140700000000002</v>
      </c>
      <c r="L157" s="50">
        <v>33.968899999999998</v>
      </c>
      <c r="M157" s="50">
        <v>12.675599999999999</v>
      </c>
      <c r="N157" s="50">
        <v>15.506399999999999</v>
      </c>
      <c r="O157" s="50">
        <v>42.684899999999999</v>
      </c>
      <c r="P157" s="50">
        <v>4.1349999999999998</v>
      </c>
      <c r="Q157" s="50">
        <v>60</v>
      </c>
      <c r="R157" s="50">
        <v>0</v>
      </c>
      <c r="S157" s="50">
        <v>4.1223999999999998</v>
      </c>
    </row>
    <row r="158" spans="1:19" hidden="1" outlineLevel="1" collapsed="1">
      <c r="A158" s="15">
        <v>45017</v>
      </c>
      <c r="B158" s="50">
        <v>37.5627</v>
      </c>
      <c r="C158" s="50">
        <v>44.665599999999998</v>
      </c>
      <c r="D158" s="50">
        <v>35.9848</v>
      </c>
      <c r="E158" s="50">
        <v>36.369100000000003</v>
      </c>
      <c r="F158" s="50">
        <v>33.198</v>
      </c>
      <c r="G158" s="50">
        <v>19.308299999999999</v>
      </c>
      <c r="H158" s="50">
        <v>37.583599999999997</v>
      </c>
      <c r="I158" s="50">
        <v>44.669400000000003</v>
      </c>
      <c r="J158" s="50">
        <v>36.009900000000002</v>
      </c>
      <c r="K158" s="50">
        <v>36.369100000000003</v>
      </c>
      <c r="L158" s="50">
        <v>33.198</v>
      </c>
      <c r="M158" s="50">
        <v>20.439299999999999</v>
      </c>
      <c r="N158" s="50">
        <v>14.901300000000001</v>
      </c>
      <c r="O158" s="50">
        <v>41.296900000000001</v>
      </c>
      <c r="P158" s="50">
        <v>7.1791</v>
      </c>
      <c r="Q158" s="50">
        <v>0</v>
      </c>
      <c r="R158" s="50">
        <v>0</v>
      </c>
      <c r="S158" s="50">
        <v>7.1791</v>
      </c>
    </row>
    <row r="159" spans="1:19" hidden="1" outlineLevel="1" collapsed="1">
      <c r="A159" s="15">
        <v>45047</v>
      </c>
      <c r="B159" s="50">
        <v>38.7423</v>
      </c>
      <c r="C159" s="50">
        <v>45.083100000000002</v>
      </c>
      <c r="D159" s="50">
        <v>37.365600000000001</v>
      </c>
      <c r="E159" s="50">
        <v>37.794899999999998</v>
      </c>
      <c r="F159" s="50">
        <v>33.483899999999998</v>
      </c>
      <c r="G159" s="50">
        <v>17.6235</v>
      </c>
      <c r="H159" s="50">
        <v>38.771500000000003</v>
      </c>
      <c r="I159" s="50">
        <v>45.082000000000001</v>
      </c>
      <c r="J159" s="50">
        <v>37.401899999999998</v>
      </c>
      <c r="K159" s="50">
        <v>37.794899999999998</v>
      </c>
      <c r="L159" s="50">
        <v>33.483899999999998</v>
      </c>
      <c r="M159" s="50">
        <v>19.586300000000001</v>
      </c>
      <c r="N159" s="50">
        <v>14.2437</v>
      </c>
      <c r="O159" s="50">
        <v>45.8354</v>
      </c>
      <c r="P159" s="50">
        <v>5.0614999999999997</v>
      </c>
      <c r="Q159" s="50">
        <v>25</v>
      </c>
      <c r="R159" s="50">
        <v>0</v>
      </c>
      <c r="S159" s="50">
        <v>5.0559000000000003</v>
      </c>
    </row>
    <row r="160" spans="1:19" hidden="1" outlineLevel="1" collapsed="1">
      <c r="A160" s="15">
        <v>45078</v>
      </c>
      <c r="B160" s="50">
        <v>37.805</v>
      </c>
      <c r="C160" s="50">
        <v>46.0244</v>
      </c>
      <c r="D160" s="50">
        <v>36.375399999999999</v>
      </c>
      <c r="E160" s="50">
        <v>36.5092</v>
      </c>
      <c r="F160" s="50">
        <v>35.189900000000002</v>
      </c>
      <c r="G160" s="50">
        <v>23.7883</v>
      </c>
      <c r="H160" s="50">
        <v>37.802100000000003</v>
      </c>
      <c r="I160" s="50">
        <v>46.017099999999999</v>
      </c>
      <c r="J160" s="50">
        <v>36.375399999999999</v>
      </c>
      <c r="K160" s="50">
        <v>36.5092</v>
      </c>
      <c r="L160" s="50">
        <v>35.189900000000002</v>
      </c>
      <c r="M160" s="50">
        <v>23.7883</v>
      </c>
      <c r="N160" s="50">
        <v>50.854999999999997</v>
      </c>
      <c r="O160" s="50">
        <v>50.854999999999997</v>
      </c>
      <c r="P160" s="50">
        <v>0</v>
      </c>
      <c r="Q160" s="50">
        <v>0</v>
      </c>
      <c r="R160" s="50">
        <v>0</v>
      </c>
      <c r="S160" s="50" t="s">
        <v>126</v>
      </c>
    </row>
    <row r="161" spans="1:19" hidden="1" outlineLevel="1" collapsed="1">
      <c r="A161" s="15">
        <v>45108</v>
      </c>
      <c r="B161" s="50">
        <v>36.872500000000002</v>
      </c>
      <c r="C161" s="50">
        <v>46.018799999999999</v>
      </c>
      <c r="D161" s="50">
        <v>35.4602</v>
      </c>
      <c r="E161" s="50">
        <v>36.060600000000001</v>
      </c>
      <c r="F161" s="50">
        <v>29.237400000000001</v>
      </c>
      <c r="G161" s="50">
        <v>24.2849</v>
      </c>
      <c r="H161" s="50">
        <v>36.871000000000002</v>
      </c>
      <c r="I161" s="50">
        <v>46.016199999999998</v>
      </c>
      <c r="J161" s="50">
        <v>35.4602</v>
      </c>
      <c r="K161" s="50">
        <v>36.060600000000001</v>
      </c>
      <c r="L161" s="50">
        <v>29.237400000000001</v>
      </c>
      <c r="M161" s="50">
        <v>24.2849</v>
      </c>
      <c r="N161" s="50">
        <v>48.999499999999998</v>
      </c>
      <c r="O161" s="50">
        <v>48.999499999999998</v>
      </c>
      <c r="P161" s="50">
        <v>0</v>
      </c>
      <c r="Q161" s="50">
        <v>0</v>
      </c>
      <c r="R161" s="50">
        <v>0</v>
      </c>
      <c r="S161" s="50">
        <v>0</v>
      </c>
    </row>
    <row r="162" spans="1:19" hidden="1" outlineLevel="1" collapsed="1">
      <c r="A162" s="15">
        <v>45139</v>
      </c>
      <c r="B162" s="50">
        <v>37.851399999999998</v>
      </c>
      <c r="C162" s="50">
        <v>45.293900000000001</v>
      </c>
      <c r="D162" s="50">
        <v>36.5501</v>
      </c>
      <c r="E162" s="50">
        <v>37.7866</v>
      </c>
      <c r="F162" s="50">
        <v>26.4621</v>
      </c>
      <c r="G162" s="50">
        <v>20.803000000000001</v>
      </c>
      <c r="H162" s="50">
        <v>37.850299999999997</v>
      </c>
      <c r="I162" s="50">
        <v>45.2913</v>
      </c>
      <c r="J162" s="50">
        <v>36.5501</v>
      </c>
      <c r="K162" s="50">
        <v>37.7866</v>
      </c>
      <c r="L162" s="50">
        <v>26.4621</v>
      </c>
      <c r="M162" s="50">
        <v>20.803000000000001</v>
      </c>
      <c r="N162" s="50">
        <v>49.457099999999997</v>
      </c>
      <c r="O162" s="50">
        <v>49.457099999999997</v>
      </c>
      <c r="P162" s="50">
        <v>0</v>
      </c>
      <c r="Q162" s="50">
        <v>0</v>
      </c>
      <c r="R162" s="50">
        <v>0</v>
      </c>
      <c r="S162" s="50" t="s">
        <v>126</v>
      </c>
    </row>
    <row r="163" spans="1:19" hidden="1" outlineLevel="1" collapsed="1">
      <c r="A163" s="15">
        <v>45170</v>
      </c>
      <c r="B163" s="50">
        <v>36.6569</v>
      </c>
      <c r="C163" s="50">
        <v>45.316800000000001</v>
      </c>
      <c r="D163" s="50">
        <v>35.337800000000001</v>
      </c>
      <c r="E163" s="50">
        <v>36.703600000000002</v>
      </c>
      <c r="F163" s="50">
        <v>25.287400000000002</v>
      </c>
      <c r="G163" s="50">
        <v>15.776</v>
      </c>
      <c r="H163" s="50">
        <v>36.659599999999998</v>
      </c>
      <c r="I163" s="50">
        <v>45.315300000000001</v>
      </c>
      <c r="J163" s="50">
        <v>35.3416</v>
      </c>
      <c r="K163" s="50">
        <v>36.703600000000002</v>
      </c>
      <c r="L163" s="50">
        <v>25.287400000000002</v>
      </c>
      <c r="M163" s="50">
        <v>15.8086</v>
      </c>
      <c r="N163" s="50">
        <v>22.948799999999999</v>
      </c>
      <c r="O163" s="50">
        <v>48.376899999999999</v>
      </c>
      <c r="P163" s="50">
        <v>11.0845</v>
      </c>
      <c r="Q163" s="50">
        <v>36.5</v>
      </c>
      <c r="R163" s="50">
        <v>0</v>
      </c>
      <c r="S163" s="50">
        <v>11.065</v>
      </c>
    </row>
    <row r="164" spans="1:19" hidden="1" outlineLevel="1" collapsed="1">
      <c r="A164" s="15">
        <v>45200</v>
      </c>
      <c r="B164" s="50">
        <v>36.626199999999997</v>
      </c>
      <c r="C164" s="50">
        <v>45.125599999999999</v>
      </c>
      <c r="D164" s="50">
        <v>35.325499999999998</v>
      </c>
      <c r="E164" s="50">
        <v>36.2104</v>
      </c>
      <c r="F164" s="50">
        <v>26.584900000000001</v>
      </c>
      <c r="G164" s="50">
        <v>27.016200000000001</v>
      </c>
      <c r="H164" s="50">
        <v>36.625</v>
      </c>
      <c r="I164" s="50">
        <v>45.121400000000001</v>
      </c>
      <c r="J164" s="50">
        <v>35.325499999999998</v>
      </c>
      <c r="K164" s="50">
        <v>36.2104</v>
      </c>
      <c r="L164" s="50">
        <v>26.584900000000001</v>
      </c>
      <c r="M164" s="50">
        <v>27.016200000000001</v>
      </c>
      <c r="N164" s="50">
        <v>51.997599999999998</v>
      </c>
      <c r="O164" s="50">
        <v>52.131799999999998</v>
      </c>
      <c r="P164" s="50">
        <v>35.6736</v>
      </c>
      <c r="Q164" s="50">
        <v>35.6736</v>
      </c>
      <c r="R164" s="50">
        <v>0</v>
      </c>
      <c r="S164" s="50">
        <v>0</v>
      </c>
    </row>
    <row r="165" spans="1:19" collapsed="1">
      <c r="A165" s="15">
        <v>45231</v>
      </c>
      <c r="B165" s="50">
        <v>36.6312</v>
      </c>
      <c r="C165" s="50">
        <v>45.081200000000003</v>
      </c>
      <c r="D165" s="50">
        <v>35.325099999999999</v>
      </c>
      <c r="E165" s="50">
        <v>36.989100000000001</v>
      </c>
      <c r="F165" s="50">
        <v>23.426600000000001</v>
      </c>
      <c r="G165" s="50">
        <v>24.738099999999999</v>
      </c>
      <c r="H165" s="50">
        <v>36.652099999999997</v>
      </c>
      <c r="I165" s="50">
        <v>45.076300000000003</v>
      </c>
      <c r="J165" s="50">
        <v>35.349800000000002</v>
      </c>
      <c r="K165" s="50">
        <v>36.989100000000001</v>
      </c>
      <c r="L165" s="50">
        <v>23.426600000000001</v>
      </c>
      <c r="M165" s="50">
        <v>25.293800000000001</v>
      </c>
      <c r="N165" s="50">
        <v>10.905200000000001</v>
      </c>
      <c r="O165" s="50">
        <v>51.8628</v>
      </c>
      <c r="P165" s="50">
        <v>5.3952999999999998</v>
      </c>
      <c r="Q165" s="50">
        <v>36.5</v>
      </c>
      <c r="R165" s="50">
        <v>0</v>
      </c>
      <c r="S165" s="50">
        <v>5.3925999999999998</v>
      </c>
    </row>
    <row r="166" spans="1:19">
      <c r="A166" s="15">
        <v>45261</v>
      </c>
      <c r="B166" s="50">
        <v>36.907800000000002</v>
      </c>
      <c r="C166" s="50">
        <v>45.3245</v>
      </c>
      <c r="D166" s="50">
        <v>35.591000000000001</v>
      </c>
      <c r="E166" s="50">
        <v>37.486199999999997</v>
      </c>
      <c r="F166" s="50">
        <v>20.770199999999999</v>
      </c>
      <c r="G166" s="50">
        <v>22.5777</v>
      </c>
      <c r="H166" s="50">
        <v>36.906199999999998</v>
      </c>
      <c r="I166" s="50">
        <v>45.322499999999998</v>
      </c>
      <c r="J166" s="50">
        <v>35.591000000000001</v>
      </c>
      <c r="K166" s="50">
        <v>37.486199999999997</v>
      </c>
      <c r="L166" s="50">
        <v>20.770199999999999</v>
      </c>
      <c r="M166" s="50">
        <v>22.5777</v>
      </c>
      <c r="N166" s="50">
        <v>47.214399999999998</v>
      </c>
      <c r="O166" s="50">
        <v>47.214399999999998</v>
      </c>
      <c r="P166" s="50">
        <v>0</v>
      </c>
      <c r="Q166" s="50">
        <v>0</v>
      </c>
      <c r="R166" s="50">
        <v>0</v>
      </c>
      <c r="S166" s="50" t="s">
        <v>126</v>
      </c>
    </row>
    <row r="167" spans="1:19">
      <c r="A167" s="15">
        <v>45292</v>
      </c>
      <c r="B167" s="50">
        <v>36.313000000000002</v>
      </c>
      <c r="C167" s="50">
        <v>45.210799999999999</v>
      </c>
      <c r="D167" s="50">
        <v>34.954599999999999</v>
      </c>
      <c r="E167" s="50">
        <v>36.085900000000002</v>
      </c>
      <c r="F167" s="50">
        <v>24.2287</v>
      </c>
      <c r="G167" s="50">
        <v>30.205200000000001</v>
      </c>
      <c r="H167" s="50">
        <v>36.311599999999999</v>
      </c>
      <c r="I167" s="50">
        <v>45.207299999999996</v>
      </c>
      <c r="J167" s="50">
        <v>34.954599999999999</v>
      </c>
      <c r="K167" s="50">
        <v>36.085900000000002</v>
      </c>
      <c r="L167" s="50">
        <v>24.2287</v>
      </c>
      <c r="M167" s="50">
        <v>30.205200000000001</v>
      </c>
      <c r="N167" s="50">
        <v>49.488599999999998</v>
      </c>
      <c r="O167" s="50">
        <v>49.488599999999998</v>
      </c>
      <c r="P167" s="50">
        <v>0</v>
      </c>
      <c r="Q167" s="50">
        <v>0</v>
      </c>
      <c r="R167" s="50">
        <v>0</v>
      </c>
      <c r="S167" s="50">
        <v>0</v>
      </c>
    </row>
    <row r="168" spans="1:19">
      <c r="A168" s="15">
        <v>45323</v>
      </c>
      <c r="B168" s="50">
        <v>37.673400000000001</v>
      </c>
      <c r="C168" s="50">
        <v>44.244700000000002</v>
      </c>
      <c r="D168" s="50">
        <v>36.550600000000003</v>
      </c>
      <c r="E168" s="50">
        <v>38.152000000000001</v>
      </c>
      <c r="F168" s="50">
        <v>21.371600000000001</v>
      </c>
      <c r="G168" s="50">
        <v>25.5289</v>
      </c>
      <c r="H168" s="50">
        <v>37.673299999999998</v>
      </c>
      <c r="I168" s="50">
        <v>44.246699999999997</v>
      </c>
      <c r="J168" s="50">
        <v>36.550600000000003</v>
      </c>
      <c r="K168" s="50">
        <v>38.152000000000001</v>
      </c>
      <c r="L168" s="50">
        <v>21.371600000000001</v>
      </c>
      <c r="M168" s="50">
        <v>25.5289</v>
      </c>
      <c r="N168" s="50">
        <v>40.149900000000002</v>
      </c>
      <c r="O168" s="50">
        <v>40.149900000000002</v>
      </c>
      <c r="P168" s="50">
        <v>0</v>
      </c>
      <c r="Q168" s="50">
        <v>0</v>
      </c>
      <c r="R168" s="50">
        <v>0</v>
      </c>
      <c r="S168" s="50" t="s">
        <v>126</v>
      </c>
    </row>
    <row r="169" spans="1:19">
      <c r="A169" s="15">
        <v>45352</v>
      </c>
      <c r="B169" s="50">
        <v>37.109699999999997</v>
      </c>
      <c r="C169" s="50">
        <v>41.957599999999999</v>
      </c>
      <c r="D169" s="50">
        <v>36.345300000000002</v>
      </c>
      <c r="E169" s="50">
        <v>38.080599999999997</v>
      </c>
      <c r="F169" s="50">
        <v>20.229399999999998</v>
      </c>
      <c r="G169" s="50">
        <v>25.975100000000001</v>
      </c>
      <c r="H169" s="50">
        <v>37.107500000000002</v>
      </c>
      <c r="I169" s="50">
        <v>41.951799999999999</v>
      </c>
      <c r="J169" s="50">
        <v>36.345599999999997</v>
      </c>
      <c r="K169" s="50">
        <v>38.0809</v>
      </c>
      <c r="L169" s="50">
        <v>20.229399999999998</v>
      </c>
      <c r="M169" s="50">
        <v>25.975100000000001</v>
      </c>
      <c r="N169" s="50">
        <v>43.394399999999997</v>
      </c>
      <c r="O169" s="50">
        <v>44.292099999999998</v>
      </c>
      <c r="P169" s="50">
        <v>0</v>
      </c>
      <c r="Q169" s="50">
        <v>0</v>
      </c>
      <c r="R169" s="50">
        <v>0</v>
      </c>
      <c r="S169" s="50" t="s">
        <v>126</v>
      </c>
    </row>
    <row r="170" spans="1:19">
      <c r="A170" s="15">
        <v>45383</v>
      </c>
      <c r="B170" s="50">
        <v>35.325800000000001</v>
      </c>
      <c r="C170" s="50">
        <v>42.400500000000001</v>
      </c>
      <c r="D170" s="50">
        <v>34.287799999999997</v>
      </c>
      <c r="E170" s="50">
        <v>35.759700000000002</v>
      </c>
      <c r="F170" s="50">
        <v>24.319600000000001</v>
      </c>
      <c r="G170" s="50">
        <v>25.6587</v>
      </c>
      <c r="H170" s="50">
        <v>35.3215</v>
      </c>
      <c r="I170" s="50">
        <v>42.3904</v>
      </c>
      <c r="J170" s="50">
        <v>34.287799999999997</v>
      </c>
      <c r="K170" s="50">
        <v>35.759700000000002</v>
      </c>
      <c r="L170" s="50">
        <v>24.319600000000001</v>
      </c>
      <c r="M170" s="50">
        <v>25.6587</v>
      </c>
      <c r="N170" s="50">
        <v>45.3613</v>
      </c>
      <c r="O170" s="50">
        <v>45.3613</v>
      </c>
      <c r="P170" s="50">
        <v>0</v>
      </c>
      <c r="Q170" s="50">
        <v>0</v>
      </c>
      <c r="R170" s="50">
        <v>0</v>
      </c>
      <c r="S170" s="50" t="s">
        <v>126</v>
      </c>
    </row>
    <row r="171" spans="1:19">
      <c r="A171" s="15">
        <v>45413</v>
      </c>
      <c r="B171" s="50">
        <v>36.623399999999997</v>
      </c>
      <c r="C171" s="50">
        <v>42.809199999999997</v>
      </c>
      <c r="D171" s="50">
        <v>35.639600000000002</v>
      </c>
      <c r="E171" s="50">
        <v>37.109299999999998</v>
      </c>
      <c r="F171" s="50">
        <v>24.67</v>
      </c>
      <c r="G171" s="50">
        <v>21.4665</v>
      </c>
      <c r="H171" s="50">
        <v>36.621000000000002</v>
      </c>
      <c r="I171" s="50">
        <v>42.801400000000001</v>
      </c>
      <c r="J171" s="50">
        <v>35.639600000000002</v>
      </c>
      <c r="K171" s="50">
        <v>37.109299999999998</v>
      </c>
      <c r="L171" s="50">
        <v>24.67</v>
      </c>
      <c r="M171" s="50">
        <v>21.4665</v>
      </c>
      <c r="N171" s="50">
        <v>47.581099999999999</v>
      </c>
      <c r="O171" s="50">
        <v>47.581099999999999</v>
      </c>
      <c r="P171" s="50">
        <v>0</v>
      </c>
      <c r="Q171" s="50">
        <v>0</v>
      </c>
      <c r="R171" s="50">
        <v>0</v>
      </c>
      <c r="S171" s="50" t="s">
        <v>126</v>
      </c>
    </row>
    <row r="172" spans="1:19">
      <c r="A172" s="15">
        <v>45444</v>
      </c>
      <c r="B172" s="50">
        <v>36.432899999999997</v>
      </c>
      <c r="C172" s="50">
        <v>43.541200000000003</v>
      </c>
      <c r="D172" s="50">
        <v>35.420699999999997</v>
      </c>
      <c r="E172" s="50">
        <v>36.775500000000001</v>
      </c>
      <c r="F172" s="50">
        <v>23.2807</v>
      </c>
      <c r="G172" s="50">
        <v>25.243400000000001</v>
      </c>
      <c r="H172" s="50">
        <v>36.430700000000002</v>
      </c>
      <c r="I172" s="50">
        <v>43.534500000000001</v>
      </c>
      <c r="J172" s="50">
        <v>35.420699999999997</v>
      </c>
      <c r="K172" s="50">
        <v>36.775500000000001</v>
      </c>
      <c r="L172" s="50">
        <v>23.2807</v>
      </c>
      <c r="M172" s="50">
        <v>25.243400000000001</v>
      </c>
      <c r="N172" s="50">
        <v>47.811700000000002</v>
      </c>
      <c r="O172" s="50">
        <v>47.814999999999998</v>
      </c>
      <c r="P172" s="50">
        <v>13.5</v>
      </c>
      <c r="Q172" s="50">
        <v>13.5</v>
      </c>
      <c r="R172" s="50">
        <v>0</v>
      </c>
      <c r="S172" s="50" t="s">
        <v>126</v>
      </c>
    </row>
    <row r="173" spans="1:19">
      <c r="A173" s="15">
        <v>45474</v>
      </c>
      <c r="B173" s="50">
        <v>35.4056</v>
      </c>
      <c r="C173" s="50">
        <v>43.280099999999997</v>
      </c>
      <c r="D173" s="50">
        <v>34.225499999999997</v>
      </c>
      <c r="E173" s="50">
        <v>35.4054</v>
      </c>
      <c r="F173" s="50">
        <v>24.7287</v>
      </c>
      <c r="G173" s="50">
        <v>24.6633</v>
      </c>
      <c r="H173" s="50">
        <v>35.399500000000003</v>
      </c>
      <c r="I173" s="50">
        <v>43.259300000000003</v>
      </c>
      <c r="J173" s="50">
        <v>34.225499999999997</v>
      </c>
      <c r="K173" s="50">
        <v>35.4054</v>
      </c>
      <c r="L173" s="50">
        <v>24.7287</v>
      </c>
      <c r="M173" s="50">
        <v>24.6633</v>
      </c>
      <c r="N173" s="50">
        <v>49.607199999999999</v>
      </c>
      <c r="O173" s="50">
        <v>49.607199999999999</v>
      </c>
      <c r="P173" s="50">
        <v>0</v>
      </c>
      <c r="Q173" s="50">
        <v>0</v>
      </c>
      <c r="R173" s="50">
        <v>0</v>
      </c>
      <c r="S173" s="50" t="s">
        <v>126</v>
      </c>
    </row>
    <row r="174" spans="1:19">
      <c r="A174" s="15">
        <v>45505</v>
      </c>
      <c r="B174" s="50">
        <v>36.521700000000003</v>
      </c>
      <c r="C174" s="50">
        <v>43.148000000000003</v>
      </c>
      <c r="D174" s="50">
        <v>35.543100000000003</v>
      </c>
      <c r="E174" s="50">
        <v>36.5274</v>
      </c>
      <c r="F174" s="50">
        <v>23.7409</v>
      </c>
      <c r="G174" s="50">
        <v>28.819299999999998</v>
      </c>
      <c r="H174" s="50">
        <v>36.516399999999997</v>
      </c>
      <c r="I174" s="50">
        <v>43.128100000000003</v>
      </c>
      <c r="J174" s="50">
        <v>35.543100000000003</v>
      </c>
      <c r="K174" s="50">
        <v>36.5274</v>
      </c>
      <c r="L174" s="50">
        <v>23.7409</v>
      </c>
      <c r="M174" s="50">
        <v>28.819299999999998</v>
      </c>
      <c r="N174" s="50">
        <v>49.167299999999997</v>
      </c>
      <c r="O174" s="50">
        <v>49.167299999999997</v>
      </c>
      <c r="P174" s="50">
        <v>0</v>
      </c>
      <c r="Q174" s="50">
        <v>0</v>
      </c>
      <c r="R174" s="50">
        <v>0</v>
      </c>
      <c r="S174" s="50" t="s">
        <v>126</v>
      </c>
    </row>
    <row r="175" spans="1:19">
      <c r="A175" s="15">
        <v>45536</v>
      </c>
      <c r="B175" s="50">
        <v>35.903799999999997</v>
      </c>
      <c r="C175" s="50">
        <v>43.093600000000002</v>
      </c>
      <c r="D175" s="50">
        <v>34.836399999999998</v>
      </c>
      <c r="E175" s="50">
        <v>35.841299999999997</v>
      </c>
      <c r="F175" s="50">
        <v>24.924199999999999</v>
      </c>
      <c r="G175" s="50">
        <v>26.025300000000001</v>
      </c>
      <c r="H175" s="50">
        <v>35.900700000000001</v>
      </c>
      <c r="I175" s="50">
        <v>43.086799999999997</v>
      </c>
      <c r="J175" s="50">
        <v>34.836399999999998</v>
      </c>
      <c r="K175" s="50">
        <v>35.841299999999997</v>
      </c>
      <c r="L175" s="50">
        <v>24.924199999999999</v>
      </c>
      <c r="M175" s="50">
        <v>26.025300000000001</v>
      </c>
      <c r="N175" s="50">
        <v>45.852800000000002</v>
      </c>
      <c r="O175" s="50">
        <v>45.852800000000002</v>
      </c>
      <c r="P175" s="50">
        <v>0</v>
      </c>
      <c r="Q175" s="50">
        <v>0</v>
      </c>
      <c r="R175" s="50">
        <v>0</v>
      </c>
      <c r="S175" s="50">
        <v>0</v>
      </c>
    </row>
    <row r="176" spans="1:19">
      <c r="A176" s="15">
        <v>45566</v>
      </c>
      <c r="B176" s="50">
        <v>36.254899999999999</v>
      </c>
      <c r="C176" s="50">
        <v>43.003999999999998</v>
      </c>
      <c r="D176" s="50">
        <v>35.2333</v>
      </c>
      <c r="E176" s="50">
        <v>36.5349</v>
      </c>
      <c r="F176" s="50">
        <v>24.923500000000001</v>
      </c>
      <c r="G176" s="50">
        <v>26.819299999999998</v>
      </c>
      <c r="H176" s="50">
        <v>36.253700000000002</v>
      </c>
      <c r="I176" s="50">
        <v>42.999600000000001</v>
      </c>
      <c r="J176" s="50">
        <v>35.2333</v>
      </c>
      <c r="K176" s="50">
        <v>36.5349</v>
      </c>
      <c r="L176" s="50">
        <v>24.923500000000001</v>
      </c>
      <c r="M176" s="50">
        <v>26.819299999999998</v>
      </c>
      <c r="N176" s="50">
        <v>49.538699999999999</v>
      </c>
      <c r="O176" s="50">
        <v>49.538699999999999</v>
      </c>
      <c r="P176" s="50">
        <v>0</v>
      </c>
      <c r="Q176" s="50">
        <v>0</v>
      </c>
      <c r="R176" s="50">
        <v>0</v>
      </c>
      <c r="S176" s="50">
        <v>0</v>
      </c>
    </row>
    <row r="177" spans="1:19">
      <c r="A177" s="15">
        <v>45597</v>
      </c>
      <c r="B177" s="50">
        <v>35.353400000000001</v>
      </c>
      <c r="C177" s="50">
        <v>43.902200000000001</v>
      </c>
      <c r="D177" s="50">
        <v>34.221800000000002</v>
      </c>
      <c r="E177" s="50">
        <v>36.1798</v>
      </c>
      <c r="F177" s="50">
        <v>21.944900000000001</v>
      </c>
      <c r="G177" s="50">
        <v>22.481300000000001</v>
      </c>
      <c r="H177" s="50">
        <v>35.348799999999997</v>
      </c>
      <c r="I177" s="50">
        <v>43.896099999999997</v>
      </c>
      <c r="J177" s="50">
        <v>34.220300000000002</v>
      </c>
      <c r="K177" s="50">
        <v>36.178199999999997</v>
      </c>
      <c r="L177" s="50">
        <v>21.944900000000001</v>
      </c>
      <c r="M177" s="50">
        <v>22.481300000000001</v>
      </c>
      <c r="N177" s="50">
        <v>47.283099999999997</v>
      </c>
      <c r="O177" s="50">
        <v>46.1614</v>
      </c>
      <c r="P177" s="50">
        <v>52</v>
      </c>
      <c r="Q177" s="50">
        <v>52</v>
      </c>
      <c r="R177" s="50">
        <v>0</v>
      </c>
      <c r="S177" s="50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31" customWidth="1"/>
    <col min="3" max="3" width="14.33203125" style="31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31" customWidth="1"/>
    <col min="22" max="16384" width="9.109375" style="31"/>
  </cols>
  <sheetData>
    <row r="1" spans="1:21">
      <c r="A1" s="27" t="s">
        <v>131</v>
      </c>
      <c r="B1" s="17"/>
    </row>
    <row r="2" spans="1:21" ht="5.25" customHeight="1"/>
    <row r="3" spans="1:21" ht="25.5" customHeight="1">
      <c r="A3" s="229" t="s">
        <v>110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8" t="s">
        <v>130</v>
      </c>
    </row>
    <row r="5" spans="1:21" ht="12.75" customHeight="1">
      <c r="A5" s="33" t="s">
        <v>53</v>
      </c>
    </row>
    <row r="6" spans="1:21" s="34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4" customForma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56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15">
        <v>40544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1" hidden="1" outlineLevel="1">
      <c r="A12" s="15">
        <v>40575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1" hidden="1" outlineLevel="1">
      <c r="A13" s="15">
        <v>40603</v>
      </c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1" hidden="1" outlineLevel="1">
      <c r="A14" s="15">
        <v>40634</v>
      </c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1" hidden="1" outlineLevel="1">
      <c r="A15" s="15">
        <v>40664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1" hidden="1" outlineLevel="1">
      <c r="A16" s="15">
        <v>40695</v>
      </c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hidden="1" outlineLevel="1">
      <c r="A17" s="15">
        <v>40725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hidden="1" outlineLevel="1">
      <c r="A18" s="15">
        <v>40756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hidden="1" outlineLevel="1">
      <c r="A19" s="15">
        <v>40787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hidden="1" outlineLevel="1">
      <c r="A20" s="15">
        <v>40817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hidden="1" outlineLevel="1">
      <c r="A21" s="15">
        <v>40848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hidden="1" outlineLevel="1">
      <c r="A22" s="15">
        <v>40878</v>
      </c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hidden="1" outlineLevel="1">
      <c r="A23" s="15">
        <v>40909</v>
      </c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hidden="1" outlineLevel="1">
      <c r="A24" s="15">
        <v>40940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hidden="1" outlineLevel="1">
      <c r="A25" s="15">
        <v>40969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hidden="1" outlineLevel="1">
      <c r="A26" s="15">
        <v>41000</v>
      </c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hidden="1" outlineLevel="1">
      <c r="A27" s="15">
        <v>41030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hidden="1" outlineLevel="1">
      <c r="A28" s="15">
        <v>41061</v>
      </c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hidden="1" outlineLevel="1">
      <c r="A29" s="15">
        <v>41091</v>
      </c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hidden="1" outlineLevel="1">
      <c r="A30" s="15">
        <v>41122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hidden="1" outlineLevel="1">
      <c r="A31" s="15">
        <v>41153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hidden="1" outlineLevel="1">
      <c r="A32" s="15">
        <v>41183</v>
      </c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1" hidden="1" outlineLevel="1">
      <c r="A33" s="15">
        <v>41214</v>
      </c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1" hidden="1" outlineLevel="1">
      <c r="A34" s="15">
        <v>41244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1" hidden="1" outlineLevel="1">
      <c r="A35" s="15">
        <v>41275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1" hidden="1" outlineLevel="1">
      <c r="A36" s="15">
        <v>41306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1" hidden="1" outlineLevel="1">
      <c r="A37" s="15">
        <v>41334</v>
      </c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1" hidden="1" outlineLevel="1">
      <c r="A38" s="15">
        <v>41365</v>
      </c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1" hidden="1" outlineLevel="1">
      <c r="A39" s="15">
        <v>41395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1" hidden="1" outlineLevel="1">
      <c r="A40" s="15">
        <v>41426</v>
      </c>
      <c r="B40" s="50">
        <v>13.698499999999999</v>
      </c>
      <c r="C40" s="50">
        <v>20.2</v>
      </c>
      <c r="D40" s="50">
        <v>0</v>
      </c>
      <c r="E40" s="50">
        <v>20.2</v>
      </c>
      <c r="F40" s="50">
        <v>0</v>
      </c>
      <c r="G40" s="50">
        <v>20.2</v>
      </c>
      <c r="H40" s="50">
        <v>0</v>
      </c>
      <c r="I40" s="50">
        <v>20.2</v>
      </c>
      <c r="J40" s="50">
        <v>0</v>
      </c>
      <c r="K40" s="50">
        <v>20.2</v>
      </c>
      <c r="L40" s="50">
        <v>0</v>
      </c>
      <c r="M40" s="50">
        <v>20.2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13.6914</v>
      </c>
    </row>
    <row r="41" spans="1:21" hidden="1" outlineLevel="1">
      <c r="A41" s="15">
        <v>41456</v>
      </c>
      <c r="B41" s="50">
        <v>14.514699999999999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14.514699999999999</v>
      </c>
    </row>
    <row r="42" spans="1:21" hidden="1" outlineLevel="1">
      <c r="A42" s="15">
        <v>41487</v>
      </c>
      <c r="B42" s="50">
        <v>14.173400000000001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14.173400000000001</v>
      </c>
    </row>
    <row r="43" spans="1:21" hidden="1" outlineLevel="1">
      <c r="A43" s="15">
        <v>41518</v>
      </c>
      <c r="B43" s="50">
        <v>14.872199999999999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14.872170385549689</v>
      </c>
    </row>
    <row r="44" spans="1:21" hidden="1" outlineLevel="1">
      <c r="A44" s="15">
        <v>41548</v>
      </c>
      <c r="B44" s="50">
        <v>14.083399999999999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14.083399999999999</v>
      </c>
    </row>
    <row r="45" spans="1:21" hidden="1" outlineLevel="1">
      <c r="A45" s="15">
        <v>41579</v>
      </c>
      <c r="B45" s="50">
        <v>14.688700000000001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14.688797387491885</v>
      </c>
    </row>
    <row r="46" spans="1:21" hidden="1" outlineLevel="1">
      <c r="A46" s="15">
        <v>41609</v>
      </c>
      <c r="B46" s="50">
        <v>14.5427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14.542759291831674</v>
      </c>
    </row>
    <row r="47" spans="1:21" hidden="1" outlineLevel="1">
      <c r="A47" s="15">
        <v>41640</v>
      </c>
      <c r="B47" s="50">
        <v>17.066400000000002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17.066400000000002</v>
      </c>
    </row>
    <row r="48" spans="1:21" hidden="1" outlineLevel="1">
      <c r="A48" s="15">
        <v>41671</v>
      </c>
      <c r="B48" s="50">
        <v>18.383800000000001</v>
      </c>
      <c r="C48" s="50">
        <v>20.433700000000002</v>
      </c>
      <c r="D48" s="50">
        <v>0</v>
      </c>
      <c r="E48" s="50">
        <v>20.433700000000002</v>
      </c>
      <c r="F48" s="50">
        <v>20.433700000000002</v>
      </c>
      <c r="G48" s="50">
        <v>0</v>
      </c>
      <c r="H48" s="50">
        <v>0</v>
      </c>
      <c r="I48" s="50">
        <v>20.433700000000002</v>
      </c>
      <c r="J48" s="50">
        <v>0</v>
      </c>
      <c r="K48" s="50">
        <v>20.433700000000002</v>
      </c>
      <c r="L48" s="50">
        <v>20.433700000000002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18.380891074894858</v>
      </c>
    </row>
    <row r="49" spans="1:21" hidden="1" outlineLevel="1">
      <c r="A49" s="15">
        <v>41699</v>
      </c>
      <c r="B49" s="50">
        <v>19.2422</v>
      </c>
      <c r="C49" s="50">
        <v>24.845800000000001</v>
      </c>
      <c r="D49" s="50">
        <v>0</v>
      </c>
      <c r="E49" s="50">
        <v>24.845800000000001</v>
      </c>
      <c r="F49" s="50">
        <v>0</v>
      </c>
      <c r="G49" s="50">
        <v>24.845800000000001</v>
      </c>
      <c r="H49" s="50">
        <v>0</v>
      </c>
      <c r="I49" s="50">
        <v>24.845800000000001</v>
      </c>
      <c r="J49" s="50">
        <v>0</v>
      </c>
      <c r="K49" s="50">
        <v>24.845800000000001</v>
      </c>
      <c r="L49" s="50">
        <v>0</v>
      </c>
      <c r="M49" s="50">
        <v>24.845800000000001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19.0215</v>
      </c>
    </row>
    <row r="50" spans="1:21" hidden="1" outlineLevel="1">
      <c r="A50" s="15">
        <v>41730</v>
      </c>
      <c r="B50" s="50">
        <v>18.281199999999998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18.281199999999998</v>
      </c>
    </row>
    <row r="51" spans="1:21" hidden="1" outlineLevel="1">
      <c r="A51" s="15">
        <v>41760</v>
      </c>
      <c r="B51" s="50">
        <v>18.7455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18.745450881590948</v>
      </c>
    </row>
    <row r="52" spans="1:21" hidden="1" outlineLevel="1">
      <c r="A52" s="15">
        <v>41791</v>
      </c>
      <c r="B52" s="50">
        <v>14.565799999999999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14.565799999999999</v>
      </c>
    </row>
    <row r="53" spans="1:21" hidden="1" outlineLevel="1">
      <c r="A53" s="15">
        <v>41821</v>
      </c>
      <c r="B53" s="50">
        <v>14.2014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14.2014</v>
      </c>
    </row>
    <row r="54" spans="1:21" hidden="1" outlineLevel="1">
      <c r="A54" s="15">
        <v>41852</v>
      </c>
      <c r="B54" s="50">
        <v>16.148900000000001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16.148900000000001</v>
      </c>
    </row>
    <row r="55" spans="1:21" hidden="1" outlineLevel="1">
      <c r="A55" s="15">
        <v>41883</v>
      </c>
      <c r="B55" s="50">
        <v>15.423500000000001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15.4234875280313</v>
      </c>
    </row>
    <row r="56" spans="1:21" hidden="1" outlineLevel="1">
      <c r="A56" s="15">
        <v>41913</v>
      </c>
      <c r="B56" s="50">
        <v>18.064900000000002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18.064962639541736</v>
      </c>
    </row>
    <row r="57" spans="1:21" hidden="1" outlineLevel="1">
      <c r="A57" s="15">
        <v>41944</v>
      </c>
      <c r="B57" s="50">
        <v>17.282499999999999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17.282499999999999</v>
      </c>
    </row>
    <row r="58" spans="1:21" hidden="1" outlineLevel="1">
      <c r="A58" s="15">
        <v>41974</v>
      </c>
      <c r="B58" s="50">
        <v>16.4315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16.431473458490391</v>
      </c>
    </row>
    <row r="59" spans="1:21" hidden="1" outlineLevel="1">
      <c r="A59" s="15">
        <v>42005</v>
      </c>
      <c r="B59" s="50">
        <v>19.8081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19.8081</v>
      </c>
    </row>
    <row r="60" spans="1:21" hidden="1" outlineLevel="1">
      <c r="A60" s="15">
        <v>42036</v>
      </c>
      <c r="B60" s="50">
        <v>20.673200000000001</v>
      </c>
      <c r="C60" s="50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20.673200000000001</v>
      </c>
    </row>
    <row r="61" spans="1:21" hidden="1" outlineLevel="1">
      <c r="A61" s="15">
        <v>42064</v>
      </c>
      <c r="B61" s="50">
        <v>19.1799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19.1799</v>
      </c>
    </row>
    <row r="62" spans="1:21" hidden="1" outlineLevel="1">
      <c r="A62" s="15">
        <v>42095</v>
      </c>
      <c r="B62" s="50">
        <v>14.6693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14.669302656573672</v>
      </c>
    </row>
    <row r="63" spans="1:21" hidden="1" outlineLevel="1">
      <c r="A63" s="15">
        <v>42125</v>
      </c>
      <c r="B63" s="50">
        <v>20.4129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20.4129</v>
      </c>
    </row>
    <row r="64" spans="1:21" hidden="1" outlineLevel="1">
      <c r="A64" s="15">
        <v>42156</v>
      </c>
      <c r="B64" s="50">
        <v>6.7106000000000003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6.7106000000000003</v>
      </c>
    </row>
    <row r="65" spans="1:21" hidden="1" outlineLevel="1">
      <c r="A65" s="15">
        <v>42186</v>
      </c>
      <c r="B65" s="50">
        <v>18.447099999999999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18.447099999999999</v>
      </c>
    </row>
    <row r="66" spans="1:21" hidden="1" outlineLevel="1">
      <c r="A66" s="15">
        <v>42217</v>
      </c>
      <c r="B66" s="50">
        <v>20.3142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20.314186962745392</v>
      </c>
    </row>
    <row r="67" spans="1:21" hidden="1" outlineLevel="1">
      <c r="A67" s="15">
        <v>42248</v>
      </c>
      <c r="B67" s="50">
        <v>20.247299999999999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20.247299999999999</v>
      </c>
    </row>
    <row r="68" spans="1:21" hidden="1" outlineLevel="1">
      <c r="A68" s="15">
        <v>42278</v>
      </c>
      <c r="B68" s="50">
        <v>17.439599999999999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17.439574407731488</v>
      </c>
    </row>
    <row r="69" spans="1:21" hidden="1" outlineLevel="1">
      <c r="A69" s="15">
        <v>42309</v>
      </c>
      <c r="B69" s="50">
        <v>20.006799999999998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20.006811445163422</v>
      </c>
    </row>
    <row r="70" spans="1:21" hidden="1" outlineLevel="1">
      <c r="A70" s="15">
        <v>42339</v>
      </c>
      <c r="B70" s="50">
        <v>20.350999999999999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20.351007518580715</v>
      </c>
    </row>
    <row r="71" spans="1:21" hidden="1" outlineLevel="1">
      <c r="A71" s="15">
        <v>42370</v>
      </c>
      <c r="B71" s="50">
        <v>19.0487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19.0487</v>
      </c>
    </row>
    <row r="72" spans="1:21" hidden="1" outlineLevel="1">
      <c r="A72" s="15">
        <v>42401</v>
      </c>
      <c r="B72" s="50">
        <v>16.752500000000001</v>
      </c>
      <c r="C72" s="50">
        <v>0</v>
      </c>
      <c r="D72" s="50">
        <v>0</v>
      </c>
      <c r="E72" s="50">
        <v>0</v>
      </c>
      <c r="F72" s="50">
        <v>0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16.752500000000001</v>
      </c>
    </row>
    <row r="73" spans="1:21" hidden="1" outlineLevel="1">
      <c r="A73" s="15">
        <v>42430</v>
      </c>
      <c r="B73" s="50">
        <v>18.005299999999998</v>
      </c>
      <c r="C73" s="50">
        <v>0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18.005299999999998</v>
      </c>
    </row>
    <row r="74" spans="1:21" hidden="1" outlineLevel="1">
      <c r="A74" s="15">
        <v>42461</v>
      </c>
      <c r="B74" s="50">
        <v>18.4499</v>
      </c>
      <c r="C74" s="50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18.4499</v>
      </c>
    </row>
    <row r="75" spans="1:21" hidden="1" outlineLevel="1">
      <c r="A75" s="15">
        <v>42491</v>
      </c>
      <c r="B75" s="50">
        <v>18.579599999999999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18.579599999999999</v>
      </c>
    </row>
    <row r="76" spans="1:21" hidden="1" outlineLevel="1">
      <c r="A76" s="15">
        <v>42522</v>
      </c>
      <c r="B76" s="50">
        <v>13.7003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13.7003</v>
      </c>
    </row>
    <row r="77" spans="1:21" hidden="1" outlineLevel="1">
      <c r="A77" s="15">
        <v>42552</v>
      </c>
      <c r="B77" s="50">
        <v>16.643699999999999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16.643699999999999</v>
      </c>
    </row>
    <row r="78" spans="1:21" hidden="1" outlineLevel="1">
      <c r="A78" s="15">
        <v>42583</v>
      </c>
      <c r="B78" s="50">
        <v>20.735299999999999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20.735299999999999</v>
      </c>
    </row>
    <row r="79" spans="1:21" hidden="1" outlineLevel="1">
      <c r="A79" s="15">
        <v>42614</v>
      </c>
      <c r="B79" s="50">
        <v>17.748100000000001</v>
      </c>
      <c r="C79" s="50">
        <v>21</v>
      </c>
      <c r="D79" s="50">
        <v>0</v>
      </c>
      <c r="E79" s="50">
        <v>21</v>
      </c>
      <c r="F79" s="50">
        <v>21</v>
      </c>
      <c r="G79" s="50">
        <v>0</v>
      </c>
      <c r="H79" s="50">
        <v>0</v>
      </c>
      <c r="I79" s="50">
        <v>21</v>
      </c>
      <c r="J79" s="50">
        <v>0</v>
      </c>
      <c r="K79" s="50">
        <v>21</v>
      </c>
      <c r="L79" s="50">
        <v>21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17.747499999999999</v>
      </c>
    </row>
    <row r="80" spans="1:21" hidden="1" outlineLevel="1">
      <c r="A80" s="15">
        <v>42644</v>
      </c>
      <c r="B80" s="50">
        <v>17.680099999999999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17.680099999999999</v>
      </c>
    </row>
    <row r="81" spans="1:21" hidden="1" outlineLevel="1">
      <c r="A81" s="15">
        <v>42675</v>
      </c>
      <c r="B81" s="50">
        <v>13.2371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13.2371</v>
      </c>
    </row>
    <row r="82" spans="1:21" hidden="1" outlineLevel="1">
      <c r="A82" s="15">
        <v>42705</v>
      </c>
      <c r="B82" s="50">
        <v>20.567</v>
      </c>
      <c r="C82" s="50">
        <v>16</v>
      </c>
      <c r="D82" s="50">
        <v>0</v>
      </c>
      <c r="E82" s="50">
        <v>16</v>
      </c>
      <c r="F82" s="50">
        <v>16</v>
      </c>
      <c r="G82" s="50">
        <v>0</v>
      </c>
      <c r="H82" s="50">
        <v>0</v>
      </c>
      <c r="I82" s="50">
        <v>16</v>
      </c>
      <c r="J82" s="50">
        <v>0</v>
      </c>
      <c r="K82" s="50">
        <v>16</v>
      </c>
      <c r="L82" s="50">
        <v>16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20.5745</v>
      </c>
    </row>
    <row r="83" spans="1:21" hidden="1" outlineLevel="1">
      <c r="A83" s="15">
        <v>42736</v>
      </c>
      <c r="B83" s="50">
        <v>16.7136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16.7136</v>
      </c>
    </row>
    <row r="84" spans="1:21" hidden="1" outlineLevel="1">
      <c r="A84" s="15">
        <v>42767</v>
      </c>
      <c r="B84" s="50">
        <v>17.952100000000002</v>
      </c>
      <c r="C84" s="50">
        <v>16</v>
      </c>
      <c r="D84" s="50">
        <v>0</v>
      </c>
      <c r="E84" s="50">
        <v>16</v>
      </c>
      <c r="F84" s="50">
        <v>16</v>
      </c>
      <c r="G84" s="50">
        <v>0</v>
      </c>
      <c r="H84" s="50">
        <v>0</v>
      </c>
      <c r="I84" s="50">
        <v>16</v>
      </c>
      <c r="J84" s="50">
        <v>0</v>
      </c>
      <c r="K84" s="50">
        <v>16</v>
      </c>
      <c r="L84" s="50">
        <v>16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17.953499999999998</v>
      </c>
    </row>
    <row r="85" spans="1:21" hidden="1" outlineLevel="1">
      <c r="A85" s="15">
        <v>42795</v>
      </c>
      <c r="B85" s="50">
        <v>17.286100000000001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17.286073106163908</v>
      </c>
    </row>
    <row r="86" spans="1:21" hidden="1" outlineLevel="1">
      <c r="A86" s="15">
        <v>42826</v>
      </c>
      <c r="B86" s="50">
        <v>17.4573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17.4573</v>
      </c>
    </row>
    <row r="87" spans="1:21" hidden="1" outlineLevel="1">
      <c r="A87" s="15">
        <v>42856</v>
      </c>
      <c r="B87" s="50">
        <v>15.393599999999999</v>
      </c>
      <c r="C87" s="50">
        <v>17.066700000000001</v>
      </c>
      <c r="D87" s="50">
        <v>0</v>
      </c>
      <c r="E87" s="50">
        <v>17.066700000000001</v>
      </c>
      <c r="F87" s="50">
        <v>0</v>
      </c>
      <c r="G87" s="50">
        <v>17.066700000000001</v>
      </c>
      <c r="H87" s="50">
        <v>0</v>
      </c>
      <c r="I87" s="50">
        <v>17.066700000000001</v>
      </c>
      <c r="J87" s="50">
        <v>0</v>
      </c>
      <c r="K87" s="50">
        <v>17.066700000000001</v>
      </c>
      <c r="L87" s="50">
        <v>0</v>
      </c>
      <c r="M87" s="50">
        <v>17.066700000000001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15.393566050310262</v>
      </c>
    </row>
    <row r="88" spans="1:21" hidden="1" outlineLevel="1">
      <c r="A88" s="15">
        <v>42887</v>
      </c>
      <c r="B88" s="50">
        <v>15.595499999999999</v>
      </c>
      <c r="C88" s="50">
        <v>17.066700000000001</v>
      </c>
      <c r="D88" s="50">
        <v>0</v>
      </c>
      <c r="E88" s="50">
        <v>17.066700000000001</v>
      </c>
      <c r="F88" s="50">
        <v>0</v>
      </c>
      <c r="G88" s="50">
        <v>17.066700000000001</v>
      </c>
      <c r="H88" s="50">
        <v>0</v>
      </c>
      <c r="I88" s="50">
        <v>17.066700000000001</v>
      </c>
      <c r="J88" s="50">
        <v>0</v>
      </c>
      <c r="K88" s="50">
        <v>17.066700000000001</v>
      </c>
      <c r="L88" s="50">
        <v>0</v>
      </c>
      <c r="M88" s="50">
        <v>17.066700000000001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15.595233951416041</v>
      </c>
    </row>
    <row r="89" spans="1:21" hidden="1" outlineLevel="1">
      <c r="A89" s="15">
        <v>42917</v>
      </c>
      <c r="B89" s="50">
        <v>17.102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17.102063648413317</v>
      </c>
    </row>
    <row r="90" spans="1:21" hidden="1" outlineLevel="1">
      <c r="A90" s="15">
        <v>42948</v>
      </c>
      <c r="B90" s="50">
        <v>15.9971</v>
      </c>
      <c r="C90" s="50">
        <v>19</v>
      </c>
      <c r="D90" s="50">
        <v>0</v>
      </c>
      <c r="E90" s="50">
        <v>19</v>
      </c>
      <c r="F90" s="50">
        <v>19</v>
      </c>
      <c r="G90" s="50">
        <v>0</v>
      </c>
      <c r="H90" s="50">
        <v>0</v>
      </c>
      <c r="I90" s="50">
        <v>19</v>
      </c>
      <c r="J90" s="50">
        <v>0</v>
      </c>
      <c r="K90" s="50">
        <v>19</v>
      </c>
      <c r="L90" s="50">
        <v>19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15.995781270500755</v>
      </c>
    </row>
    <row r="91" spans="1:21" hidden="1" outlineLevel="1">
      <c r="A91" s="15">
        <v>42979</v>
      </c>
      <c r="B91" s="50">
        <v>16.93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16.930013750325028</v>
      </c>
    </row>
    <row r="92" spans="1:21" hidden="1" outlineLevel="1">
      <c r="A92" s="15">
        <v>43009</v>
      </c>
      <c r="B92" s="50">
        <v>16.407299999999999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16.407211042030028</v>
      </c>
    </row>
    <row r="93" spans="1:21" hidden="1" outlineLevel="1">
      <c r="A93" s="15">
        <v>43040</v>
      </c>
      <c r="B93" s="50">
        <v>17.7544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17.7544</v>
      </c>
    </row>
    <row r="94" spans="1:21" hidden="1" outlineLevel="1">
      <c r="A94" s="15">
        <v>43070</v>
      </c>
      <c r="B94" s="50">
        <v>10.7951</v>
      </c>
      <c r="C94" s="50">
        <v>0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10.795054090946252</v>
      </c>
    </row>
    <row r="95" spans="1:21" hidden="1" outlineLevel="1">
      <c r="A95" s="15">
        <v>43101</v>
      </c>
      <c r="B95" s="50">
        <v>17.590699999999998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17.590730113994297</v>
      </c>
    </row>
    <row r="96" spans="1:21" hidden="1" outlineLevel="1">
      <c r="A96" s="15">
        <v>43132</v>
      </c>
      <c r="B96" s="50">
        <v>16.083400000000001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16.083406232096337</v>
      </c>
    </row>
    <row r="97" spans="1:21" hidden="1" outlineLevel="1">
      <c r="A97" s="15">
        <v>43160</v>
      </c>
      <c r="B97" s="50">
        <v>16.399799999999999</v>
      </c>
      <c r="C97" s="50">
        <v>18.5</v>
      </c>
      <c r="D97" s="50">
        <v>0</v>
      </c>
      <c r="E97" s="50">
        <v>18.5</v>
      </c>
      <c r="F97" s="50">
        <v>18.5</v>
      </c>
      <c r="G97" s="50">
        <v>0</v>
      </c>
      <c r="H97" s="50">
        <v>0</v>
      </c>
      <c r="I97" s="50">
        <v>18.5</v>
      </c>
      <c r="J97" s="50">
        <v>0</v>
      </c>
      <c r="K97" s="50">
        <v>18.5</v>
      </c>
      <c r="L97" s="50">
        <v>18.5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16.399623223475306</v>
      </c>
    </row>
    <row r="98" spans="1:21" hidden="1" outlineLevel="1">
      <c r="A98" s="15">
        <v>43191</v>
      </c>
      <c r="B98" s="50">
        <v>16.6005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16.600519423490859</v>
      </c>
    </row>
    <row r="99" spans="1:21" hidden="1" outlineLevel="1">
      <c r="A99" s="15">
        <v>43221</v>
      </c>
      <c r="B99" s="50">
        <v>17.760300000000001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17.760265331477555</v>
      </c>
    </row>
    <row r="100" spans="1:21" hidden="1" outlineLevel="1">
      <c r="A100" s="15">
        <v>43252</v>
      </c>
      <c r="B100" s="50">
        <v>17.107500000000002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17.107488896383053</v>
      </c>
    </row>
    <row r="101" spans="1:21" hidden="1" outlineLevel="1">
      <c r="A101" s="15">
        <v>43282</v>
      </c>
      <c r="B101" s="50">
        <v>14.8233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14.823294406702674</v>
      </c>
    </row>
    <row r="102" spans="1:21" hidden="1" outlineLevel="1">
      <c r="A102" s="15">
        <v>43313</v>
      </c>
      <c r="B102" s="50">
        <v>16.6159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16.615920750944014</v>
      </c>
    </row>
    <row r="103" spans="1:21" hidden="1" outlineLevel="1">
      <c r="A103" s="15">
        <v>43344</v>
      </c>
      <c r="B103" s="50">
        <v>14.631500000000001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14.631442472842316</v>
      </c>
    </row>
    <row r="104" spans="1:21" hidden="1" outlineLevel="1">
      <c r="A104" s="15">
        <v>43374</v>
      </c>
      <c r="B104" s="50">
        <v>15.536899999999999</v>
      </c>
      <c r="C104" s="50">
        <v>18.5</v>
      </c>
      <c r="D104" s="50">
        <v>0</v>
      </c>
      <c r="E104" s="50">
        <v>18.5</v>
      </c>
      <c r="F104" s="50">
        <v>0</v>
      </c>
      <c r="G104" s="50">
        <v>18.5</v>
      </c>
      <c r="H104" s="50">
        <v>0</v>
      </c>
      <c r="I104" s="50">
        <v>18.5</v>
      </c>
      <c r="J104" s="50">
        <v>0</v>
      </c>
      <c r="K104" s="50">
        <v>18.5</v>
      </c>
      <c r="L104" s="50">
        <v>0</v>
      </c>
      <c r="M104" s="50">
        <v>18.5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15.53463288368391</v>
      </c>
    </row>
    <row r="105" spans="1:21" hidden="1" outlineLevel="1">
      <c r="A105" s="15">
        <v>43405</v>
      </c>
      <c r="B105" s="50">
        <v>18.183499999999999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18.183517218647722</v>
      </c>
    </row>
    <row r="106" spans="1:21" hidden="1" outlineLevel="1">
      <c r="A106" s="15">
        <v>43435</v>
      </c>
      <c r="B106" s="50">
        <v>13.3993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13.399271588819172</v>
      </c>
    </row>
    <row r="107" spans="1:21" hidden="1" outlineLevel="1">
      <c r="A107" s="15">
        <v>43466</v>
      </c>
      <c r="B107" s="50">
        <v>17.063400000000001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17.06333322706125</v>
      </c>
    </row>
    <row r="108" spans="1:21" hidden="1" outlineLevel="1">
      <c r="A108" s="15">
        <v>43497</v>
      </c>
      <c r="B108" s="50">
        <v>16.228999999999999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16.228941494597141</v>
      </c>
    </row>
    <row r="109" spans="1:21" hidden="1" outlineLevel="1">
      <c r="A109" s="15">
        <v>43525</v>
      </c>
      <c r="B109" s="50">
        <v>15.7583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15.758269062947837</v>
      </c>
    </row>
    <row r="110" spans="1:21" hidden="1" outlineLevel="1">
      <c r="A110" s="15">
        <v>43556</v>
      </c>
      <c r="B110" s="50">
        <v>17.382899999999999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17.382831557501408</v>
      </c>
    </row>
    <row r="111" spans="1:21" hidden="1" outlineLevel="1">
      <c r="A111" s="15">
        <v>43586</v>
      </c>
      <c r="B111" s="50">
        <v>18.140599999999999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18.140611507515739</v>
      </c>
    </row>
    <row r="112" spans="1:21" hidden="1" outlineLevel="1">
      <c r="A112" s="15">
        <v>43617</v>
      </c>
      <c r="B112" s="50">
        <v>16.806899999999999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16.806873750605021</v>
      </c>
    </row>
    <row r="113" spans="1:21" hidden="1" outlineLevel="1">
      <c r="A113" s="15">
        <v>43647</v>
      </c>
      <c r="B113" s="50">
        <v>17.962499999999999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17.962535477046977</v>
      </c>
    </row>
    <row r="114" spans="1:21" hidden="1" outlineLevel="1">
      <c r="A114" s="15">
        <v>43678</v>
      </c>
      <c r="B114" s="50">
        <v>18.347799999999999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18.347753902155361</v>
      </c>
    </row>
    <row r="115" spans="1:21" hidden="1" outlineLevel="1">
      <c r="A115" s="15">
        <v>43709</v>
      </c>
      <c r="B115" s="50">
        <v>15.480700000000001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15.480725589483749</v>
      </c>
    </row>
    <row r="116" spans="1:21" hidden="1" outlineLevel="1">
      <c r="A116" s="15">
        <v>43739</v>
      </c>
      <c r="B116" s="50">
        <v>15.6854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15.685463614920863</v>
      </c>
    </row>
    <row r="117" spans="1:21" hidden="1" outlineLevel="1">
      <c r="A117" s="15">
        <v>43770</v>
      </c>
      <c r="B117" s="50">
        <v>16.2302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16.2302</v>
      </c>
    </row>
    <row r="118" spans="1:21" hidden="1" outlineLevel="1">
      <c r="A118" s="15">
        <v>43800</v>
      </c>
      <c r="B118" s="50">
        <v>15.0329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15.032860968567965</v>
      </c>
    </row>
    <row r="119" spans="1:21" hidden="1" outlineLevel="1">
      <c r="A119" s="15">
        <v>43831</v>
      </c>
      <c r="B119" s="50">
        <v>14.992599999999999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14.99255823127317</v>
      </c>
    </row>
    <row r="120" spans="1:21" hidden="1" outlineLevel="1">
      <c r="A120" s="15">
        <v>43862</v>
      </c>
      <c r="B120" s="50">
        <v>14.694900000000001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14.694848078191752</v>
      </c>
    </row>
    <row r="121" spans="1:21" hidden="1" outlineLevel="1">
      <c r="A121" s="15">
        <v>43891</v>
      </c>
      <c r="B121" s="50">
        <v>15.497400000000001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15.497424762707801</v>
      </c>
    </row>
    <row r="122" spans="1:21" hidden="1" outlineLevel="1">
      <c r="A122" s="15">
        <v>43922</v>
      </c>
      <c r="B122" s="50">
        <v>15.2113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15.211296738956175</v>
      </c>
    </row>
    <row r="123" spans="1:21" hidden="1" outlineLevel="1">
      <c r="A123" s="15">
        <v>43952</v>
      </c>
      <c r="B123" s="50">
        <v>16.245799999999999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16.245799999999999</v>
      </c>
    </row>
    <row r="124" spans="1:21" hidden="1" outlineLevel="1">
      <c r="A124" s="15">
        <v>43983</v>
      </c>
      <c r="B124" s="50">
        <v>14.0022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14.002231994953497</v>
      </c>
    </row>
    <row r="125" spans="1:21" hidden="1" outlineLevel="1">
      <c r="A125" s="15">
        <v>44013</v>
      </c>
      <c r="B125" s="50">
        <v>12.763199999999999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12.763116593543815</v>
      </c>
    </row>
    <row r="126" spans="1:21" hidden="1" outlineLevel="1">
      <c r="A126" s="15">
        <v>44044</v>
      </c>
      <c r="B126" s="50">
        <v>11.9778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11.977724141683346</v>
      </c>
    </row>
    <row r="127" spans="1:21" hidden="1" outlineLevel="1">
      <c r="A127" s="15">
        <v>44075</v>
      </c>
      <c r="B127" s="50">
        <v>10.7563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10.756241558241582</v>
      </c>
    </row>
    <row r="128" spans="1:21" hidden="1" outlineLevel="1">
      <c r="A128" s="15">
        <v>44105</v>
      </c>
      <c r="B128" s="50">
        <v>11.903700000000001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11.903732630567038</v>
      </c>
    </row>
    <row r="129" spans="1:21" hidden="1" outlineLevel="1">
      <c r="A129" s="15">
        <v>44136</v>
      </c>
      <c r="B129" s="50">
        <v>12.545400000000001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12.545479533111029</v>
      </c>
    </row>
    <row r="130" spans="1:21" hidden="1" outlineLevel="1">
      <c r="A130" s="15">
        <v>44166</v>
      </c>
      <c r="B130" s="50">
        <v>12.4407</v>
      </c>
      <c r="C130" s="50">
        <v>0.01</v>
      </c>
      <c r="D130" s="50">
        <v>0</v>
      </c>
      <c r="E130" s="50">
        <v>0.01</v>
      </c>
      <c r="F130" s="50">
        <v>0</v>
      </c>
      <c r="G130" s="50">
        <v>0.01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0.01</v>
      </c>
      <c r="P130" s="50">
        <v>0</v>
      </c>
      <c r="Q130" s="50">
        <v>0.01</v>
      </c>
      <c r="R130" s="50">
        <v>0</v>
      </c>
      <c r="S130" s="50">
        <v>0.01</v>
      </c>
      <c r="T130" s="50">
        <v>0</v>
      </c>
      <c r="U130" s="50">
        <v>12.466402273553218</v>
      </c>
    </row>
    <row r="131" spans="1:21" hidden="1" outlineLevel="1">
      <c r="A131" s="15">
        <v>44197</v>
      </c>
      <c r="B131" s="50">
        <v>12.589499999999999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12.589428394373261</v>
      </c>
    </row>
    <row r="132" spans="1:21" hidden="1" outlineLevel="1">
      <c r="A132" s="15">
        <v>44228</v>
      </c>
      <c r="B132" s="50">
        <v>12.422599999999999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12.422584277948152</v>
      </c>
    </row>
    <row r="133" spans="1:21" hidden="1" outlineLevel="1">
      <c r="A133" s="15">
        <v>44256</v>
      </c>
      <c r="B133" s="50">
        <v>12.5025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12.502556600588768</v>
      </c>
    </row>
    <row r="134" spans="1:21" hidden="1" outlineLevel="1">
      <c r="A134" s="15">
        <v>44287</v>
      </c>
      <c r="B134" s="50">
        <v>12.125999999999999</v>
      </c>
      <c r="C134" s="50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12.125955282110256</v>
      </c>
    </row>
    <row r="135" spans="1:21" hidden="1" outlineLevel="1">
      <c r="A135" s="15">
        <v>44317</v>
      </c>
      <c r="B135" s="50">
        <v>12.5177</v>
      </c>
      <c r="C135" s="50">
        <v>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12.517678606977816</v>
      </c>
    </row>
    <row r="136" spans="1:21" hidden="1" outlineLevel="1">
      <c r="A136" s="15">
        <v>44348</v>
      </c>
      <c r="B136" s="50">
        <v>12.279400000000001</v>
      </c>
      <c r="C136" s="50">
        <v>12.9</v>
      </c>
      <c r="D136" s="50">
        <v>0</v>
      </c>
      <c r="E136" s="50">
        <v>12.9</v>
      </c>
      <c r="F136" s="50">
        <v>0</v>
      </c>
      <c r="G136" s="50">
        <v>12.9</v>
      </c>
      <c r="H136" s="50">
        <v>0</v>
      </c>
      <c r="I136" s="50">
        <v>12.9</v>
      </c>
      <c r="J136" s="50">
        <v>0</v>
      </c>
      <c r="K136" s="50">
        <v>12.9</v>
      </c>
      <c r="L136" s="50">
        <v>0</v>
      </c>
      <c r="M136" s="50">
        <v>12.9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12.27805740367549</v>
      </c>
    </row>
    <row r="137" spans="1:21" hidden="1" outlineLevel="1">
      <c r="A137" s="15">
        <v>44378</v>
      </c>
      <c r="B137" s="50">
        <v>12.1776</v>
      </c>
      <c r="C137" s="50">
        <v>0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12.177615397191394</v>
      </c>
    </row>
    <row r="138" spans="1:21" hidden="1" outlineLevel="1">
      <c r="A138" s="15">
        <v>44409</v>
      </c>
      <c r="B138" s="50">
        <v>12.347200000000001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12.347245625203081</v>
      </c>
    </row>
    <row r="139" spans="1:21" hidden="1" outlineLevel="1">
      <c r="A139" s="15">
        <v>44440</v>
      </c>
      <c r="B139" s="50">
        <v>10.8476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10.847577953651161</v>
      </c>
    </row>
    <row r="140" spans="1:21" hidden="1" outlineLevel="1">
      <c r="A140" s="15">
        <v>44470</v>
      </c>
      <c r="B140" s="50">
        <v>11.777699999999999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11.777720810388974</v>
      </c>
    </row>
    <row r="141" spans="1:21" hidden="1" outlineLevel="1">
      <c r="A141" s="15">
        <v>44501</v>
      </c>
      <c r="B141" s="50">
        <v>12.1088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12.108795482196753</v>
      </c>
    </row>
    <row r="142" spans="1:21" hidden="1" outlineLevel="1">
      <c r="A142" s="15">
        <v>44531</v>
      </c>
      <c r="B142" s="50">
        <v>12.089700000000001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12.089766744615806</v>
      </c>
    </row>
    <row r="143" spans="1:21" hidden="1" outlineLevel="1">
      <c r="A143" s="15">
        <v>44562</v>
      </c>
      <c r="B143" s="50">
        <v>12.2707</v>
      </c>
      <c r="C143" s="50">
        <v>13.47</v>
      </c>
      <c r="D143" s="50">
        <v>0</v>
      </c>
      <c r="E143" s="50">
        <v>13.47</v>
      </c>
      <c r="F143" s="50">
        <v>0</v>
      </c>
      <c r="G143" s="50">
        <v>13.47</v>
      </c>
      <c r="H143" s="50">
        <v>0</v>
      </c>
      <c r="I143" s="50">
        <v>13.47</v>
      </c>
      <c r="J143" s="50">
        <v>0</v>
      </c>
      <c r="K143" s="50">
        <v>13.47</v>
      </c>
      <c r="L143" s="50">
        <v>0</v>
      </c>
      <c r="M143" s="50">
        <v>13.47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12.269078886071449</v>
      </c>
    </row>
    <row r="144" spans="1:21" hidden="1" outlineLevel="1">
      <c r="A144" s="15">
        <v>44593</v>
      </c>
      <c r="B144" s="50">
        <v>12.2745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12.274444708055997</v>
      </c>
    </row>
    <row r="145" spans="1:21" hidden="1" outlineLevel="1">
      <c r="A145" s="15">
        <v>44621</v>
      </c>
      <c r="B145" s="50">
        <v>12.4033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12.403339961022226</v>
      </c>
    </row>
    <row r="146" spans="1:21" hidden="1" outlineLevel="1">
      <c r="A146" s="15">
        <v>44652</v>
      </c>
      <c r="B146" s="50">
        <v>11.939299999999999</v>
      </c>
      <c r="C146" s="50">
        <v>13.38</v>
      </c>
      <c r="D146" s="50">
        <v>0</v>
      </c>
      <c r="E146" s="50">
        <v>13.38</v>
      </c>
      <c r="F146" s="50">
        <v>0</v>
      </c>
      <c r="G146" s="50">
        <v>13.38</v>
      </c>
      <c r="H146" s="50">
        <v>0</v>
      </c>
      <c r="I146" s="50">
        <v>13.38</v>
      </c>
      <c r="J146" s="50">
        <v>0</v>
      </c>
      <c r="K146" s="50">
        <v>13.38</v>
      </c>
      <c r="L146" s="50">
        <v>0</v>
      </c>
      <c r="M146" s="50">
        <v>13.38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11.927187083406995</v>
      </c>
    </row>
    <row r="147" spans="1:21" hidden="1" outlineLevel="1">
      <c r="A147" s="15">
        <v>44682</v>
      </c>
      <c r="B147" s="50">
        <v>12.6637</v>
      </c>
      <c r="C147" s="50">
        <v>0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12.663689851805941</v>
      </c>
    </row>
    <row r="148" spans="1:21" hidden="1" outlineLevel="1">
      <c r="A148" s="15">
        <v>44713</v>
      </c>
      <c r="B148" s="50">
        <v>15.6037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15.603711411774132</v>
      </c>
    </row>
    <row r="149" spans="1:21" hidden="1" outlineLevel="1">
      <c r="A149" s="15">
        <v>44743</v>
      </c>
      <c r="B149" s="50">
        <v>14.2308</v>
      </c>
      <c r="C149" s="50">
        <v>14.5709</v>
      </c>
      <c r="D149" s="50">
        <v>0</v>
      </c>
      <c r="E149" s="50">
        <v>14.5709</v>
      </c>
      <c r="F149" s="50">
        <v>0</v>
      </c>
      <c r="G149" s="50">
        <v>14.5709</v>
      </c>
      <c r="H149" s="50">
        <v>0</v>
      </c>
      <c r="I149" s="50">
        <v>14.5709</v>
      </c>
      <c r="J149" s="50">
        <v>0</v>
      </c>
      <c r="K149" s="50">
        <v>14.5709</v>
      </c>
      <c r="L149" s="50">
        <v>0</v>
      </c>
      <c r="M149" s="50">
        <v>14.5709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14.229100000000001</v>
      </c>
    </row>
    <row r="150" spans="1:21" hidden="1" outlineLevel="1">
      <c r="A150" s="15">
        <v>44774</v>
      </c>
      <c r="B150" s="50">
        <v>15.1249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15.124945519087339</v>
      </c>
    </row>
    <row r="151" spans="1:21" hidden="1" outlineLevel="1">
      <c r="A151" s="15">
        <v>44805</v>
      </c>
      <c r="B151" s="50">
        <v>13.44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13.439993303205366</v>
      </c>
    </row>
    <row r="152" spans="1:21" hidden="1" outlineLevel="1">
      <c r="A152" s="15">
        <v>44835</v>
      </c>
      <c r="B152" s="50">
        <v>14.526999999999999</v>
      </c>
      <c r="C152" s="50">
        <v>17.29</v>
      </c>
      <c r="D152" s="50">
        <v>0</v>
      </c>
      <c r="E152" s="50">
        <v>17.29</v>
      </c>
      <c r="F152" s="50">
        <v>0</v>
      </c>
      <c r="G152" s="50">
        <v>17.29</v>
      </c>
      <c r="H152" s="50">
        <v>0</v>
      </c>
      <c r="I152" s="50">
        <v>17.29</v>
      </c>
      <c r="J152" s="50">
        <v>0</v>
      </c>
      <c r="K152" s="50">
        <v>17.29</v>
      </c>
      <c r="L152" s="50">
        <v>0</v>
      </c>
      <c r="M152" s="50">
        <v>17.29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14.521000000000001</v>
      </c>
    </row>
    <row r="153" spans="1:21" hidden="1" outlineLevel="1">
      <c r="A153" s="15">
        <v>44866</v>
      </c>
      <c r="B153" s="50">
        <v>14.656700000000001</v>
      </c>
      <c r="C153" s="50">
        <v>0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14.656705347059212</v>
      </c>
    </row>
    <row r="154" spans="1:21" hidden="1" outlineLevel="1">
      <c r="A154" s="15">
        <v>44896</v>
      </c>
      <c r="B154" s="50">
        <v>17.1264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17.1264</v>
      </c>
    </row>
    <row r="155" spans="1:21" hidden="1" outlineLevel="1">
      <c r="A155" s="15">
        <v>44927</v>
      </c>
      <c r="B155" s="50">
        <v>15.3203</v>
      </c>
      <c r="C155" s="50">
        <v>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15.32031962062142</v>
      </c>
    </row>
    <row r="156" spans="1:21" hidden="1" outlineLevel="1">
      <c r="A156" s="15">
        <v>44958</v>
      </c>
      <c r="B156" s="50">
        <v>16.764700000000001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16.764727024641754</v>
      </c>
    </row>
    <row r="157" spans="1:21" hidden="1" outlineLevel="1">
      <c r="A157" s="15">
        <v>44986</v>
      </c>
      <c r="B157" s="50">
        <v>16.014500000000002</v>
      </c>
      <c r="C157" s="50">
        <v>0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16.014481717655727</v>
      </c>
    </row>
    <row r="158" spans="1:21" hidden="1" outlineLevel="1">
      <c r="A158" s="15">
        <v>45017</v>
      </c>
      <c r="B158" s="50">
        <v>16.7575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16.757438354053708</v>
      </c>
    </row>
    <row r="159" spans="1:21" hidden="1" outlineLevel="1">
      <c r="A159" s="15">
        <v>45047</v>
      </c>
      <c r="B159" s="50">
        <v>18.337800000000001</v>
      </c>
      <c r="C159" s="50">
        <v>0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18.337790379888254</v>
      </c>
    </row>
    <row r="160" spans="1:21" hidden="1" outlineLevel="1">
      <c r="A160" s="15">
        <v>45078</v>
      </c>
      <c r="B160" s="50">
        <v>19.939599999999999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19.939636593927279</v>
      </c>
    </row>
    <row r="161" spans="1:21" hidden="1" outlineLevel="1">
      <c r="A161" s="15">
        <v>45108</v>
      </c>
      <c r="B161" s="50">
        <v>19.318100000000001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19.318103174994558</v>
      </c>
    </row>
    <row r="162" spans="1:21" hidden="1" outlineLevel="1">
      <c r="A162" s="15">
        <v>45139</v>
      </c>
      <c r="B162" s="50">
        <v>18.351299999999998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18.351299999999998</v>
      </c>
    </row>
    <row r="163" spans="1:21" hidden="1" outlineLevel="1">
      <c r="A163" s="15">
        <v>45170</v>
      </c>
      <c r="B163" s="50">
        <v>15.7889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15.7889</v>
      </c>
    </row>
    <row r="164" spans="1:21" hidden="1" outlineLevel="1">
      <c r="A164" s="15">
        <v>45200</v>
      </c>
      <c r="B164" s="50">
        <v>18.134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18.134005727781155</v>
      </c>
    </row>
    <row r="165" spans="1:21">
      <c r="A165" s="15">
        <v>45231</v>
      </c>
      <c r="B165" s="50">
        <v>16.097899999999999</v>
      </c>
      <c r="C165" s="50">
        <v>0</v>
      </c>
      <c r="D165" s="50">
        <v>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16.097899999999999</v>
      </c>
    </row>
    <row r="166" spans="1:21">
      <c r="A166" s="15">
        <v>45261</v>
      </c>
      <c r="B166" s="50">
        <v>17.267600000000002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17.267600000000002</v>
      </c>
    </row>
    <row r="167" spans="1:21">
      <c r="A167" s="15">
        <v>45292</v>
      </c>
      <c r="B167" s="50">
        <v>18.660599999999999</v>
      </c>
      <c r="C167" s="50">
        <v>0</v>
      </c>
      <c r="D167" s="50">
        <v>0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18.660630632124523</v>
      </c>
    </row>
    <row r="168" spans="1:21">
      <c r="A168" s="15">
        <v>45323</v>
      </c>
      <c r="B168" s="50">
        <v>19.329899999999999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19.329894998095931</v>
      </c>
    </row>
    <row r="169" spans="1:21">
      <c r="A169" s="15">
        <v>45352</v>
      </c>
      <c r="B169" s="50">
        <v>17.277799999999999</v>
      </c>
      <c r="C169" s="50">
        <v>0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17.277853789597504</v>
      </c>
    </row>
    <row r="170" spans="1:21">
      <c r="A170" s="15">
        <v>45383</v>
      </c>
      <c r="B170" s="50">
        <v>19.581900000000001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19.581935086880605</v>
      </c>
    </row>
    <row r="171" spans="1:21">
      <c r="A171" s="15">
        <v>45413</v>
      </c>
      <c r="B171" s="50">
        <v>16.268799999999999</v>
      </c>
      <c r="C171" s="50">
        <v>0</v>
      </c>
      <c r="D171" s="50">
        <v>0</v>
      </c>
      <c r="E171" s="50">
        <v>0</v>
      </c>
      <c r="F171" s="50">
        <v>0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16.268825262790166</v>
      </c>
    </row>
    <row r="172" spans="1:21">
      <c r="A172" s="15">
        <v>45444</v>
      </c>
      <c r="B172" s="50">
        <v>15.9396</v>
      </c>
      <c r="C172" s="50">
        <v>0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15.939576394738182</v>
      </c>
    </row>
    <row r="173" spans="1:21">
      <c r="A173" s="15">
        <v>45474</v>
      </c>
      <c r="B173" s="50">
        <v>17.515000000000001</v>
      </c>
      <c r="C173" s="50">
        <v>0</v>
      </c>
      <c r="D173" s="50">
        <v>0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17.514998068907243</v>
      </c>
    </row>
    <row r="174" spans="1:21">
      <c r="A174" s="15">
        <v>45505</v>
      </c>
      <c r="B174" s="50">
        <v>16.210100000000001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16.210045956775836</v>
      </c>
    </row>
    <row r="175" spans="1:21">
      <c r="A175" s="15">
        <v>45536</v>
      </c>
      <c r="B175" s="50">
        <v>13.9247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13.92475344929322</v>
      </c>
    </row>
    <row r="176" spans="1:21">
      <c r="A176" s="15">
        <v>45566</v>
      </c>
      <c r="B176" s="50">
        <v>15.968500000000001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15.968456157551431</v>
      </c>
    </row>
    <row r="177" spans="1:21">
      <c r="A177" s="15">
        <v>45597</v>
      </c>
      <c r="B177" s="50">
        <v>15.7339</v>
      </c>
      <c r="C177" s="50">
        <v>0</v>
      </c>
      <c r="D177" s="50">
        <v>0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15.733879995226548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31" bestFit="1" customWidth="1"/>
    <col min="3" max="3" width="9.44140625" style="31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31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27" t="s">
        <v>131</v>
      </c>
      <c r="B1" s="17"/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8" t="s">
        <v>130</v>
      </c>
    </row>
    <row r="5" spans="1:39" ht="12.75" customHeight="1">
      <c r="A5" s="33" t="s">
        <v>53</v>
      </c>
    </row>
    <row r="6" spans="1:39" s="34" customFormat="1" ht="15.75" customHeight="1">
      <c r="A6" s="224" t="s">
        <v>0</v>
      </c>
      <c r="B6" s="213" t="s">
        <v>1</v>
      </c>
      <c r="C6" s="213" t="s">
        <v>61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60</v>
      </c>
    </row>
    <row r="7" spans="1:39" s="34" customFormat="1" ht="12.75" customHeigh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69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13"/>
      <c r="V8" s="251"/>
      <c r="W8" s="251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69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69</v>
      </c>
      <c r="AI8" s="26" t="s">
        <v>6</v>
      </c>
      <c r="AJ8" s="26" t="s">
        <v>10</v>
      </c>
      <c r="AK8" s="26" t="s">
        <v>11</v>
      </c>
      <c r="AL8" s="26" t="s">
        <v>12</v>
      </c>
      <c r="AM8" s="256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ht="12.75" customHeight="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15">
        <v>40544</v>
      </c>
      <c r="B11" s="50">
        <v>28.226500000000001</v>
      </c>
      <c r="C11" s="50">
        <v>30.3248</v>
      </c>
      <c r="D11" s="50">
        <v>35.479999999999997</v>
      </c>
      <c r="E11" s="50">
        <v>17.9999</v>
      </c>
      <c r="F11" s="50">
        <v>9.2376000000000005</v>
      </c>
      <c r="G11" s="50">
        <v>21.5624</v>
      </c>
      <c r="H11" s="50">
        <v>20.8264</v>
      </c>
      <c r="I11" s="50">
        <v>30.659700000000001</v>
      </c>
      <c r="J11" s="50">
        <v>35.500399999999999</v>
      </c>
      <c r="K11" s="50">
        <v>18.2697</v>
      </c>
      <c r="L11" s="50">
        <v>9.2421000000000006</v>
      </c>
      <c r="M11" s="50">
        <v>22.009</v>
      </c>
      <c r="N11" s="50">
        <v>23.831700000000001</v>
      </c>
      <c r="O11" s="50">
        <v>14.4696</v>
      </c>
      <c r="P11" s="50">
        <v>19.3444</v>
      </c>
      <c r="Q11" s="50">
        <v>14.250400000000001</v>
      </c>
      <c r="R11" s="50">
        <v>7.75</v>
      </c>
      <c r="S11" s="50">
        <v>15.505599999999999</v>
      </c>
      <c r="T11" s="50">
        <v>12.17</v>
      </c>
      <c r="U11" s="50">
        <v>18.981300000000001</v>
      </c>
      <c r="V11" s="50">
        <v>0</v>
      </c>
      <c r="W11" s="50">
        <v>18.981300000000001</v>
      </c>
      <c r="X11" s="50">
        <v>0</v>
      </c>
      <c r="Y11" s="50">
        <v>22.7226</v>
      </c>
      <c r="Z11" s="50">
        <v>11.83</v>
      </c>
      <c r="AA11" s="50">
        <v>19.1693</v>
      </c>
      <c r="AB11" s="50">
        <v>0</v>
      </c>
      <c r="AC11" s="50">
        <v>19.1693</v>
      </c>
      <c r="AD11" s="50">
        <v>0</v>
      </c>
      <c r="AE11" s="50">
        <v>22.7226</v>
      </c>
      <c r="AF11" s="50">
        <v>11.7881</v>
      </c>
      <c r="AG11" s="50">
        <v>12.3134</v>
      </c>
      <c r="AH11" s="50">
        <v>0</v>
      </c>
      <c r="AI11" s="50">
        <v>12.3134</v>
      </c>
      <c r="AJ11" s="50">
        <v>0</v>
      </c>
      <c r="AK11" s="50">
        <v>0</v>
      </c>
      <c r="AL11" s="50">
        <v>12.3134</v>
      </c>
      <c r="AM11" s="50">
        <v>20.032499999999999</v>
      </c>
    </row>
    <row r="12" spans="1:39" hidden="1" outlineLevel="1">
      <c r="A12" s="15">
        <v>40575</v>
      </c>
      <c r="B12" s="50">
        <v>28.161200000000001</v>
      </c>
      <c r="C12" s="50">
        <v>29.342700000000001</v>
      </c>
      <c r="D12" s="50">
        <v>35.297400000000003</v>
      </c>
      <c r="E12" s="50">
        <v>18.678799999999999</v>
      </c>
      <c r="F12" s="50">
        <v>13.7585</v>
      </c>
      <c r="G12" s="50">
        <v>21.139700000000001</v>
      </c>
      <c r="H12" s="50">
        <v>16.7043</v>
      </c>
      <c r="I12" s="50">
        <v>29.717700000000001</v>
      </c>
      <c r="J12" s="50">
        <v>35.307299999999998</v>
      </c>
      <c r="K12" s="50">
        <v>19.050699999999999</v>
      </c>
      <c r="L12" s="50">
        <v>13.7639</v>
      </c>
      <c r="M12" s="50">
        <v>21.494399999999999</v>
      </c>
      <c r="N12" s="50">
        <v>17.8367</v>
      </c>
      <c r="O12" s="50">
        <v>13.3253</v>
      </c>
      <c r="P12" s="50">
        <v>23.3507</v>
      </c>
      <c r="Q12" s="50">
        <v>13.087300000000001</v>
      </c>
      <c r="R12" s="50">
        <v>7.75</v>
      </c>
      <c r="S12" s="50">
        <v>15.9802</v>
      </c>
      <c r="T12" s="50">
        <v>8.6441999999999997</v>
      </c>
      <c r="U12" s="50">
        <v>15.898199999999999</v>
      </c>
      <c r="V12" s="50">
        <v>0</v>
      </c>
      <c r="W12" s="50">
        <v>15.898199999999999</v>
      </c>
      <c r="X12" s="50">
        <v>19</v>
      </c>
      <c r="Y12" s="50">
        <v>21.547000000000001</v>
      </c>
      <c r="Z12" s="50">
        <v>13.454499999999999</v>
      </c>
      <c r="AA12" s="50">
        <v>18.484200000000001</v>
      </c>
      <c r="AB12" s="50">
        <v>0</v>
      </c>
      <c r="AC12" s="50">
        <v>18.484200000000001</v>
      </c>
      <c r="AD12" s="50">
        <v>19</v>
      </c>
      <c r="AE12" s="50">
        <v>21.547000000000001</v>
      </c>
      <c r="AF12" s="50">
        <v>16.392099999999999</v>
      </c>
      <c r="AG12" s="50">
        <v>9.4316999999999993</v>
      </c>
      <c r="AH12" s="50">
        <v>0</v>
      </c>
      <c r="AI12" s="50">
        <v>9.4316999999999993</v>
      </c>
      <c r="AJ12" s="50">
        <v>0</v>
      </c>
      <c r="AK12" s="50">
        <v>0</v>
      </c>
      <c r="AL12" s="50">
        <v>9.4316999999999993</v>
      </c>
      <c r="AM12" s="50">
        <v>20.038599999999999</v>
      </c>
    </row>
    <row r="13" spans="1:39" hidden="1" outlineLevel="1">
      <c r="A13" s="15">
        <v>40603</v>
      </c>
      <c r="B13" s="50">
        <v>29.720500000000001</v>
      </c>
      <c r="C13" s="50">
        <v>31.214400000000001</v>
      </c>
      <c r="D13" s="50">
        <v>35.600700000000003</v>
      </c>
      <c r="E13" s="50">
        <v>21.3384</v>
      </c>
      <c r="F13" s="50">
        <v>20.4359</v>
      </c>
      <c r="G13" s="50">
        <v>22.850899999999999</v>
      </c>
      <c r="H13" s="50">
        <v>16.8599</v>
      </c>
      <c r="I13" s="50">
        <v>31.7165</v>
      </c>
      <c r="J13" s="50">
        <v>35.6265</v>
      </c>
      <c r="K13" s="50">
        <v>22.115600000000001</v>
      </c>
      <c r="L13" s="50">
        <v>20.436</v>
      </c>
      <c r="M13" s="50">
        <v>23.075600000000001</v>
      </c>
      <c r="N13" s="50">
        <v>19.9208</v>
      </c>
      <c r="O13" s="50">
        <v>13.1983</v>
      </c>
      <c r="P13" s="50">
        <v>19.633800000000001</v>
      </c>
      <c r="Q13" s="50">
        <v>12.921799999999999</v>
      </c>
      <c r="R13" s="50">
        <v>7.75</v>
      </c>
      <c r="S13" s="50">
        <v>15.8988</v>
      </c>
      <c r="T13" s="50">
        <v>12.030799999999999</v>
      </c>
      <c r="U13" s="50">
        <v>14.725099999999999</v>
      </c>
      <c r="V13" s="50">
        <v>0</v>
      </c>
      <c r="W13" s="50">
        <v>14.725099999999999</v>
      </c>
      <c r="X13" s="50">
        <v>20</v>
      </c>
      <c r="Y13" s="50">
        <v>17.571400000000001</v>
      </c>
      <c r="Z13" s="50">
        <v>13.880699999999999</v>
      </c>
      <c r="AA13" s="50">
        <v>17.665700000000001</v>
      </c>
      <c r="AB13" s="50">
        <v>0</v>
      </c>
      <c r="AC13" s="50">
        <v>17.665700000000001</v>
      </c>
      <c r="AD13" s="50">
        <v>20</v>
      </c>
      <c r="AE13" s="50">
        <v>17.592700000000001</v>
      </c>
      <c r="AF13" s="50">
        <v>17.3827</v>
      </c>
      <c r="AG13" s="50">
        <v>1.7801</v>
      </c>
      <c r="AH13" s="50">
        <v>0</v>
      </c>
      <c r="AI13" s="50">
        <v>1.7801</v>
      </c>
      <c r="AJ13" s="50">
        <v>0</v>
      </c>
      <c r="AK13" s="50">
        <v>12</v>
      </c>
      <c r="AL13" s="50">
        <v>1.76</v>
      </c>
      <c r="AM13" s="50">
        <v>22.258600000000001</v>
      </c>
    </row>
    <row r="14" spans="1:39" hidden="1" outlineLevel="1">
      <c r="A14" s="15">
        <v>40634</v>
      </c>
      <c r="B14" s="50">
        <v>30.0227</v>
      </c>
      <c r="C14" s="50">
        <v>32.756399999999999</v>
      </c>
      <c r="D14" s="50">
        <v>35.758800000000001</v>
      </c>
      <c r="E14" s="50">
        <v>22.165400000000002</v>
      </c>
      <c r="F14" s="50">
        <v>21.270399999999999</v>
      </c>
      <c r="G14" s="50">
        <v>22.912099999999999</v>
      </c>
      <c r="H14" s="50">
        <v>20.491399999999999</v>
      </c>
      <c r="I14" s="50">
        <v>32.986699999999999</v>
      </c>
      <c r="J14" s="50">
        <v>35.778199999999998</v>
      </c>
      <c r="K14" s="50">
        <v>22.647200000000002</v>
      </c>
      <c r="L14" s="50">
        <v>21.273700000000002</v>
      </c>
      <c r="M14" s="50">
        <v>23.1267</v>
      </c>
      <c r="N14" s="50">
        <v>22.4041</v>
      </c>
      <c r="O14" s="50">
        <v>13.38</v>
      </c>
      <c r="P14" s="50">
        <v>20.145499999999998</v>
      </c>
      <c r="Q14" s="50">
        <v>12.7712</v>
      </c>
      <c r="R14" s="50">
        <v>7.75</v>
      </c>
      <c r="S14" s="50">
        <v>15.438599999999999</v>
      </c>
      <c r="T14" s="50">
        <v>11.268599999999999</v>
      </c>
      <c r="U14" s="50">
        <v>17.168500000000002</v>
      </c>
      <c r="V14" s="50">
        <v>0</v>
      </c>
      <c r="W14" s="50">
        <v>17.168500000000002</v>
      </c>
      <c r="X14" s="50">
        <v>0</v>
      </c>
      <c r="Y14" s="50">
        <v>21.161899999999999</v>
      </c>
      <c r="Z14" s="50">
        <v>16.648399999999999</v>
      </c>
      <c r="AA14" s="50">
        <v>17.913799999999998</v>
      </c>
      <c r="AB14" s="50">
        <v>0</v>
      </c>
      <c r="AC14" s="50">
        <v>17.913799999999998</v>
      </c>
      <c r="AD14" s="50">
        <v>0</v>
      </c>
      <c r="AE14" s="50">
        <v>21.190100000000001</v>
      </c>
      <c r="AF14" s="50">
        <v>17.4178</v>
      </c>
      <c r="AG14" s="50">
        <v>12.0175</v>
      </c>
      <c r="AH14" s="50">
        <v>0</v>
      </c>
      <c r="AI14" s="50">
        <v>12.0175</v>
      </c>
      <c r="AJ14" s="50">
        <v>0</v>
      </c>
      <c r="AK14" s="50">
        <v>12</v>
      </c>
      <c r="AL14" s="50">
        <v>12.0175</v>
      </c>
      <c r="AM14" s="50">
        <v>19.6737</v>
      </c>
    </row>
    <row r="15" spans="1:39" hidden="1" outlineLevel="1">
      <c r="A15" s="15">
        <v>40664</v>
      </c>
      <c r="B15" s="50">
        <v>29.590900000000001</v>
      </c>
      <c r="C15" s="50">
        <v>31.3096</v>
      </c>
      <c r="D15" s="50">
        <v>35.78</v>
      </c>
      <c r="E15" s="50">
        <v>19.527799999999999</v>
      </c>
      <c r="F15" s="50">
        <v>15.066800000000001</v>
      </c>
      <c r="G15" s="50">
        <v>23.604600000000001</v>
      </c>
      <c r="H15" s="50">
        <v>19.5062</v>
      </c>
      <c r="I15" s="50">
        <v>32.9452</v>
      </c>
      <c r="J15" s="50">
        <v>35.778500000000001</v>
      </c>
      <c r="K15" s="50">
        <v>22.718699999999998</v>
      </c>
      <c r="L15" s="50">
        <v>21.100999999999999</v>
      </c>
      <c r="M15" s="50">
        <v>23.956</v>
      </c>
      <c r="N15" s="50">
        <v>19.979099999999999</v>
      </c>
      <c r="O15" s="50">
        <v>11.097300000000001</v>
      </c>
      <c r="P15" s="50">
        <v>37.907200000000003</v>
      </c>
      <c r="Q15" s="50">
        <v>10.9146</v>
      </c>
      <c r="R15" s="50">
        <v>10.492100000000001</v>
      </c>
      <c r="S15" s="50">
        <v>15.7455</v>
      </c>
      <c r="T15" s="50">
        <v>11.924799999999999</v>
      </c>
      <c r="U15" s="50">
        <v>12.5341</v>
      </c>
      <c r="V15" s="50">
        <v>0</v>
      </c>
      <c r="W15" s="50">
        <v>12.5341</v>
      </c>
      <c r="X15" s="50">
        <v>22.049199999999999</v>
      </c>
      <c r="Y15" s="50">
        <v>19</v>
      </c>
      <c r="Z15" s="50">
        <v>11.831799999999999</v>
      </c>
      <c r="AA15" s="50">
        <v>17.295999999999999</v>
      </c>
      <c r="AB15" s="50">
        <v>0</v>
      </c>
      <c r="AC15" s="50">
        <v>17.295999999999999</v>
      </c>
      <c r="AD15" s="50">
        <v>22.049199999999999</v>
      </c>
      <c r="AE15" s="50">
        <v>19</v>
      </c>
      <c r="AF15" s="50">
        <v>16.651700000000002</v>
      </c>
      <c r="AG15" s="50">
        <v>6.6361999999999997</v>
      </c>
      <c r="AH15" s="50">
        <v>0</v>
      </c>
      <c r="AI15" s="50">
        <v>6.6361999999999997</v>
      </c>
      <c r="AJ15" s="50">
        <v>0</v>
      </c>
      <c r="AK15" s="50">
        <v>0</v>
      </c>
      <c r="AL15" s="50">
        <v>6.6361999999999997</v>
      </c>
      <c r="AM15" s="50">
        <v>21.083200000000001</v>
      </c>
    </row>
    <row r="16" spans="1:39" hidden="1" outlineLevel="1">
      <c r="A16" s="15">
        <v>40695</v>
      </c>
      <c r="B16" s="50">
        <v>30.197900000000001</v>
      </c>
      <c r="C16" s="50">
        <v>32.107500000000002</v>
      </c>
      <c r="D16" s="50">
        <v>35.769500000000001</v>
      </c>
      <c r="E16" s="50">
        <v>22.0321</v>
      </c>
      <c r="F16" s="50">
        <v>16.412400000000002</v>
      </c>
      <c r="G16" s="50">
        <v>24.509899999999998</v>
      </c>
      <c r="H16" s="50">
        <v>22.849499999999999</v>
      </c>
      <c r="I16" s="50">
        <v>32.500900000000001</v>
      </c>
      <c r="J16" s="50">
        <v>35.771000000000001</v>
      </c>
      <c r="K16" s="50">
        <v>22.801500000000001</v>
      </c>
      <c r="L16" s="50">
        <v>17.628299999999999</v>
      </c>
      <c r="M16" s="50">
        <v>24.636700000000001</v>
      </c>
      <c r="N16" s="50">
        <v>23.741199999999999</v>
      </c>
      <c r="O16" s="50">
        <v>12.391999999999999</v>
      </c>
      <c r="P16" s="50">
        <v>30.258299999999998</v>
      </c>
      <c r="Q16" s="50">
        <v>12.2117</v>
      </c>
      <c r="R16" s="50">
        <v>10.4975</v>
      </c>
      <c r="S16" s="50">
        <v>15.635899999999999</v>
      </c>
      <c r="T16" s="50">
        <v>14.805099999999999</v>
      </c>
      <c r="U16" s="50">
        <v>17.8812</v>
      </c>
      <c r="V16" s="50">
        <v>0</v>
      </c>
      <c r="W16" s="50">
        <v>17.8812</v>
      </c>
      <c r="X16" s="50">
        <v>0</v>
      </c>
      <c r="Y16" s="50">
        <v>18.685300000000002</v>
      </c>
      <c r="Z16" s="50">
        <v>17.7166</v>
      </c>
      <c r="AA16" s="50">
        <v>17.927099999999999</v>
      </c>
      <c r="AB16" s="50">
        <v>0</v>
      </c>
      <c r="AC16" s="50">
        <v>17.927099999999999</v>
      </c>
      <c r="AD16" s="50">
        <v>0</v>
      </c>
      <c r="AE16" s="50">
        <v>18.685300000000002</v>
      </c>
      <c r="AF16" s="50">
        <v>17.770499999999998</v>
      </c>
      <c r="AG16" s="50">
        <v>11.7509</v>
      </c>
      <c r="AH16" s="50">
        <v>0</v>
      </c>
      <c r="AI16" s="50">
        <v>11.7509</v>
      </c>
      <c r="AJ16" s="50">
        <v>0</v>
      </c>
      <c r="AK16" s="50">
        <v>0</v>
      </c>
      <c r="AL16" s="50">
        <v>11.7509</v>
      </c>
      <c r="AM16" s="50">
        <v>19.911899999999999</v>
      </c>
    </row>
    <row r="17" spans="1:39" hidden="1" outlineLevel="1">
      <c r="A17" s="15">
        <v>40725</v>
      </c>
      <c r="B17" s="50">
        <v>28.375</v>
      </c>
      <c r="C17" s="50">
        <v>30.295100000000001</v>
      </c>
      <c r="D17" s="50">
        <v>35.472000000000001</v>
      </c>
      <c r="E17" s="50">
        <v>22.260899999999999</v>
      </c>
      <c r="F17" s="50">
        <v>21.973099999999999</v>
      </c>
      <c r="G17" s="50">
        <v>22.960100000000001</v>
      </c>
      <c r="H17" s="50">
        <v>19.701599999999999</v>
      </c>
      <c r="I17" s="50">
        <v>30.688099999999999</v>
      </c>
      <c r="J17" s="50">
        <v>35.483600000000003</v>
      </c>
      <c r="K17" s="50">
        <v>22.852499999999999</v>
      </c>
      <c r="L17" s="50">
        <v>21.9832</v>
      </c>
      <c r="M17" s="50">
        <v>23.726400000000002</v>
      </c>
      <c r="N17" s="50">
        <v>20.1874</v>
      </c>
      <c r="O17" s="50">
        <v>11.439500000000001</v>
      </c>
      <c r="P17" s="50">
        <v>20.3827</v>
      </c>
      <c r="Q17" s="50">
        <v>11.23</v>
      </c>
      <c r="R17" s="50">
        <v>7.75</v>
      </c>
      <c r="S17" s="50">
        <v>10.7759</v>
      </c>
      <c r="T17" s="50">
        <v>12.903700000000001</v>
      </c>
      <c r="U17" s="50">
        <v>16.0291</v>
      </c>
      <c r="V17" s="50">
        <v>0</v>
      </c>
      <c r="W17" s="50">
        <v>16.0291</v>
      </c>
      <c r="X17" s="50">
        <v>22</v>
      </c>
      <c r="Y17" s="50">
        <v>17.918399999999998</v>
      </c>
      <c r="Z17" s="50">
        <v>14.986000000000001</v>
      </c>
      <c r="AA17" s="50">
        <v>17.221</v>
      </c>
      <c r="AB17" s="50">
        <v>0</v>
      </c>
      <c r="AC17" s="50">
        <v>17.221</v>
      </c>
      <c r="AD17" s="50">
        <v>22</v>
      </c>
      <c r="AE17" s="50">
        <v>17.918399999999998</v>
      </c>
      <c r="AF17" s="50">
        <v>16.4879</v>
      </c>
      <c r="AG17" s="50">
        <v>6.4885999999999999</v>
      </c>
      <c r="AH17" s="50">
        <v>0</v>
      </c>
      <c r="AI17" s="50">
        <v>6.4885999999999999</v>
      </c>
      <c r="AJ17" s="50">
        <v>0</v>
      </c>
      <c r="AK17" s="50">
        <v>0</v>
      </c>
      <c r="AL17" s="50">
        <v>6.4885999999999999</v>
      </c>
      <c r="AM17" s="50">
        <v>19.872</v>
      </c>
    </row>
    <row r="18" spans="1:39" hidden="1" outlineLevel="1">
      <c r="A18" s="15">
        <v>40756</v>
      </c>
      <c r="B18" s="50">
        <v>25.761700000000001</v>
      </c>
      <c r="C18" s="50">
        <v>28.915500000000002</v>
      </c>
      <c r="D18" s="50">
        <v>35.328699999999998</v>
      </c>
      <c r="E18" s="50">
        <v>23.196899999999999</v>
      </c>
      <c r="F18" s="50">
        <v>21.417400000000001</v>
      </c>
      <c r="G18" s="50">
        <v>24.316800000000001</v>
      </c>
      <c r="H18" s="50">
        <v>20.671800000000001</v>
      </c>
      <c r="I18" s="50">
        <v>28.973700000000001</v>
      </c>
      <c r="J18" s="50">
        <v>35.334099999999999</v>
      </c>
      <c r="K18" s="50">
        <v>23.262599999999999</v>
      </c>
      <c r="L18" s="50">
        <v>21.421099999999999</v>
      </c>
      <c r="M18" s="50">
        <v>24.327200000000001</v>
      </c>
      <c r="N18" s="50">
        <v>20.942499999999999</v>
      </c>
      <c r="O18" s="50">
        <v>14.585900000000001</v>
      </c>
      <c r="P18" s="50">
        <v>21.144300000000001</v>
      </c>
      <c r="Q18" s="50">
        <v>14.2804</v>
      </c>
      <c r="R18" s="50">
        <v>7.7499000000000002</v>
      </c>
      <c r="S18" s="50">
        <v>11.298299999999999</v>
      </c>
      <c r="T18" s="50">
        <v>14.561500000000001</v>
      </c>
      <c r="U18" s="50">
        <v>14.081</v>
      </c>
      <c r="V18" s="50">
        <v>0</v>
      </c>
      <c r="W18" s="50">
        <v>14.081</v>
      </c>
      <c r="X18" s="50">
        <v>0</v>
      </c>
      <c r="Y18" s="50">
        <v>17.012699999999999</v>
      </c>
      <c r="Z18" s="50">
        <v>13.9916</v>
      </c>
      <c r="AA18" s="50">
        <v>14.0954</v>
      </c>
      <c r="AB18" s="50">
        <v>0</v>
      </c>
      <c r="AC18" s="50">
        <v>14.0954</v>
      </c>
      <c r="AD18" s="50">
        <v>0</v>
      </c>
      <c r="AE18" s="50">
        <v>17.012699999999999</v>
      </c>
      <c r="AF18" s="50">
        <v>14.0055</v>
      </c>
      <c r="AG18" s="50">
        <v>12.6668</v>
      </c>
      <c r="AH18" s="50">
        <v>0</v>
      </c>
      <c r="AI18" s="50">
        <v>12.6668</v>
      </c>
      <c r="AJ18" s="50">
        <v>0</v>
      </c>
      <c r="AK18" s="50">
        <v>0</v>
      </c>
      <c r="AL18" s="50">
        <v>12.6668</v>
      </c>
      <c r="AM18" s="50">
        <v>19.146899999999999</v>
      </c>
    </row>
    <row r="19" spans="1:39" hidden="1" outlineLevel="1">
      <c r="A19" s="15">
        <v>40787</v>
      </c>
      <c r="B19" s="50">
        <v>25.444199999999999</v>
      </c>
      <c r="C19" s="50">
        <v>28.389900000000001</v>
      </c>
      <c r="D19" s="50">
        <v>34.681899999999999</v>
      </c>
      <c r="E19" s="50">
        <v>23.714500000000001</v>
      </c>
      <c r="F19" s="50">
        <v>22.163</v>
      </c>
      <c r="G19" s="50">
        <v>25.903199999999998</v>
      </c>
      <c r="H19" s="50">
        <v>19.090499999999999</v>
      </c>
      <c r="I19" s="50">
        <v>29.3001</v>
      </c>
      <c r="J19" s="50">
        <v>34.691699999999997</v>
      </c>
      <c r="K19" s="50">
        <v>24.9116</v>
      </c>
      <c r="L19" s="50">
        <v>22.206700000000001</v>
      </c>
      <c r="M19" s="50">
        <v>26.6572</v>
      </c>
      <c r="N19" s="50">
        <v>21.7501</v>
      </c>
      <c r="O19" s="50">
        <v>11.624499999999999</v>
      </c>
      <c r="P19" s="50">
        <v>28.6737</v>
      </c>
      <c r="Q19" s="50">
        <v>11.393700000000001</v>
      </c>
      <c r="R19" s="50">
        <v>11.526199999999999</v>
      </c>
      <c r="S19" s="50">
        <v>11.438599999999999</v>
      </c>
      <c r="T19" s="50">
        <v>11.3691</v>
      </c>
      <c r="U19" s="50">
        <v>13.56</v>
      </c>
      <c r="V19" s="50">
        <v>0</v>
      </c>
      <c r="W19" s="50">
        <v>13.56</v>
      </c>
      <c r="X19" s="50">
        <v>0</v>
      </c>
      <c r="Y19" s="50">
        <v>18.347999999999999</v>
      </c>
      <c r="Z19" s="50">
        <v>13.191599999999999</v>
      </c>
      <c r="AA19" s="50">
        <v>16.7593</v>
      </c>
      <c r="AB19" s="50">
        <v>0</v>
      </c>
      <c r="AC19" s="50">
        <v>16.7593</v>
      </c>
      <c r="AD19" s="50">
        <v>0</v>
      </c>
      <c r="AE19" s="50">
        <v>18.347999999999999</v>
      </c>
      <c r="AF19" s="50">
        <v>16.600300000000001</v>
      </c>
      <c r="AG19" s="50">
        <v>1.8557999999999999</v>
      </c>
      <c r="AH19" s="50">
        <v>0</v>
      </c>
      <c r="AI19" s="50">
        <v>1.8557999999999999</v>
      </c>
      <c r="AJ19" s="50">
        <v>0</v>
      </c>
      <c r="AK19" s="50">
        <v>0</v>
      </c>
      <c r="AL19" s="50">
        <v>1.8557999999999999</v>
      </c>
      <c r="AM19" s="50">
        <v>19.327400000000001</v>
      </c>
    </row>
    <row r="20" spans="1:39" hidden="1" outlineLevel="1">
      <c r="A20" s="15">
        <v>40817</v>
      </c>
      <c r="B20" s="50">
        <v>25.6098</v>
      </c>
      <c r="C20" s="50">
        <v>27.681100000000001</v>
      </c>
      <c r="D20" s="50">
        <v>35.079000000000001</v>
      </c>
      <c r="E20" s="50">
        <v>22.608599999999999</v>
      </c>
      <c r="F20" s="50">
        <v>20.631499999999999</v>
      </c>
      <c r="G20" s="50">
        <v>25.0792</v>
      </c>
      <c r="H20" s="50">
        <v>18.745899999999999</v>
      </c>
      <c r="I20" s="50">
        <v>27.729399999999998</v>
      </c>
      <c r="J20" s="50">
        <v>35.090800000000002</v>
      </c>
      <c r="K20" s="50">
        <v>22.655200000000001</v>
      </c>
      <c r="L20" s="50">
        <v>20.631799999999998</v>
      </c>
      <c r="M20" s="50">
        <v>25.115300000000001</v>
      </c>
      <c r="N20" s="50">
        <v>18.802700000000002</v>
      </c>
      <c r="O20" s="50">
        <v>16.384599999999999</v>
      </c>
      <c r="P20" s="50">
        <v>24.691500000000001</v>
      </c>
      <c r="Q20" s="50">
        <v>15.3687</v>
      </c>
      <c r="R20" s="50">
        <v>7.75</v>
      </c>
      <c r="S20" s="50">
        <v>14.618499999999999</v>
      </c>
      <c r="T20" s="50">
        <v>15.6912</v>
      </c>
      <c r="U20" s="50">
        <v>14.683299999999999</v>
      </c>
      <c r="V20" s="50">
        <v>0</v>
      </c>
      <c r="W20" s="50">
        <v>14.683299999999999</v>
      </c>
      <c r="X20" s="50">
        <v>22</v>
      </c>
      <c r="Y20" s="50">
        <v>16.764800000000001</v>
      </c>
      <c r="Z20" s="50">
        <v>14.217700000000001</v>
      </c>
      <c r="AA20" s="50">
        <v>16.8781</v>
      </c>
      <c r="AB20" s="50">
        <v>0</v>
      </c>
      <c r="AC20" s="50">
        <v>16.8781</v>
      </c>
      <c r="AD20" s="50">
        <v>22</v>
      </c>
      <c r="AE20" s="50">
        <v>16.764800000000001</v>
      </c>
      <c r="AF20" s="50">
        <v>16.4895</v>
      </c>
      <c r="AG20" s="50">
        <v>11.688499999999999</v>
      </c>
      <c r="AH20" s="50">
        <v>0</v>
      </c>
      <c r="AI20" s="50">
        <v>11.688499999999999</v>
      </c>
      <c r="AJ20" s="50">
        <v>0</v>
      </c>
      <c r="AK20" s="50">
        <v>0</v>
      </c>
      <c r="AL20" s="50">
        <v>11.688499999999999</v>
      </c>
      <c r="AM20" s="50">
        <v>20.030799999999999</v>
      </c>
    </row>
    <row r="21" spans="1:39" hidden="1" outlineLevel="1">
      <c r="A21" s="15">
        <v>40848</v>
      </c>
      <c r="B21" s="50">
        <v>21.984200000000001</v>
      </c>
      <c r="C21" s="50">
        <v>22.530200000000001</v>
      </c>
      <c r="D21" s="50">
        <v>33.574599999999997</v>
      </c>
      <c r="E21" s="50">
        <v>18.061299999999999</v>
      </c>
      <c r="F21" s="50">
        <v>19.367599999999999</v>
      </c>
      <c r="G21" s="50">
        <v>18.5471</v>
      </c>
      <c r="H21" s="50">
        <v>16.209</v>
      </c>
      <c r="I21" s="50">
        <v>22.560199999999998</v>
      </c>
      <c r="J21" s="50">
        <v>33.641399999999997</v>
      </c>
      <c r="K21" s="50">
        <v>18.078900000000001</v>
      </c>
      <c r="L21" s="50">
        <v>19.368600000000001</v>
      </c>
      <c r="M21" s="50">
        <v>18.573499999999999</v>
      </c>
      <c r="N21" s="50">
        <v>16.215800000000002</v>
      </c>
      <c r="O21" s="50">
        <v>16.109100000000002</v>
      </c>
      <c r="P21" s="50">
        <v>20.3781</v>
      </c>
      <c r="Q21" s="50">
        <v>14.1799</v>
      </c>
      <c r="R21" s="50">
        <v>7.75</v>
      </c>
      <c r="S21" s="50">
        <v>13.472200000000001</v>
      </c>
      <c r="T21" s="50">
        <v>15.2027</v>
      </c>
      <c r="U21" s="50">
        <v>17.449100000000001</v>
      </c>
      <c r="V21" s="50">
        <v>0</v>
      </c>
      <c r="W21" s="50">
        <v>17.449100000000001</v>
      </c>
      <c r="X21" s="50">
        <v>17</v>
      </c>
      <c r="Y21" s="50">
        <v>21.154399999999999</v>
      </c>
      <c r="Z21" s="50">
        <v>16.566600000000001</v>
      </c>
      <c r="AA21" s="50">
        <v>17.6206</v>
      </c>
      <c r="AB21" s="50">
        <v>0</v>
      </c>
      <c r="AC21" s="50">
        <v>17.6206</v>
      </c>
      <c r="AD21" s="50">
        <v>17</v>
      </c>
      <c r="AE21" s="50">
        <v>21.156700000000001</v>
      </c>
      <c r="AF21" s="50">
        <v>16.760899999999999</v>
      </c>
      <c r="AG21" s="50">
        <v>10.002000000000001</v>
      </c>
      <c r="AH21" s="50">
        <v>0</v>
      </c>
      <c r="AI21" s="50">
        <v>10.002000000000001</v>
      </c>
      <c r="AJ21" s="50">
        <v>0</v>
      </c>
      <c r="AK21" s="50">
        <v>12.58</v>
      </c>
      <c r="AL21" s="50">
        <v>9.9962999999999997</v>
      </c>
      <c r="AM21" s="50">
        <v>20.3369</v>
      </c>
    </row>
    <row r="22" spans="1:39" hidden="1" outlineLevel="1">
      <c r="A22" s="15">
        <v>40878</v>
      </c>
      <c r="B22" s="50">
        <v>25.7441</v>
      </c>
      <c r="C22" s="50">
        <v>27.9208</v>
      </c>
      <c r="D22" s="50">
        <v>35.236699999999999</v>
      </c>
      <c r="E22" s="50">
        <v>21.446400000000001</v>
      </c>
      <c r="F22" s="50">
        <v>23.099599999999999</v>
      </c>
      <c r="G22" s="50">
        <v>25.563099999999999</v>
      </c>
      <c r="H22" s="50">
        <v>13.314399999999999</v>
      </c>
      <c r="I22" s="50">
        <v>27.9849</v>
      </c>
      <c r="J22" s="50">
        <v>35.287999999999997</v>
      </c>
      <c r="K22" s="50">
        <v>21.495699999999999</v>
      </c>
      <c r="L22" s="50">
        <v>23.114999999999998</v>
      </c>
      <c r="M22" s="50">
        <v>25.569900000000001</v>
      </c>
      <c r="N22" s="50">
        <v>13.2667</v>
      </c>
      <c r="O22" s="50">
        <v>16.844100000000001</v>
      </c>
      <c r="P22" s="50">
        <v>21.136500000000002</v>
      </c>
      <c r="Q22" s="50">
        <v>15.0402</v>
      </c>
      <c r="R22" s="50">
        <v>7.75</v>
      </c>
      <c r="S22" s="50">
        <v>12.651199999999999</v>
      </c>
      <c r="T22" s="50">
        <v>15.289300000000001</v>
      </c>
      <c r="U22" s="50">
        <v>16.4666</v>
      </c>
      <c r="V22" s="50">
        <v>0</v>
      </c>
      <c r="W22" s="50">
        <v>16.4666</v>
      </c>
      <c r="X22" s="50">
        <v>12.898999999999999</v>
      </c>
      <c r="Y22" s="50">
        <v>17.695</v>
      </c>
      <c r="Z22" s="50">
        <v>16.378599999999999</v>
      </c>
      <c r="AA22" s="50">
        <v>16.476900000000001</v>
      </c>
      <c r="AB22" s="50">
        <v>0</v>
      </c>
      <c r="AC22" s="50">
        <v>16.476900000000001</v>
      </c>
      <c r="AD22" s="50">
        <v>12.898999999999999</v>
      </c>
      <c r="AE22" s="50">
        <v>17.695</v>
      </c>
      <c r="AF22" s="50">
        <v>16.389800000000001</v>
      </c>
      <c r="AG22" s="50">
        <v>12.2529</v>
      </c>
      <c r="AH22" s="50">
        <v>0</v>
      </c>
      <c r="AI22" s="50">
        <v>12.2529</v>
      </c>
      <c r="AJ22" s="50">
        <v>0</v>
      </c>
      <c r="AK22" s="50">
        <v>0</v>
      </c>
      <c r="AL22" s="50">
        <v>12.2529</v>
      </c>
      <c r="AM22" s="50">
        <v>20.445599999999999</v>
      </c>
    </row>
    <row r="23" spans="1:39" hidden="1" outlineLevel="1">
      <c r="A23" s="15">
        <v>40909</v>
      </c>
      <c r="B23" s="50">
        <v>29.393599999999999</v>
      </c>
      <c r="C23" s="50">
        <v>31.807099999999998</v>
      </c>
      <c r="D23" s="50">
        <v>35.320799999999998</v>
      </c>
      <c r="E23" s="50">
        <v>26.177499999999998</v>
      </c>
      <c r="F23" s="50">
        <v>22.103300000000001</v>
      </c>
      <c r="G23" s="50">
        <v>29.183900000000001</v>
      </c>
      <c r="H23" s="50">
        <v>20.0199</v>
      </c>
      <c r="I23" s="50">
        <v>31.858699999999999</v>
      </c>
      <c r="J23" s="50">
        <v>35.329900000000002</v>
      </c>
      <c r="K23" s="50">
        <v>26.267800000000001</v>
      </c>
      <c r="L23" s="50">
        <v>22.103300000000001</v>
      </c>
      <c r="M23" s="50">
        <v>29.1907</v>
      </c>
      <c r="N23" s="50">
        <v>20.406300000000002</v>
      </c>
      <c r="O23" s="50">
        <v>12.244899999999999</v>
      </c>
      <c r="P23" s="50">
        <v>20.686800000000002</v>
      </c>
      <c r="Q23" s="50">
        <v>10.805199999999999</v>
      </c>
      <c r="R23" s="50" t="s">
        <v>126</v>
      </c>
      <c r="S23" s="50">
        <v>12.2288</v>
      </c>
      <c r="T23" s="50">
        <v>10.742100000000001</v>
      </c>
      <c r="U23" s="50">
        <v>15.1448</v>
      </c>
      <c r="V23" s="50">
        <v>0</v>
      </c>
      <c r="W23" s="50">
        <v>15.1448</v>
      </c>
      <c r="X23" s="50">
        <v>0</v>
      </c>
      <c r="Y23" s="50">
        <v>14</v>
      </c>
      <c r="Z23" s="50">
        <v>15.1983</v>
      </c>
      <c r="AA23" s="50">
        <v>17.3931</v>
      </c>
      <c r="AB23" s="50">
        <v>0</v>
      </c>
      <c r="AC23" s="50">
        <v>17.3931</v>
      </c>
      <c r="AD23" s="50">
        <v>0</v>
      </c>
      <c r="AE23" s="50">
        <v>14</v>
      </c>
      <c r="AF23" s="50">
        <v>17.628900000000002</v>
      </c>
      <c r="AG23" s="50">
        <v>10.201599999999999</v>
      </c>
      <c r="AH23" s="50">
        <v>0</v>
      </c>
      <c r="AI23" s="50">
        <v>10.201599999999999</v>
      </c>
      <c r="AJ23" s="50" t="s">
        <v>126</v>
      </c>
      <c r="AK23" s="50">
        <v>0</v>
      </c>
      <c r="AL23" s="50">
        <v>10.201599999999999</v>
      </c>
      <c r="AM23" s="50">
        <v>21.210599999999999</v>
      </c>
    </row>
    <row r="24" spans="1:39" hidden="1" outlineLevel="1">
      <c r="A24" s="15">
        <v>40940</v>
      </c>
      <c r="B24" s="50">
        <v>26.0014</v>
      </c>
      <c r="C24" s="50">
        <v>28.2502</v>
      </c>
      <c r="D24" s="50">
        <v>34.432400000000001</v>
      </c>
      <c r="E24" s="50">
        <v>25.485499999999998</v>
      </c>
      <c r="F24" s="50">
        <v>23.866399999999999</v>
      </c>
      <c r="G24" s="50">
        <v>29.2866</v>
      </c>
      <c r="H24" s="50">
        <v>20.6905</v>
      </c>
      <c r="I24" s="50">
        <v>28.449000000000002</v>
      </c>
      <c r="J24" s="50">
        <v>34.437899999999999</v>
      </c>
      <c r="K24" s="50">
        <v>25.722200000000001</v>
      </c>
      <c r="L24" s="50">
        <v>23.866399999999999</v>
      </c>
      <c r="M24" s="50">
        <v>29.771999999999998</v>
      </c>
      <c r="N24" s="50">
        <v>20.761099999999999</v>
      </c>
      <c r="O24" s="50">
        <v>12.8255</v>
      </c>
      <c r="P24" s="50">
        <v>21.326799999999999</v>
      </c>
      <c r="Q24" s="50">
        <v>12.738899999999999</v>
      </c>
      <c r="R24" s="50" t="s">
        <v>126</v>
      </c>
      <c r="S24" s="50">
        <v>10.748200000000001</v>
      </c>
      <c r="T24" s="50">
        <v>16.9376</v>
      </c>
      <c r="U24" s="50">
        <v>16.194099999999999</v>
      </c>
      <c r="V24" s="50">
        <v>0</v>
      </c>
      <c r="W24" s="50">
        <v>16.194099999999999</v>
      </c>
      <c r="X24" s="50">
        <v>0</v>
      </c>
      <c r="Y24" s="50">
        <v>21.026499999999999</v>
      </c>
      <c r="Z24" s="50">
        <v>15.7323</v>
      </c>
      <c r="AA24" s="50">
        <v>17.692699999999999</v>
      </c>
      <c r="AB24" s="50">
        <v>0</v>
      </c>
      <c r="AC24" s="50">
        <v>17.692699999999999</v>
      </c>
      <c r="AD24" s="50">
        <v>0</v>
      </c>
      <c r="AE24" s="50">
        <v>21.026499999999999</v>
      </c>
      <c r="AF24" s="50">
        <v>17.240500000000001</v>
      </c>
      <c r="AG24" s="50">
        <v>12.135899999999999</v>
      </c>
      <c r="AH24" s="50">
        <v>0</v>
      </c>
      <c r="AI24" s="50">
        <v>12.135899999999999</v>
      </c>
      <c r="AJ24" s="50" t="s">
        <v>126</v>
      </c>
      <c r="AK24" s="50">
        <v>0</v>
      </c>
      <c r="AL24" s="50">
        <v>12.135899999999999</v>
      </c>
      <c r="AM24" s="50">
        <v>20.511199999999999</v>
      </c>
    </row>
    <row r="25" spans="1:39" hidden="1" outlineLevel="1">
      <c r="A25" s="15">
        <v>40969</v>
      </c>
      <c r="B25" s="50">
        <v>27.1159</v>
      </c>
      <c r="C25" s="50">
        <v>29.3781</v>
      </c>
      <c r="D25" s="50">
        <v>33.780099999999997</v>
      </c>
      <c r="E25" s="50">
        <v>26.450099999999999</v>
      </c>
      <c r="F25" s="50">
        <v>22.911799999999999</v>
      </c>
      <c r="G25" s="50">
        <v>28.1814</v>
      </c>
      <c r="H25" s="50">
        <v>22.959499999999998</v>
      </c>
      <c r="I25" s="50">
        <v>29.508800000000001</v>
      </c>
      <c r="J25" s="50">
        <v>33.78</v>
      </c>
      <c r="K25" s="50">
        <v>26.617899999999999</v>
      </c>
      <c r="L25" s="50">
        <v>22.912700000000001</v>
      </c>
      <c r="M25" s="50">
        <v>28.194099999999999</v>
      </c>
      <c r="N25" s="50">
        <v>23.777999999999999</v>
      </c>
      <c r="O25" s="50">
        <v>17.774000000000001</v>
      </c>
      <c r="P25" s="50">
        <v>33.931699999999999</v>
      </c>
      <c r="Q25" s="50">
        <v>17.311699999999998</v>
      </c>
      <c r="R25" s="50">
        <v>7.5494000000000003</v>
      </c>
      <c r="S25" s="50">
        <v>10.621700000000001</v>
      </c>
      <c r="T25" s="50">
        <v>17.503399999999999</v>
      </c>
      <c r="U25" s="50">
        <v>16.4146</v>
      </c>
      <c r="V25" s="50">
        <v>0</v>
      </c>
      <c r="W25" s="50">
        <v>16.4146</v>
      </c>
      <c r="X25" s="50">
        <v>0</v>
      </c>
      <c r="Y25" s="50">
        <v>17.997599999999998</v>
      </c>
      <c r="Z25" s="50">
        <v>16.358699999999999</v>
      </c>
      <c r="AA25" s="50">
        <v>16.434899999999999</v>
      </c>
      <c r="AB25" s="50">
        <v>0</v>
      </c>
      <c r="AC25" s="50">
        <v>16.434899999999999</v>
      </c>
      <c r="AD25" s="50">
        <v>0</v>
      </c>
      <c r="AE25" s="50">
        <v>17.997599999999998</v>
      </c>
      <c r="AF25" s="50">
        <v>16.378900000000002</v>
      </c>
      <c r="AG25" s="50">
        <v>14.8292</v>
      </c>
      <c r="AH25" s="50">
        <v>0</v>
      </c>
      <c r="AI25" s="50">
        <v>14.8292</v>
      </c>
      <c r="AJ25" s="50">
        <v>0</v>
      </c>
      <c r="AK25" s="50">
        <v>0</v>
      </c>
      <c r="AL25" s="50">
        <v>14.8292</v>
      </c>
      <c r="AM25" s="50">
        <v>21.910299999999999</v>
      </c>
    </row>
    <row r="26" spans="1:39" hidden="1" outlineLevel="1">
      <c r="A26" s="15">
        <v>41000</v>
      </c>
      <c r="B26" s="50">
        <v>26.586400000000001</v>
      </c>
      <c r="C26" s="50">
        <v>28.438600000000001</v>
      </c>
      <c r="D26" s="50">
        <v>33.372799999999998</v>
      </c>
      <c r="E26" s="50">
        <v>24.866199999999999</v>
      </c>
      <c r="F26" s="50">
        <v>21.578099999999999</v>
      </c>
      <c r="G26" s="50">
        <v>26.415400000000002</v>
      </c>
      <c r="H26" s="50">
        <v>22.1023</v>
      </c>
      <c r="I26" s="50">
        <v>28.4785</v>
      </c>
      <c r="J26" s="50">
        <v>33.379100000000001</v>
      </c>
      <c r="K26" s="50">
        <v>24.9223</v>
      </c>
      <c r="L26" s="50">
        <v>21.578099999999999</v>
      </c>
      <c r="M26" s="50">
        <v>26.441500000000001</v>
      </c>
      <c r="N26" s="50">
        <v>22.350300000000001</v>
      </c>
      <c r="O26" s="50">
        <v>9.6942000000000004</v>
      </c>
      <c r="P26" s="50">
        <v>25.603300000000001</v>
      </c>
      <c r="Q26" s="50">
        <v>6.6917999999999997</v>
      </c>
      <c r="R26" s="50" t="s">
        <v>126</v>
      </c>
      <c r="S26" s="50">
        <v>8.4390000000000001</v>
      </c>
      <c r="T26" s="50">
        <v>5.9</v>
      </c>
      <c r="U26" s="50">
        <v>17.2575</v>
      </c>
      <c r="V26" s="50">
        <v>0</v>
      </c>
      <c r="W26" s="50">
        <v>17.2575</v>
      </c>
      <c r="X26" s="50">
        <v>0</v>
      </c>
      <c r="Y26" s="50">
        <v>22.595400000000001</v>
      </c>
      <c r="Z26" s="50">
        <v>16.864599999999999</v>
      </c>
      <c r="AA26" s="50">
        <v>17.293299999999999</v>
      </c>
      <c r="AB26" s="50">
        <v>0</v>
      </c>
      <c r="AC26" s="50">
        <v>17.293299999999999</v>
      </c>
      <c r="AD26" s="50">
        <v>0</v>
      </c>
      <c r="AE26" s="50">
        <v>22.595400000000001</v>
      </c>
      <c r="AF26" s="50">
        <v>16.9011</v>
      </c>
      <c r="AG26" s="50">
        <v>9.4375</v>
      </c>
      <c r="AH26" s="50">
        <v>0</v>
      </c>
      <c r="AI26" s="50">
        <v>9.4375</v>
      </c>
      <c r="AJ26" s="50" t="s">
        <v>126</v>
      </c>
      <c r="AK26" s="50">
        <v>0</v>
      </c>
      <c r="AL26" s="50">
        <v>9.4375</v>
      </c>
      <c r="AM26" s="50">
        <v>21.258700000000001</v>
      </c>
    </row>
    <row r="27" spans="1:39" hidden="1" outlineLevel="1">
      <c r="A27" s="15">
        <v>41030</v>
      </c>
      <c r="B27" s="50">
        <v>26.966899999999999</v>
      </c>
      <c r="C27" s="50">
        <v>28.217500000000001</v>
      </c>
      <c r="D27" s="50">
        <v>33.543799999999997</v>
      </c>
      <c r="E27" s="50">
        <v>24.740400000000001</v>
      </c>
      <c r="F27" s="50">
        <v>22.401</v>
      </c>
      <c r="G27" s="50">
        <v>27.4435</v>
      </c>
      <c r="H27" s="50">
        <v>20.8735</v>
      </c>
      <c r="I27" s="50">
        <v>28.469899999999999</v>
      </c>
      <c r="J27" s="50">
        <v>33.5533</v>
      </c>
      <c r="K27" s="50">
        <v>25.027699999999999</v>
      </c>
      <c r="L27" s="50">
        <v>22.401299999999999</v>
      </c>
      <c r="M27" s="50">
        <v>27.447700000000001</v>
      </c>
      <c r="N27" s="50">
        <v>21.4588</v>
      </c>
      <c r="O27" s="50">
        <v>17.2836</v>
      </c>
      <c r="P27" s="50">
        <v>22.310300000000002</v>
      </c>
      <c r="Q27" s="50">
        <v>17.208100000000002</v>
      </c>
      <c r="R27" s="50">
        <v>7.5</v>
      </c>
      <c r="S27" s="50">
        <v>17.789400000000001</v>
      </c>
      <c r="T27" s="50">
        <v>17.205300000000001</v>
      </c>
      <c r="U27" s="50">
        <v>18.802499999999998</v>
      </c>
      <c r="V27" s="50">
        <v>0</v>
      </c>
      <c r="W27" s="50">
        <v>18.802499999999998</v>
      </c>
      <c r="X27" s="50">
        <v>0</v>
      </c>
      <c r="Y27" s="50">
        <v>19.850000000000001</v>
      </c>
      <c r="Z27" s="50">
        <v>18.682099999999998</v>
      </c>
      <c r="AA27" s="50">
        <v>18.8276</v>
      </c>
      <c r="AB27" s="50">
        <v>0</v>
      </c>
      <c r="AC27" s="50">
        <v>18.8276</v>
      </c>
      <c r="AD27" s="50">
        <v>0</v>
      </c>
      <c r="AE27" s="50">
        <v>19.850000000000001</v>
      </c>
      <c r="AF27" s="50">
        <v>18.709499999999998</v>
      </c>
      <c r="AG27" s="50">
        <v>12.4178</v>
      </c>
      <c r="AH27" s="50">
        <v>0</v>
      </c>
      <c r="AI27" s="50">
        <v>12.4178</v>
      </c>
      <c r="AJ27" s="50">
        <v>0</v>
      </c>
      <c r="AK27" s="50">
        <v>0</v>
      </c>
      <c r="AL27" s="50">
        <v>12.4178</v>
      </c>
      <c r="AM27" s="50">
        <v>22.439499999999999</v>
      </c>
    </row>
    <row r="28" spans="1:39" hidden="1" outlineLevel="1">
      <c r="A28" s="15">
        <v>41061</v>
      </c>
      <c r="B28" s="50">
        <v>25.781300000000002</v>
      </c>
      <c r="C28" s="50">
        <v>27.3565</v>
      </c>
      <c r="D28" s="50">
        <v>32.879899999999999</v>
      </c>
      <c r="E28" s="50">
        <v>24.599399999999999</v>
      </c>
      <c r="F28" s="50">
        <v>18.292100000000001</v>
      </c>
      <c r="G28" s="50">
        <v>27.4468</v>
      </c>
      <c r="H28" s="50">
        <v>23.165500000000002</v>
      </c>
      <c r="I28" s="50">
        <v>27.417300000000001</v>
      </c>
      <c r="J28" s="50">
        <v>32.89</v>
      </c>
      <c r="K28" s="50">
        <v>24.668099999999999</v>
      </c>
      <c r="L28" s="50">
        <v>18.292100000000001</v>
      </c>
      <c r="M28" s="50">
        <v>27.546299999999999</v>
      </c>
      <c r="N28" s="50">
        <v>23.280100000000001</v>
      </c>
      <c r="O28" s="50">
        <v>15.9976</v>
      </c>
      <c r="P28" s="50">
        <v>23.616599999999998</v>
      </c>
      <c r="Q28" s="50">
        <v>15.4384</v>
      </c>
      <c r="R28" s="50">
        <v>7.5</v>
      </c>
      <c r="S28" s="50">
        <v>15.0016</v>
      </c>
      <c r="T28" s="50">
        <v>16.2195</v>
      </c>
      <c r="U28" s="50">
        <v>17.165199999999999</v>
      </c>
      <c r="V28" s="50">
        <v>0</v>
      </c>
      <c r="W28" s="50">
        <v>17.165199999999999</v>
      </c>
      <c r="X28" s="50">
        <v>0</v>
      </c>
      <c r="Y28" s="50">
        <v>22.0991</v>
      </c>
      <c r="Z28" s="50">
        <v>16.692900000000002</v>
      </c>
      <c r="AA28" s="50">
        <v>17.7637</v>
      </c>
      <c r="AB28" s="50">
        <v>0</v>
      </c>
      <c r="AC28" s="50">
        <v>17.7637</v>
      </c>
      <c r="AD28" s="50">
        <v>0</v>
      </c>
      <c r="AE28" s="50">
        <v>22.0991</v>
      </c>
      <c r="AF28" s="50">
        <v>17.331099999999999</v>
      </c>
      <c r="AG28" s="50">
        <v>1.6972</v>
      </c>
      <c r="AH28" s="50">
        <v>0</v>
      </c>
      <c r="AI28" s="50">
        <v>1.6972</v>
      </c>
      <c r="AJ28" s="50">
        <v>0</v>
      </c>
      <c r="AK28" s="50">
        <v>0</v>
      </c>
      <c r="AL28" s="50">
        <v>1.6972</v>
      </c>
      <c r="AM28" s="50">
        <v>21.488</v>
      </c>
    </row>
    <row r="29" spans="1:39" hidden="1" outlineLevel="1">
      <c r="A29" s="15">
        <v>41091</v>
      </c>
      <c r="B29" s="50">
        <v>25.880700000000001</v>
      </c>
      <c r="C29" s="50">
        <v>28.059899999999999</v>
      </c>
      <c r="D29" s="50">
        <v>32.5548</v>
      </c>
      <c r="E29" s="50">
        <v>25.883600000000001</v>
      </c>
      <c r="F29" s="50">
        <v>22.732099999999999</v>
      </c>
      <c r="G29" s="50">
        <v>28.065000000000001</v>
      </c>
      <c r="H29" s="50">
        <v>20.8508</v>
      </c>
      <c r="I29" s="50">
        <v>28.1004</v>
      </c>
      <c r="J29" s="50">
        <v>32.585999999999999</v>
      </c>
      <c r="K29" s="50">
        <v>25.928799999999999</v>
      </c>
      <c r="L29" s="50">
        <v>22.732099999999999</v>
      </c>
      <c r="M29" s="50">
        <v>28.065000000000001</v>
      </c>
      <c r="N29" s="50">
        <v>21.041899999999998</v>
      </c>
      <c r="O29" s="50">
        <v>12.1746</v>
      </c>
      <c r="P29" s="50">
        <v>20.6327</v>
      </c>
      <c r="Q29" s="50">
        <v>7.9302999999999999</v>
      </c>
      <c r="R29" s="50" t="s">
        <v>126</v>
      </c>
      <c r="S29" s="50" t="s">
        <v>126</v>
      </c>
      <c r="T29" s="50">
        <v>7.9302999999999999</v>
      </c>
      <c r="U29" s="50">
        <v>18.929200000000002</v>
      </c>
      <c r="V29" s="50">
        <v>0</v>
      </c>
      <c r="W29" s="50">
        <v>18.929200000000002</v>
      </c>
      <c r="X29" s="50">
        <v>24.361000000000001</v>
      </c>
      <c r="Y29" s="50">
        <v>19.774100000000001</v>
      </c>
      <c r="Z29" s="50">
        <v>18.468399999999999</v>
      </c>
      <c r="AA29" s="50">
        <v>18.986999999999998</v>
      </c>
      <c r="AB29" s="50">
        <v>0</v>
      </c>
      <c r="AC29" s="50">
        <v>18.986999999999998</v>
      </c>
      <c r="AD29" s="50">
        <v>24.361000000000001</v>
      </c>
      <c r="AE29" s="50">
        <v>19.774100000000001</v>
      </c>
      <c r="AF29" s="50">
        <v>18.535299999999999</v>
      </c>
      <c r="AG29" s="50">
        <v>11.965199999999999</v>
      </c>
      <c r="AH29" s="50">
        <v>0</v>
      </c>
      <c r="AI29" s="50">
        <v>11.965199999999999</v>
      </c>
      <c r="AJ29" s="50" t="s">
        <v>126</v>
      </c>
      <c r="AK29" s="50" t="s">
        <v>126</v>
      </c>
      <c r="AL29" s="50">
        <v>11.965199999999999</v>
      </c>
      <c r="AM29" s="50">
        <v>21.116800000000001</v>
      </c>
    </row>
    <row r="30" spans="1:39" hidden="1" outlineLevel="1">
      <c r="A30" s="15">
        <v>41122</v>
      </c>
      <c r="B30" s="50">
        <v>28.096900000000002</v>
      </c>
      <c r="C30" s="50">
        <v>29.402999999999999</v>
      </c>
      <c r="D30" s="50">
        <v>33.839199999999998</v>
      </c>
      <c r="E30" s="50">
        <v>25.9939</v>
      </c>
      <c r="F30" s="50">
        <v>23.111499999999999</v>
      </c>
      <c r="G30" s="50">
        <v>27.796800000000001</v>
      </c>
      <c r="H30" s="50">
        <v>21.533799999999999</v>
      </c>
      <c r="I30" s="50">
        <v>29.4557</v>
      </c>
      <c r="J30" s="50">
        <v>33.838000000000001</v>
      </c>
      <c r="K30" s="50">
        <v>26.069800000000001</v>
      </c>
      <c r="L30" s="50">
        <v>23.111499999999999</v>
      </c>
      <c r="M30" s="50">
        <v>27.7973</v>
      </c>
      <c r="N30" s="50">
        <v>21.936800000000002</v>
      </c>
      <c r="O30" s="50">
        <v>13.8834</v>
      </c>
      <c r="P30" s="50">
        <v>36.9953</v>
      </c>
      <c r="Q30" s="50">
        <v>12.793799999999999</v>
      </c>
      <c r="R30" s="50" t="s">
        <v>126</v>
      </c>
      <c r="S30" s="50">
        <v>12.985200000000001</v>
      </c>
      <c r="T30" s="50">
        <v>12.793100000000001</v>
      </c>
      <c r="U30" s="50">
        <v>17.5215</v>
      </c>
      <c r="V30" s="50">
        <v>0</v>
      </c>
      <c r="W30" s="50">
        <v>17.5215</v>
      </c>
      <c r="X30" s="50">
        <v>0</v>
      </c>
      <c r="Y30" s="50">
        <v>20.7409</v>
      </c>
      <c r="Z30" s="50">
        <v>17.3826</v>
      </c>
      <c r="AA30" s="50">
        <v>17.545100000000001</v>
      </c>
      <c r="AB30" s="50">
        <v>0</v>
      </c>
      <c r="AC30" s="50">
        <v>17.545100000000001</v>
      </c>
      <c r="AD30" s="50">
        <v>0</v>
      </c>
      <c r="AE30" s="50">
        <v>20.7409</v>
      </c>
      <c r="AF30" s="50">
        <v>17.406300000000002</v>
      </c>
      <c r="AG30" s="50">
        <v>13.722200000000001</v>
      </c>
      <c r="AH30" s="50">
        <v>0</v>
      </c>
      <c r="AI30" s="50">
        <v>13.722200000000001</v>
      </c>
      <c r="AJ30" s="50" t="s">
        <v>126</v>
      </c>
      <c r="AK30" s="50">
        <v>0</v>
      </c>
      <c r="AL30" s="50">
        <v>13.722200000000001</v>
      </c>
      <c r="AM30" s="50">
        <v>24.387</v>
      </c>
    </row>
    <row r="31" spans="1:39" hidden="1" outlineLevel="1">
      <c r="A31" s="15">
        <v>41153</v>
      </c>
      <c r="B31" s="50">
        <v>26.8428</v>
      </c>
      <c r="C31" s="50">
        <v>28.768799999999999</v>
      </c>
      <c r="D31" s="50">
        <v>33.651800000000001</v>
      </c>
      <c r="E31" s="50">
        <v>25.649699999999999</v>
      </c>
      <c r="F31" s="50">
        <v>25.6343</v>
      </c>
      <c r="G31" s="50">
        <v>27.913</v>
      </c>
      <c r="H31" s="50">
        <v>17.724799999999998</v>
      </c>
      <c r="I31" s="50">
        <v>29.310300000000002</v>
      </c>
      <c r="J31" s="50">
        <v>33.602400000000003</v>
      </c>
      <c r="K31" s="50">
        <v>26.4284</v>
      </c>
      <c r="L31" s="50">
        <v>25.6648</v>
      </c>
      <c r="M31" s="50">
        <v>27.915199999999999</v>
      </c>
      <c r="N31" s="50">
        <v>20.2257</v>
      </c>
      <c r="O31" s="50">
        <v>12.7254</v>
      </c>
      <c r="P31" s="50">
        <v>49.7288</v>
      </c>
      <c r="Q31" s="50">
        <v>11.32</v>
      </c>
      <c r="R31" s="50">
        <v>7.5</v>
      </c>
      <c r="S31" s="50">
        <v>16.9815</v>
      </c>
      <c r="T31" s="50">
        <v>11.328099999999999</v>
      </c>
      <c r="U31" s="50">
        <v>15.371499999999999</v>
      </c>
      <c r="V31" s="50">
        <v>0</v>
      </c>
      <c r="W31" s="50">
        <v>15.371499999999999</v>
      </c>
      <c r="X31" s="50">
        <v>0</v>
      </c>
      <c r="Y31" s="50">
        <v>18.573</v>
      </c>
      <c r="Z31" s="50">
        <v>15.243600000000001</v>
      </c>
      <c r="AA31" s="50">
        <v>15.9399</v>
      </c>
      <c r="AB31" s="50">
        <v>0</v>
      </c>
      <c r="AC31" s="50">
        <v>15.9399</v>
      </c>
      <c r="AD31" s="50">
        <v>0</v>
      </c>
      <c r="AE31" s="50">
        <v>18.573</v>
      </c>
      <c r="AF31" s="50">
        <v>15.8277</v>
      </c>
      <c r="AG31" s="50">
        <v>6.4081000000000001</v>
      </c>
      <c r="AH31" s="50">
        <v>0</v>
      </c>
      <c r="AI31" s="50">
        <v>6.4081000000000001</v>
      </c>
      <c r="AJ31" s="50">
        <v>0</v>
      </c>
      <c r="AK31" s="50">
        <v>0</v>
      </c>
      <c r="AL31" s="50">
        <v>6.4081000000000001</v>
      </c>
      <c r="AM31" s="50">
        <v>23.174700000000001</v>
      </c>
    </row>
    <row r="32" spans="1:39" hidden="1" outlineLevel="1">
      <c r="A32" s="15">
        <v>41183</v>
      </c>
      <c r="B32" s="50">
        <v>27.225000000000001</v>
      </c>
      <c r="C32" s="50">
        <v>28.420400000000001</v>
      </c>
      <c r="D32" s="50">
        <v>33.349600000000002</v>
      </c>
      <c r="E32" s="50">
        <v>25.396999999999998</v>
      </c>
      <c r="F32" s="50">
        <v>22.492100000000001</v>
      </c>
      <c r="G32" s="50">
        <v>28.517800000000001</v>
      </c>
      <c r="H32" s="50">
        <v>18.486699999999999</v>
      </c>
      <c r="I32" s="50">
        <v>28.865300000000001</v>
      </c>
      <c r="J32" s="50">
        <v>33.343600000000002</v>
      </c>
      <c r="K32" s="50">
        <v>25.976600000000001</v>
      </c>
      <c r="L32" s="50">
        <v>22.4939</v>
      </c>
      <c r="M32" s="50">
        <v>28.827500000000001</v>
      </c>
      <c r="N32" s="50">
        <v>19.418900000000001</v>
      </c>
      <c r="O32" s="50">
        <v>14.423500000000001</v>
      </c>
      <c r="P32" s="50">
        <v>48.961300000000001</v>
      </c>
      <c r="Q32" s="50">
        <v>14.2605</v>
      </c>
      <c r="R32" s="50">
        <v>7.5</v>
      </c>
      <c r="S32" s="50">
        <v>12.338100000000001</v>
      </c>
      <c r="T32" s="50">
        <v>14.840199999999999</v>
      </c>
      <c r="U32" s="50">
        <v>17.5548</v>
      </c>
      <c r="V32" s="50">
        <v>0</v>
      </c>
      <c r="W32" s="50">
        <v>17.5548</v>
      </c>
      <c r="X32" s="50">
        <v>0</v>
      </c>
      <c r="Y32" s="50">
        <v>17.821000000000002</v>
      </c>
      <c r="Z32" s="50">
        <v>17.518999999999998</v>
      </c>
      <c r="AA32" s="50">
        <v>18.015899999999998</v>
      </c>
      <c r="AB32" s="50">
        <v>0</v>
      </c>
      <c r="AC32" s="50">
        <v>18.015899999999998</v>
      </c>
      <c r="AD32" s="50">
        <v>0</v>
      </c>
      <c r="AE32" s="50">
        <v>17.821000000000002</v>
      </c>
      <c r="AF32" s="50">
        <v>18.046500000000002</v>
      </c>
      <c r="AG32" s="50">
        <v>14.416700000000001</v>
      </c>
      <c r="AH32" s="50">
        <v>0</v>
      </c>
      <c r="AI32" s="50">
        <v>14.416700000000001</v>
      </c>
      <c r="AJ32" s="50">
        <v>0</v>
      </c>
      <c r="AK32" s="50">
        <v>0</v>
      </c>
      <c r="AL32" s="50">
        <v>14.416700000000001</v>
      </c>
      <c r="AM32" s="50">
        <v>23.927800000000001</v>
      </c>
    </row>
    <row r="33" spans="1:39" hidden="1" outlineLevel="1">
      <c r="A33" s="15">
        <v>41214</v>
      </c>
      <c r="B33" s="50">
        <v>26.477399999999999</v>
      </c>
      <c r="C33" s="50">
        <v>27.490200000000002</v>
      </c>
      <c r="D33" s="50">
        <v>33.309600000000003</v>
      </c>
      <c r="E33" s="50">
        <v>24.2103</v>
      </c>
      <c r="F33" s="50">
        <v>21.774899999999999</v>
      </c>
      <c r="G33" s="50">
        <v>29.7788</v>
      </c>
      <c r="H33" s="50">
        <v>16.131699999999999</v>
      </c>
      <c r="I33" s="50">
        <v>27.488600000000002</v>
      </c>
      <c r="J33" s="50">
        <v>33.305999999999997</v>
      </c>
      <c r="K33" s="50">
        <v>24.210599999999999</v>
      </c>
      <c r="L33" s="50">
        <v>21.7758</v>
      </c>
      <c r="M33" s="50">
        <v>29.7788</v>
      </c>
      <c r="N33" s="50">
        <v>16.131699999999999</v>
      </c>
      <c r="O33" s="50">
        <v>42.977800000000002</v>
      </c>
      <c r="P33" s="50">
        <v>47.395299999999999</v>
      </c>
      <c r="Q33" s="50">
        <v>7.5</v>
      </c>
      <c r="R33" s="50">
        <v>7.5</v>
      </c>
      <c r="S33" s="50" t="s">
        <v>126</v>
      </c>
      <c r="T33" s="50">
        <v>0</v>
      </c>
      <c r="U33" s="50">
        <v>16.853300000000001</v>
      </c>
      <c r="V33" s="50">
        <v>0</v>
      </c>
      <c r="W33" s="50">
        <v>16.853300000000001</v>
      </c>
      <c r="X33" s="50">
        <v>0</v>
      </c>
      <c r="Y33" s="50">
        <v>19</v>
      </c>
      <c r="Z33" s="50">
        <v>16.7624</v>
      </c>
      <c r="AA33" s="50">
        <v>19.870899999999999</v>
      </c>
      <c r="AB33" s="50">
        <v>0</v>
      </c>
      <c r="AC33" s="50">
        <v>19.870899999999999</v>
      </c>
      <c r="AD33" s="50">
        <v>0</v>
      </c>
      <c r="AE33" s="50">
        <v>19</v>
      </c>
      <c r="AF33" s="50">
        <v>19.9175</v>
      </c>
      <c r="AG33" s="50">
        <v>4.8250000000000002</v>
      </c>
      <c r="AH33" s="50">
        <v>0</v>
      </c>
      <c r="AI33" s="50">
        <v>4.8250000000000002</v>
      </c>
      <c r="AJ33" s="50">
        <v>0</v>
      </c>
      <c r="AK33" s="50" t="s">
        <v>126</v>
      </c>
      <c r="AL33" s="50">
        <v>4.8250000000000002</v>
      </c>
      <c r="AM33" s="50">
        <v>23.627500000000001</v>
      </c>
    </row>
    <row r="34" spans="1:39" hidden="1" outlineLevel="1">
      <c r="A34" s="15">
        <v>41244</v>
      </c>
      <c r="B34" s="50">
        <v>27.5733</v>
      </c>
      <c r="C34" s="50">
        <v>29.0915</v>
      </c>
      <c r="D34" s="50">
        <v>33.478099999999998</v>
      </c>
      <c r="E34" s="50">
        <v>25.651499999999999</v>
      </c>
      <c r="F34" s="50">
        <v>22.740100000000002</v>
      </c>
      <c r="G34" s="50">
        <v>29.5063</v>
      </c>
      <c r="H34" s="50">
        <v>18.6038</v>
      </c>
      <c r="I34" s="50">
        <v>29.093699999999998</v>
      </c>
      <c r="J34" s="50">
        <v>33.475999999999999</v>
      </c>
      <c r="K34" s="50">
        <v>25.656400000000001</v>
      </c>
      <c r="L34" s="50">
        <v>22.753699999999998</v>
      </c>
      <c r="M34" s="50">
        <v>29.5063</v>
      </c>
      <c r="N34" s="50">
        <v>18.607199999999999</v>
      </c>
      <c r="O34" s="50">
        <v>20.286799999999999</v>
      </c>
      <c r="P34" s="50">
        <v>47.072800000000001</v>
      </c>
      <c r="Q34" s="50">
        <v>9.9748000000000001</v>
      </c>
      <c r="R34" s="50">
        <v>7.5</v>
      </c>
      <c r="S34" s="50" t="s">
        <v>126</v>
      </c>
      <c r="T34" s="50">
        <v>13</v>
      </c>
      <c r="U34" s="50">
        <v>12.0588</v>
      </c>
      <c r="V34" s="50">
        <v>0</v>
      </c>
      <c r="W34" s="50">
        <v>12.0588</v>
      </c>
      <c r="X34" s="50">
        <v>0</v>
      </c>
      <c r="Y34" s="50">
        <v>23.539400000000001</v>
      </c>
      <c r="Z34" s="50">
        <v>11.753</v>
      </c>
      <c r="AA34" s="50">
        <v>12.0588</v>
      </c>
      <c r="AB34" s="50">
        <v>0</v>
      </c>
      <c r="AC34" s="50">
        <v>12.0588</v>
      </c>
      <c r="AD34" s="50">
        <v>0</v>
      </c>
      <c r="AE34" s="50">
        <v>23.539400000000001</v>
      </c>
      <c r="AF34" s="50">
        <v>11.753</v>
      </c>
      <c r="AG34" s="50">
        <v>0</v>
      </c>
      <c r="AH34" s="50">
        <v>0</v>
      </c>
      <c r="AI34" s="50">
        <v>0</v>
      </c>
      <c r="AJ34" s="50">
        <v>0</v>
      </c>
      <c r="AK34" s="50" t="s">
        <v>126</v>
      </c>
      <c r="AL34" s="50">
        <v>0</v>
      </c>
      <c r="AM34" s="50">
        <v>23.9115</v>
      </c>
    </row>
    <row r="35" spans="1:39" hidden="1" outlineLevel="1">
      <c r="A35" s="15">
        <v>41275</v>
      </c>
      <c r="B35" s="50">
        <v>28.942599999999999</v>
      </c>
      <c r="C35" s="50">
        <v>31.517099999999999</v>
      </c>
      <c r="D35" s="50">
        <v>34.002200000000002</v>
      </c>
      <c r="E35" s="50">
        <v>28.839300000000001</v>
      </c>
      <c r="F35" s="50">
        <v>23.724299999999999</v>
      </c>
      <c r="G35" s="50">
        <v>30.9224</v>
      </c>
      <c r="H35" s="50">
        <v>26.692</v>
      </c>
      <c r="I35" s="50">
        <v>31.515000000000001</v>
      </c>
      <c r="J35" s="50">
        <v>33.999000000000002</v>
      </c>
      <c r="K35" s="50">
        <v>28.839300000000001</v>
      </c>
      <c r="L35" s="50">
        <v>23.724299999999999</v>
      </c>
      <c r="M35" s="50">
        <v>30.9224</v>
      </c>
      <c r="N35" s="50">
        <v>26.692</v>
      </c>
      <c r="O35" s="50">
        <v>46.268999999999998</v>
      </c>
      <c r="P35" s="50">
        <v>46.271799999999999</v>
      </c>
      <c r="Q35" s="50">
        <v>7.5</v>
      </c>
      <c r="R35" s="50">
        <v>7.5</v>
      </c>
      <c r="S35" s="50">
        <v>0</v>
      </c>
      <c r="T35" s="50">
        <v>0</v>
      </c>
      <c r="U35" s="50">
        <v>6.0427999999999997</v>
      </c>
      <c r="V35" s="50">
        <v>0</v>
      </c>
      <c r="W35" s="50">
        <v>6.0427999999999997</v>
      </c>
      <c r="X35" s="50">
        <v>0</v>
      </c>
      <c r="Y35" s="50">
        <v>26.732500000000002</v>
      </c>
      <c r="Z35" s="50">
        <v>4.8821000000000003</v>
      </c>
      <c r="AA35" s="50">
        <v>26.803799999999999</v>
      </c>
      <c r="AB35" s="50">
        <v>0</v>
      </c>
      <c r="AC35" s="50">
        <v>26.803799999999999</v>
      </c>
      <c r="AD35" s="50">
        <v>0</v>
      </c>
      <c r="AE35" s="50">
        <v>26.732500000000002</v>
      </c>
      <c r="AF35" s="50">
        <v>28.459299999999999</v>
      </c>
      <c r="AG35" s="50">
        <v>4.8250000000000002</v>
      </c>
      <c r="AH35" s="50">
        <v>0</v>
      </c>
      <c r="AI35" s="50">
        <v>4.8250000000000002</v>
      </c>
      <c r="AJ35" s="50">
        <v>0</v>
      </c>
      <c r="AK35" s="50">
        <v>0</v>
      </c>
      <c r="AL35" s="50">
        <v>4.8250000000000002</v>
      </c>
      <c r="AM35" s="50">
        <v>22.773900000000001</v>
      </c>
    </row>
    <row r="36" spans="1:39" hidden="1" outlineLevel="1">
      <c r="A36" s="15">
        <v>41306</v>
      </c>
      <c r="B36" s="50">
        <v>28.317399999999999</v>
      </c>
      <c r="C36" s="50">
        <v>30.9373</v>
      </c>
      <c r="D36" s="50">
        <v>33.090899999999998</v>
      </c>
      <c r="E36" s="50">
        <v>29.127300000000002</v>
      </c>
      <c r="F36" s="50">
        <v>24.928899999999999</v>
      </c>
      <c r="G36" s="50">
        <v>31.182400000000001</v>
      </c>
      <c r="H36" s="50">
        <v>24.916699999999999</v>
      </c>
      <c r="I36" s="50">
        <v>30.990500000000001</v>
      </c>
      <c r="J36" s="50">
        <v>33.0899</v>
      </c>
      <c r="K36" s="50">
        <v>29.218800000000002</v>
      </c>
      <c r="L36" s="50">
        <v>24.942799999999998</v>
      </c>
      <c r="M36" s="50">
        <v>31.182400000000001</v>
      </c>
      <c r="N36" s="50">
        <v>25.5303</v>
      </c>
      <c r="O36" s="50">
        <v>8.4350000000000005</v>
      </c>
      <c r="P36" s="50">
        <v>44.571100000000001</v>
      </c>
      <c r="Q36" s="50">
        <v>7.7594000000000003</v>
      </c>
      <c r="R36" s="50">
        <v>7.5</v>
      </c>
      <c r="S36" s="50">
        <v>0</v>
      </c>
      <c r="T36" s="50">
        <v>7.77</v>
      </c>
      <c r="U36" s="50">
        <v>18.122800000000002</v>
      </c>
      <c r="V36" s="50">
        <v>0</v>
      </c>
      <c r="W36" s="50">
        <v>18.122800000000002</v>
      </c>
      <c r="X36" s="50">
        <v>25.856999999999999</v>
      </c>
      <c r="Y36" s="50">
        <v>0</v>
      </c>
      <c r="Z36" s="50">
        <v>17.392399999999999</v>
      </c>
      <c r="AA36" s="50">
        <v>21.391300000000001</v>
      </c>
      <c r="AB36" s="50">
        <v>0</v>
      </c>
      <c r="AC36" s="50">
        <v>21.391300000000001</v>
      </c>
      <c r="AD36" s="50">
        <v>25.856999999999999</v>
      </c>
      <c r="AE36" s="50">
        <v>0</v>
      </c>
      <c r="AF36" s="50">
        <v>20.808499999999999</v>
      </c>
      <c r="AG36" s="50">
        <v>8.4460999999999995</v>
      </c>
      <c r="AH36" s="50">
        <v>0</v>
      </c>
      <c r="AI36" s="50">
        <v>8.4460999999999995</v>
      </c>
      <c r="AJ36" s="50">
        <v>0</v>
      </c>
      <c r="AK36" s="50">
        <v>0</v>
      </c>
      <c r="AL36" s="50">
        <v>8.4460999999999995</v>
      </c>
      <c r="AM36" s="50">
        <v>22.712199999999999</v>
      </c>
    </row>
    <row r="37" spans="1:39" hidden="1" outlineLevel="1">
      <c r="A37" s="15">
        <v>41334</v>
      </c>
      <c r="B37" s="50">
        <v>28.007999999999999</v>
      </c>
      <c r="C37" s="50">
        <v>30.256699999999999</v>
      </c>
      <c r="D37" s="50">
        <v>33.968800000000002</v>
      </c>
      <c r="E37" s="50">
        <v>27.3535</v>
      </c>
      <c r="F37" s="50">
        <v>23.1252</v>
      </c>
      <c r="G37" s="50">
        <v>28.759699999999999</v>
      </c>
      <c r="H37" s="50">
        <v>25.9984</v>
      </c>
      <c r="I37" s="50">
        <v>30.268699999999999</v>
      </c>
      <c r="J37" s="50">
        <v>33.972499999999997</v>
      </c>
      <c r="K37" s="50">
        <v>27.368300000000001</v>
      </c>
      <c r="L37" s="50">
        <v>23.149100000000001</v>
      </c>
      <c r="M37" s="50">
        <v>28.771899999999999</v>
      </c>
      <c r="N37" s="50">
        <v>25.9984</v>
      </c>
      <c r="O37" s="50">
        <v>16.7654</v>
      </c>
      <c r="P37" s="50">
        <v>10.231</v>
      </c>
      <c r="Q37" s="50">
        <v>17.310099999999998</v>
      </c>
      <c r="R37" s="50">
        <v>15.0303</v>
      </c>
      <c r="S37" s="50">
        <v>18.8979</v>
      </c>
      <c r="T37" s="50" t="s">
        <v>126</v>
      </c>
      <c r="U37" s="50">
        <v>21.129100000000001</v>
      </c>
      <c r="V37" s="50">
        <v>0</v>
      </c>
      <c r="W37" s="50">
        <v>21.129100000000001</v>
      </c>
      <c r="X37" s="50">
        <v>0</v>
      </c>
      <c r="Y37" s="50">
        <v>23.3371</v>
      </c>
      <c r="Z37" s="50">
        <v>20.863</v>
      </c>
      <c r="AA37" s="50">
        <v>21.129100000000001</v>
      </c>
      <c r="AB37" s="50">
        <v>0</v>
      </c>
      <c r="AC37" s="50">
        <v>21.129100000000001</v>
      </c>
      <c r="AD37" s="50">
        <v>0</v>
      </c>
      <c r="AE37" s="50">
        <v>23.3371</v>
      </c>
      <c r="AF37" s="50">
        <v>20.863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 t="s">
        <v>126</v>
      </c>
      <c r="AM37" s="50">
        <v>22.933599999999998</v>
      </c>
    </row>
    <row r="38" spans="1:39" hidden="1" outlineLevel="1">
      <c r="A38" s="15">
        <v>41365</v>
      </c>
      <c r="B38" s="50">
        <v>26.8444</v>
      </c>
      <c r="C38" s="50">
        <v>29.074300000000001</v>
      </c>
      <c r="D38" s="50">
        <v>33.161099999999998</v>
      </c>
      <c r="E38" s="50">
        <v>26.227599999999999</v>
      </c>
      <c r="F38" s="50">
        <v>22.218399999999999</v>
      </c>
      <c r="G38" s="50">
        <v>28.080500000000001</v>
      </c>
      <c r="H38" s="50">
        <v>22.918399999999998</v>
      </c>
      <c r="I38" s="50">
        <v>29.0761</v>
      </c>
      <c r="J38" s="50">
        <v>33.162300000000002</v>
      </c>
      <c r="K38" s="50">
        <v>26.229700000000001</v>
      </c>
      <c r="L38" s="50">
        <v>22.226299999999998</v>
      </c>
      <c r="M38" s="50">
        <v>28.080500000000001</v>
      </c>
      <c r="N38" s="50">
        <v>22.918399999999998</v>
      </c>
      <c r="O38" s="50">
        <v>8.7819000000000003</v>
      </c>
      <c r="P38" s="50">
        <v>12.2407</v>
      </c>
      <c r="Q38" s="50">
        <v>7.5</v>
      </c>
      <c r="R38" s="50">
        <v>7.5</v>
      </c>
      <c r="S38" s="50">
        <v>0</v>
      </c>
      <c r="T38" s="50" t="s">
        <v>126</v>
      </c>
      <c r="U38" s="50">
        <v>21.8276</v>
      </c>
      <c r="V38" s="50">
        <v>0</v>
      </c>
      <c r="W38" s="50">
        <v>21.8276</v>
      </c>
      <c r="X38" s="50">
        <v>0</v>
      </c>
      <c r="Y38" s="50">
        <v>21.8612</v>
      </c>
      <c r="Z38" s="50">
        <v>21.818000000000001</v>
      </c>
      <c r="AA38" s="50">
        <v>21.8276</v>
      </c>
      <c r="AB38" s="50">
        <v>0</v>
      </c>
      <c r="AC38" s="50">
        <v>21.8276</v>
      </c>
      <c r="AD38" s="50">
        <v>0</v>
      </c>
      <c r="AE38" s="50">
        <v>21.8612</v>
      </c>
      <c r="AF38" s="50">
        <v>21.818000000000001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 t="s">
        <v>126</v>
      </c>
      <c r="AM38" s="50">
        <v>21.901399999999999</v>
      </c>
    </row>
    <row r="39" spans="1:39" hidden="1" outlineLevel="1">
      <c r="A39" s="15">
        <v>41395</v>
      </c>
      <c r="B39" s="50">
        <v>26.743200000000002</v>
      </c>
      <c r="C39" s="50">
        <v>29.4207</v>
      </c>
      <c r="D39" s="50">
        <v>33.237400000000001</v>
      </c>
      <c r="E39" s="50">
        <v>26.552199999999999</v>
      </c>
      <c r="F39" s="50">
        <v>23.653199999999998</v>
      </c>
      <c r="G39" s="50">
        <v>29.950600000000001</v>
      </c>
      <c r="H39" s="50">
        <v>19.6418</v>
      </c>
      <c r="I39" s="50">
        <v>29.422000000000001</v>
      </c>
      <c r="J39" s="50">
        <v>33.237299999999998</v>
      </c>
      <c r="K39" s="50">
        <v>26.554400000000001</v>
      </c>
      <c r="L39" s="50">
        <v>23.664400000000001</v>
      </c>
      <c r="M39" s="50">
        <v>29.950600000000001</v>
      </c>
      <c r="N39" s="50">
        <v>19.6418</v>
      </c>
      <c r="O39" s="50">
        <v>12.462400000000001</v>
      </c>
      <c r="P39" s="50">
        <v>37.369599999999998</v>
      </c>
      <c r="Q39" s="50">
        <v>7.5</v>
      </c>
      <c r="R39" s="50">
        <v>7.5</v>
      </c>
      <c r="S39" s="50">
        <v>0</v>
      </c>
      <c r="T39" s="50">
        <v>0</v>
      </c>
      <c r="U39" s="50">
        <v>20.110900000000001</v>
      </c>
      <c r="V39" s="50">
        <v>0</v>
      </c>
      <c r="W39" s="50">
        <v>20.110900000000001</v>
      </c>
      <c r="X39" s="50">
        <v>0</v>
      </c>
      <c r="Y39" s="50">
        <v>0</v>
      </c>
      <c r="Z39" s="50">
        <v>20.110900000000001</v>
      </c>
      <c r="AA39" s="50">
        <v>20.4696</v>
      </c>
      <c r="AB39" s="50">
        <v>0</v>
      </c>
      <c r="AC39" s="50">
        <v>20.4696</v>
      </c>
      <c r="AD39" s="50">
        <v>0</v>
      </c>
      <c r="AE39" s="50">
        <v>0</v>
      </c>
      <c r="AF39" s="50">
        <v>20.4696</v>
      </c>
      <c r="AG39" s="50">
        <v>12</v>
      </c>
      <c r="AH39" s="50">
        <v>0</v>
      </c>
      <c r="AI39" s="50">
        <v>12</v>
      </c>
      <c r="AJ39" s="50">
        <v>0</v>
      </c>
      <c r="AK39" s="50">
        <v>0</v>
      </c>
      <c r="AL39" s="50">
        <v>12</v>
      </c>
      <c r="AM39" s="50">
        <v>21.249400000000001</v>
      </c>
    </row>
    <row r="40" spans="1:39" hidden="1" outlineLevel="1">
      <c r="A40" s="15">
        <v>41426</v>
      </c>
      <c r="B40" s="50">
        <v>25.372599999999998</v>
      </c>
      <c r="C40" s="50">
        <v>28.554200000000002</v>
      </c>
      <c r="D40" s="50">
        <v>30.344999999999999</v>
      </c>
      <c r="E40" s="50">
        <v>27.970199999999998</v>
      </c>
      <c r="F40" s="50">
        <v>23.401399999999999</v>
      </c>
      <c r="G40" s="50">
        <v>29.320499999999999</v>
      </c>
      <c r="H40" s="50">
        <v>26.941099999999999</v>
      </c>
      <c r="I40" s="50">
        <v>28.609500000000001</v>
      </c>
      <c r="J40" s="50">
        <v>30.344899999999999</v>
      </c>
      <c r="K40" s="50">
        <v>28.040500000000002</v>
      </c>
      <c r="L40" s="50">
        <v>23.405100000000001</v>
      </c>
      <c r="M40" s="50">
        <v>29.320499999999999</v>
      </c>
      <c r="N40" s="50">
        <v>27.596</v>
      </c>
      <c r="O40" s="50">
        <v>14.9</v>
      </c>
      <c r="P40" s="50">
        <v>31.470099999999999</v>
      </c>
      <c r="Q40" s="50">
        <v>14.8271</v>
      </c>
      <c r="R40" s="50">
        <v>7.5</v>
      </c>
      <c r="S40" s="50">
        <v>0</v>
      </c>
      <c r="T40" s="50">
        <v>14.8872</v>
      </c>
      <c r="U40" s="50">
        <v>19.965</v>
      </c>
      <c r="V40" s="50">
        <v>0</v>
      </c>
      <c r="W40" s="50">
        <v>19.965</v>
      </c>
      <c r="X40" s="50">
        <v>0</v>
      </c>
      <c r="Y40" s="50">
        <v>20.989599999999999</v>
      </c>
      <c r="Z40" s="50">
        <v>19.802900000000001</v>
      </c>
      <c r="AA40" s="50">
        <v>19.965</v>
      </c>
      <c r="AB40" s="50">
        <v>0</v>
      </c>
      <c r="AC40" s="50">
        <v>19.965</v>
      </c>
      <c r="AD40" s="50">
        <v>0</v>
      </c>
      <c r="AE40" s="50">
        <v>20.989599999999999</v>
      </c>
      <c r="AF40" s="50">
        <v>19.802900000000001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21.091799999999999</v>
      </c>
    </row>
    <row r="41" spans="1:39" hidden="1" outlineLevel="1">
      <c r="A41" s="15">
        <v>41456</v>
      </c>
      <c r="B41" s="50">
        <v>26.799700000000001</v>
      </c>
      <c r="C41" s="50">
        <v>29.9239</v>
      </c>
      <c r="D41" s="50">
        <v>34.192900000000002</v>
      </c>
      <c r="E41" s="50">
        <v>27.0533</v>
      </c>
      <c r="F41" s="50">
        <v>23.952300000000001</v>
      </c>
      <c r="G41" s="50">
        <v>28.239599999999999</v>
      </c>
      <c r="H41" s="50">
        <v>24.9329</v>
      </c>
      <c r="I41" s="50">
        <v>29.9359</v>
      </c>
      <c r="J41" s="50">
        <v>34.192</v>
      </c>
      <c r="K41" s="50">
        <v>27.0718</v>
      </c>
      <c r="L41" s="50">
        <v>23.9861</v>
      </c>
      <c r="M41" s="50">
        <v>28.239599999999999</v>
      </c>
      <c r="N41" s="50">
        <v>25.028600000000001</v>
      </c>
      <c r="O41" s="50">
        <v>14.7423</v>
      </c>
      <c r="P41" s="50">
        <v>36.927199999999999</v>
      </c>
      <c r="Q41" s="50">
        <v>10.1915</v>
      </c>
      <c r="R41" s="50">
        <v>7</v>
      </c>
      <c r="S41" s="50" t="s">
        <v>126</v>
      </c>
      <c r="T41" s="50">
        <v>12.1</v>
      </c>
      <c r="U41" s="50">
        <v>19.742699999999999</v>
      </c>
      <c r="V41" s="50">
        <v>0</v>
      </c>
      <c r="W41" s="50">
        <v>19.742699999999999</v>
      </c>
      <c r="X41" s="50">
        <v>24.360299999999999</v>
      </c>
      <c r="Y41" s="50">
        <v>22.9968</v>
      </c>
      <c r="Z41" s="50">
        <v>19.2393</v>
      </c>
      <c r="AA41" s="50">
        <v>19.742699999999999</v>
      </c>
      <c r="AB41" s="50">
        <v>0</v>
      </c>
      <c r="AC41" s="50">
        <v>19.742699999999999</v>
      </c>
      <c r="AD41" s="50">
        <v>24.360299999999999</v>
      </c>
      <c r="AE41" s="50">
        <v>22.9968</v>
      </c>
      <c r="AF41" s="50">
        <v>19.2393</v>
      </c>
      <c r="AG41" s="50">
        <v>0</v>
      </c>
      <c r="AH41" s="50">
        <v>0</v>
      </c>
      <c r="AI41" s="50">
        <v>0</v>
      </c>
      <c r="AJ41" s="50">
        <v>0</v>
      </c>
      <c r="AK41" s="50" t="s">
        <v>126</v>
      </c>
      <c r="AL41" s="50">
        <v>0</v>
      </c>
      <c r="AM41" s="50">
        <v>21.103400000000001</v>
      </c>
    </row>
    <row r="42" spans="1:39" hidden="1" outlineLevel="1">
      <c r="A42" s="15">
        <v>41487</v>
      </c>
      <c r="B42" s="50">
        <v>25.3917</v>
      </c>
      <c r="C42" s="50">
        <v>27.444500000000001</v>
      </c>
      <c r="D42" s="50">
        <v>30.950299999999999</v>
      </c>
      <c r="E42" s="50">
        <v>26.185099999999998</v>
      </c>
      <c r="F42" s="50">
        <v>24.353899999999999</v>
      </c>
      <c r="G42" s="50">
        <v>27.133600000000001</v>
      </c>
      <c r="H42" s="50">
        <v>22.801400000000001</v>
      </c>
      <c r="I42" s="50">
        <v>27.4468</v>
      </c>
      <c r="J42" s="50">
        <v>30.948699999999999</v>
      </c>
      <c r="K42" s="50">
        <v>26.188500000000001</v>
      </c>
      <c r="L42" s="50">
        <v>24.3569</v>
      </c>
      <c r="M42" s="50">
        <v>27.133600000000001</v>
      </c>
      <c r="N42" s="50">
        <v>22.819700000000001</v>
      </c>
      <c r="O42" s="50">
        <v>19.561599999999999</v>
      </c>
      <c r="P42" s="50">
        <v>43.1616</v>
      </c>
      <c r="Q42" s="50">
        <v>16.604900000000001</v>
      </c>
      <c r="R42" s="50">
        <v>6.7454000000000001</v>
      </c>
      <c r="S42" s="50" t="s">
        <v>126</v>
      </c>
      <c r="T42" s="50">
        <v>17.605699999999999</v>
      </c>
      <c r="U42" s="50">
        <v>19.6342</v>
      </c>
      <c r="V42" s="50">
        <v>0</v>
      </c>
      <c r="W42" s="50">
        <v>19.6342</v>
      </c>
      <c r="X42" s="50">
        <v>0</v>
      </c>
      <c r="Y42" s="50">
        <v>19.045999999999999</v>
      </c>
      <c r="Z42" s="50">
        <v>19.665500000000002</v>
      </c>
      <c r="AA42" s="50">
        <v>19.6342</v>
      </c>
      <c r="AB42" s="50">
        <v>0</v>
      </c>
      <c r="AC42" s="50">
        <v>19.6342</v>
      </c>
      <c r="AD42" s="50">
        <v>0</v>
      </c>
      <c r="AE42" s="50">
        <v>19.045999999999999</v>
      </c>
      <c r="AF42" s="50">
        <v>19.665500000000002</v>
      </c>
      <c r="AG42" s="50">
        <v>0</v>
      </c>
      <c r="AH42" s="50">
        <v>0</v>
      </c>
      <c r="AI42" s="50">
        <v>0</v>
      </c>
      <c r="AJ42" s="50">
        <v>0</v>
      </c>
      <c r="AK42" s="50" t="s">
        <v>126</v>
      </c>
      <c r="AL42" s="50">
        <v>0</v>
      </c>
      <c r="AM42" s="50">
        <v>21.553699999999999</v>
      </c>
    </row>
    <row r="43" spans="1:39" hidden="1" outlineLevel="1">
      <c r="A43" s="15">
        <v>41518</v>
      </c>
      <c r="B43" s="50">
        <v>24.8414</v>
      </c>
      <c r="C43" s="50">
        <v>27.287800000000001</v>
      </c>
      <c r="D43" s="50">
        <v>29.796900000000001</v>
      </c>
      <c r="E43" s="50">
        <v>26.487200000000001</v>
      </c>
      <c r="F43" s="50">
        <v>18.5808</v>
      </c>
      <c r="G43" s="50">
        <v>29.744700000000002</v>
      </c>
      <c r="H43" s="50">
        <v>23.732800000000001</v>
      </c>
      <c r="I43" s="50">
        <v>27.292899999999999</v>
      </c>
      <c r="J43" s="50">
        <v>29.796299999999999</v>
      </c>
      <c r="K43" s="50">
        <v>26.4938</v>
      </c>
      <c r="L43" s="50">
        <v>18.588999999999999</v>
      </c>
      <c r="M43" s="50">
        <v>29.744700000000002</v>
      </c>
      <c r="N43" s="50">
        <v>23.7499</v>
      </c>
      <c r="O43" s="50">
        <v>14.1221</v>
      </c>
      <c r="P43" s="50">
        <v>38.618899999999996</v>
      </c>
      <c r="Q43" s="50">
        <v>13.019500000000001</v>
      </c>
      <c r="R43" s="50">
        <v>13.096299999999999</v>
      </c>
      <c r="S43" s="50" t="s">
        <v>126</v>
      </c>
      <c r="T43" s="50">
        <v>12.7559</v>
      </c>
      <c r="U43" s="50">
        <v>18.471800000000002</v>
      </c>
      <c r="V43" s="50">
        <v>0</v>
      </c>
      <c r="W43" s="50">
        <v>18.471800000000002</v>
      </c>
      <c r="X43" s="50">
        <v>24.1249</v>
      </c>
      <c r="Y43" s="50">
        <v>19.6632</v>
      </c>
      <c r="Z43" s="50">
        <v>18.2103</v>
      </c>
      <c r="AA43" s="50">
        <v>18.471800000000002</v>
      </c>
      <c r="AB43" s="50">
        <v>0</v>
      </c>
      <c r="AC43" s="50">
        <v>18.471800000000002</v>
      </c>
      <c r="AD43" s="50">
        <v>24.1249</v>
      </c>
      <c r="AE43" s="50">
        <v>19.6632</v>
      </c>
      <c r="AF43" s="50">
        <v>18.2103</v>
      </c>
      <c r="AG43" s="50">
        <v>0</v>
      </c>
      <c r="AH43" s="50">
        <v>0</v>
      </c>
      <c r="AI43" s="50">
        <v>0</v>
      </c>
      <c r="AJ43" s="50">
        <v>0</v>
      </c>
      <c r="AK43" s="50" t="s">
        <v>126</v>
      </c>
      <c r="AL43" s="50">
        <v>0</v>
      </c>
      <c r="AM43" s="50">
        <v>21.627500000000001</v>
      </c>
    </row>
    <row r="44" spans="1:39" hidden="1" outlineLevel="1">
      <c r="A44" s="15">
        <v>41548</v>
      </c>
      <c r="B44" s="50">
        <v>26.6477</v>
      </c>
      <c r="C44" s="50">
        <v>28.647400000000001</v>
      </c>
      <c r="D44" s="50">
        <v>30.818899999999999</v>
      </c>
      <c r="E44" s="50">
        <v>27.456</v>
      </c>
      <c r="F44" s="50">
        <v>23.386700000000001</v>
      </c>
      <c r="G44" s="50">
        <v>28.646999999999998</v>
      </c>
      <c r="H44" s="50">
        <v>24.105</v>
      </c>
      <c r="I44" s="50">
        <v>28.6526</v>
      </c>
      <c r="J44" s="50">
        <v>30.816700000000001</v>
      </c>
      <c r="K44" s="50">
        <v>27.4651</v>
      </c>
      <c r="L44" s="50">
        <v>23.3948</v>
      </c>
      <c r="M44" s="50">
        <v>28.646999999999998</v>
      </c>
      <c r="N44" s="50">
        <v>24.170999999999999</v>
      </c>
      <c r="O44" s="50">
        <v>9.8733000000000004</v>
      </c>
      <c r="P44" s="50">
        <v>45.763100000000001</v>
      </c>
      <c r="Q44" s="50">
        <v>1.2352000000000001</v>
      </c>
      <c r="R44" s="50">
        <v>6.5</v>
      </c>
      <c r="S44" s="50">
        <v>0</v>
      </c>
      <c r="T44" s="50">
        <v>0</v>
      </c>
      <c r="U44" s="50">
        <v>19.410699999999999</v>
      </c>
      <c r="V44" s="50">
        <v>0</v>
      </c>
      <c r="W44" s="50">
        <v>19.410699999999999</v>
      </c>
      <c r="X44" s="50">
        <v>0</v>
      </c>
      <c r="Y44" s="50">
        <v>18.582999999999998</v>
      </c>
      <c r="Z44" s="50">
        <v>19.429300000000001</v>
      </c>
      <c r="AA44" s="50">
        <v>19.410699999999999</v>
      </c>
      <c r="AB44" s="50">
        <v>0</v>
      </c>
      <c r="AC44" s="50">
        <v>19.410699999999999</v>
      </c>
      <c r="AD44" s="50">
        <v>0</v>
      </c>
      <c r="AE44" s="50">
        <v>18.582999999999998</v>
      </c>
      <c r="AF44" s="50">
        <v>19.429300000000001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23.303799999999999</v>
      </c>
    </row>
    <row r="45" spans="1:39" hidden="1" outlineLevel="1">
      <c r="A45" s="15">
        <v>41579</v>
      </c>
      <c r="B45" s="50">
        <v>26.9877</v>
      </c>
      <c r="C45" s="50">
        <v>29.716999999999999</v>
      </c>
      <c r="D45" s="50">
        <v>32.690199999999997</v>
      </c>
      <c r="E45" s="50">
        <v>27.975000000000001</v>
      </c>
      <c r="F45" s="50">
        <v>23.957799999999999</v>
      </c>
      <c r="G45" s="50">
        <v>29.1374</v>
      </c>
      <c r="H45" s="50">
        <v>23.3415</v>
      </c>
      <c r="I45" s="50">
        <v>29.7195</v>
      </c>
      <c r="J45" s="50">
        <v>32.690399999999997</v>
      </c>
      <c r="K45" s="50">
        <v>27.9786</v>
      </c>
      <c r="L45" s="50">
        <v>23.980499999999999</v>
      </c>
      <c r="M45" s="50">
        <v>29.1374</v>
      </c>
      <c r="N45" s="50">
        <v>23.3415</v>
      </c>
      <c r="O45" s="50">
        <v>7.6837</v>
      </c>
      <c r="P45" s="50">
        <v>23.587800000000001</v>
      </c>
      <c r="Q45" s="50">
        <v>6.5</v>
      </c>
      <c r="R45" s="50">
        <v>6.5</v>
      </c>
      <c r="S45" s="50" t="s">
        <v>126</v>
      </c>
      <c r="T45" s="50">
        <v>0</v>
      </c>
      <c r="U45" s="50">
        <v>8.5792000000000002</v>
      </c>
      <c r="V45" s="50">
        <v>0</v>
      </c>
      <c r="W45" s="50">
        <v>8.5792000000000002</v>
      </c>
      <c r="X45" s="50">
        <v>0</v>
      </c>
      <c r="Y45" s="50">
        <v>21.156199999999998</v>
      </c>
      <c r="Z45" s="50">
        <v>8.0906000000000002</v>
      </c>
      <c r="AA45" s="50">
        <v>17.632300000000001</v>
      </c>
      <c r="AB45" s="50">
        <v>0</v>
      </c>
      <c r="AC45" s="50">
        <v>17.632300000000001</v>
      </c>
      <c r="AD45" s="50">
        <v>0</v>
      </c>
      <c r="AE45" s="50">
        <v>21.156199999999998</v>
      </c>
      <c r="AF45" s="50">
        <v>17.338999999999999</v>
      </c>
      <c r="AG45" s="50">
        <v>0</v>
      </c>
      <c r="AH45" s="50">
        <v>0</v>
      </c>
      <c r="AI45" s="50">
        <v>0</v>
      </c>
      <c r="AJ45" s="50">
        <v>0</v>
      </c>
      <c r="AK45" s="50" t="s">
        <v>126</v>
      </c>
      <c r="AL45" s="50">
        <v>0</v>
      </c>
      <c r="AM45" s="50">
        <v>23.345099999999999</v>
      </c>
    </row>
    <row r="46" spans="1:39" hidden="1" outlineLevel="1">
      <c r="A46" s="15">
        <v>41609</v>
      </c>
      <c r="B46" s="50">
        <v>26.4376</v>
      </c>
      <c r="C46" s="50">
        <v>29.610099999999999</v>
      </c>
      <c r="D46" s="50">
        <v>33.051600000000001</v>
      </c>
      <c r="E46" s="50">
        <v>27.617999999999999</v>
      </c>
      <c r="F46" s="50">
        <v>23.563400000000001</v>
      </c>
      <c r="G46" s="50">
        <v>28.594100000000001</v>
      </c>
      <c r="H46" s="50">
        <v>24.166399999999999</v>
      </c>
      <c r="I46" s="50">
        <v>29.619499999999999</v>
      </c>
      <c r="J46" s="50">
        <v>33.051699999999997</v>
      </c>
      <c r="K46" s="50">
        <v>27.631</v>
      </c>
      <c r="L46" s="50">
        <v>23.5837</v>
      </c>
      <c r="M46" s="50">
        <v>28.594100000000001</v>
      </c>
      <c r="N46" s="50">
        <v>24.253499999999999</v>
      </c>
      <c r="O46" s="50">
        <v>12.689500000000001</v>
      </c>
      <c r="P46" s="50">
        <v>29.522200000000002</v>
      </c>
      <c r="Q46" s="50">
        <v>12.3559</v>
      </c>
      <c r="R46" s="50">
        <v>6.5</v>
      </c>
      <c r="S46" s="50" t="s">
        <v>126</v>
      </c>
      <c r="T46" s="50">
        <v>13.49</v>
      </c>
      <c r="U46" s="50">
        <v>17.374300000000002</v>
      </c>
      <c r="V46" s="50">
        <v>0</v>
      </c>
      <c r="W46" s="50">
        <v>17.374300000000002</v>
      </c>
      <c r="X46" s="50">
        <v>0</v>
      </c>
      <c r="Y46" s="50">
        <v>17.888200000000001</v>
      </c>
      <c r="Z46" s="50">
        <v>17.291</v>
      </c>
      <c r="AA46" s="50">
        <v>17.374300000000002</v>
      </c>
      <c r="AB46" s="50">
        <v>0</v>
      </c>
      <c r="AC46" s="50">
        <v>17.374300000000002</v>
      </c>
      <c r="AD46" s="50">
        <v>0</v>
      </c>
      <c r="AE46" s="50">
        <v>17.888200000000001</v>
      </c>
      <c r="AF46" s="50">
        <v>17.291</v>
      </c>
      <c r="AG46" s="50">
        <v>0</v>
      </c>
      <c r="AH46" s="50">
        <v>0</v>
      </c>
      <c r="AI46" s="50">
        <v>0</v>
      </c>
      <c r="AJ46" s="50">
        <v>0</v>
      </c>
      <c r="AK46" s="50" t="s">
        <v>126</v>
      </c>
      <c r="AL46" s="50">
        <v>0</v>
      </c>
      <c r="AM46" s="50">
        <v>21.947199999999999</v>
      </c>
    </row>
    <row r="47" spans="1:39" hidden="1" outlineLevel="1">
      <c r="A47" s="15">
        <v>41640</v>
      </c>
      <c r="B47" s="50">
        <v>27.537700000000001</v>
      </c>
      <c r="C47" s="50">
        <v>30.577000000000002</v>
      </c>
      <c r="D47" s="50">
        <v>33.791699999999999</v>
      </c>
      <c r="E47" s="50">
        <v>28.4618</v>
      </c>
      <c r="F47" s="50">
        <v>24.1905</v>
      </c>
      <c r="G47" s="50">
        <v>29.6966</v>
      </c>
      <c r="H47" s="50">
        <v>24.834399999999999</v>
      </c>
      <c r="I47" s="50">
        <v>30.582000000000001</v>
      </c>
      <c r="J47" s="50">
        <v>33.792000000000002</v>
      </c>
      <c r="K47" s="50">
        <v>28.468900000000001</v>
      </c>
      <c r="L47" s="50">
        <v>24.191299999999998</v>
      </c>
      <c r="M47" s="50">
        <v>29.706499999999998</v>
      </c>
      <c r="N47" s="50">
        <v>24.834399999999999</v>
      </c>
      <c r="O47" s="50">
        <v>14.113099999999999</v>
      </c>
      <c r="P47" s="50">
        <v>18.3657</v>
      </c>
      <c r="Q47" s="50">
        <v>14.0084</v>
      </c>
      <c r="R47" s="50">
        <v>6.5</v>
      </c>
      <c r="S47" s="50">
        <v>14.1061</v>
      </c>
      <c r="T47" s="50" t="s">
        <v>126</v>
      </c>
      <c r="U47" s="50">
        <v>18.747699999999998</v>
      </c>
      <c r="V47" s="50">
        <v>0</v>
      </c>
      <c r="W47" s="50">
        <v>18.747699999999998</v>
      </c>
      <c r="X47" s="50">
        <v>0</v>
      </c>
      <c r="Y47" s="50">
        <v>18.505500000000001</v>
      </c>
      <c r="Z47" s="50">
        <v>18.7639</v>
      </c>
      <c r="AA47" s="50">
        <v>18.747699999999998</v>
      </c>
      <c r="AB47" s="50">
        <v>0</v>
      </c>
      <c r="AC47" s="50">
        <v>18.747699999999998</v>
      </c>
      <c r="AD47" s="50">
        <v>0</v>
      </c>
      <c r="AE47" s="50">
        <v>18.505500000000001</v>
      </c>
      <c r="AF47" s="50">
        <v>18.7639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 t="s">
        <v>126</v>
      </c>
      <c r="AM47" s="50">
        <v>23.1158</v>
      </c>
    </row>
    <row r="48" spans="1:39" hidden="1" outlineLevel="1">
      <c r="A48" s="15">
        <v>41671</v>
      </c>
      <c r="B48" s="50">
        <v>26.585999999999999</v>
      </c>
      <c r="C48" s="50">
        <v>29.9086</v>
      </c>
      <c r="D48" s="50">
        <v>33.296100000000003</v>
      </c>
      <c r="E48" s="50">
        <v>27.556100000000001</v>
      </c>
      <c r="F48" s="50">
        <v>23.962</v>
      </c>
      <c r="G48" s="50">
        <v>28.922599999999999</v>
      </c>
      <c r="H48" s="50">
        <v>23.514900000000001</v>
      </c>
      <c r="I48" s="50">
        <v>29.907599999999999</v>
      </c>
      <c r="J48" s="50">
        <v>33.293700000000001</v>
      </c>
      <c r="K48" s="50">
        <v>27.5565</v>
      </c>
      <c r="L48" s="50">
        <v>23.963999999999999</v>
      </c>
      <c r="M48" s="50">
        <v>28.922599999999999</v>
      </c>
      <c r="N48" s="50">
        <v>23.514900000000001</v>
      </c>
      <c r="O48" s="50">
        <v>41.974499999999999</v>
      </c>
      <c r="P48" s="50">
        <v>47.180999999999997</v>
      </c>
      <c r="Q48" s="50">
        <v>6.5</v>
      </c>
      <c r="R48" s="50">
        <v>6.5</v>
      </c>
      <c r="S48" s="50" t="s">
        <v>126</v>
      </c>
      <c r="T48" s="50">
        <v>0</v>
      </c>
      <c r="U48" s="50">
        <v>18.8324</v>
      </c>
      <c r="V48" s="50">
        <v>0</v>
      </c>
      <c r="W48" s="50">
        <v>18.8324</v>
      </c>
      <c r="X48" s="50">
        <v>0</v>
      </c>
      <c r="Y48" s="50">
        <v>18.59</v>
      </c>
      <c r="Z48" s="50">
        <v>18.864699999999999</v>
      </c>
      <c r="AA48" s="50">
        <v>18.8324</v>
      </c>
      <c r="AB48" s="50">
        <v>0</v>
      </c>
      <c r="AC48" s="50">
        <v>18.8324</v>
      </c>
      <c r="AD48" s="50">
        <v>0</v>
      </c>
      <c r="AE48" s="50">
        <v>18.59</v>
      </c>
      <c r="AF48" s="50">
        <v>18.864699999999999</v>
      </c>
      <c r="AG48" s="50">
        <v>0</v>
      </c>
      <c r="AH48" s="50">
        <v>0</v>
      </c>
      <c r="AI48" s="50">
        <v>0</v>
      </c>
      <c r="AJ48" s="50">
        <v>0</v>
      </c>
      <c r="AK48" s="50" t="s">
        <v>126</v>
      </c>
      <c r="AL48" s="50">
        <v>0</v>
      </c>
      <c r="AM48" s="50">
        <v>22.946400000000001</v>
      </c>
    </row>
    <row r="49" spans="1:39" hidden="1" outlineLevel="1">
      <c r="A49" s="15">
        <v>41699</v>
      </c>
      <c r="B49" s="50">
        <v>26.589700000000001</v>
      </c>
      <c r="C49" s="50">
        <v>29.308299999999999</v>
      </c>
      <c r="D49" s="50">
        <v>31.916399999999999</v>
      </c>
      <c r="E49" s="50">
        <v>26.563800000000001</v>
      </c>
      <c r="F49" s="50">
        <v>20.443300000000001</v>
      </c>
      <c r="G49" s="50">
        <v>28.724799999999998</v>
      </c>
      <c r="H49" s="50">
        <v>25.6112</v>
      </c>
      <c r="I49" s="50">
        <v>29.450900000000001</v>
      </c>
      <c r="J49" s="50">
        <v>31.916399999999999</v>
      </c>
      <c r="K49" s="50">
        <v>26.8154</v>
      </c>
      <c r="L49" s="50">
        <v>20.444900000000001</v>
      </c>
      <c r="M49" s="50">
        <v>29.150300000000001</v>
      </c>
      <c r="N49" s="50">
        <v>25.614899999999999</v>
      </c>
      <c r="O49" s="50">
        <v>10.840400000000001</v>
      </c>
      <c r="P49" s="50">
        <v>32.4</v>
      </c>
      <c r="Q49" s="50">
        <v>10.751300000000001</v>
      </c>
      <c r="R49" s="50">
        <v>6.5</v>
      </c>
      <c r="S49" s="50">
        <v>10.75</v>
      </c>
      <c r="T49" s="50">
        <v>14.5</v>
      </c>
      <c r="U49" s="50">
        <v>23.139099999999999</v>
      </c>
      <c r="V49" s="50">
        <v>0</v>
      </c>
      <c r="W49" s="50">
        <v>23.139099999999999</v>
      </c>
      <c r="X49" s="50">
        <v>0</v>
      </c>
      <c r="Y49" s="50">
        <v>23.097999999999999</v>
      </c>
      <c r="Z49" s="50">
        <v>26.132400000000001</v>
      </c>
      <c r="AA49" s="50">
        <v>23.139099999999999</v>
      </c>
      <c r="AB49" s="50">
        <v>0</v>
      </c>
      <c r="AC49" s="50">
        <v>23.139099999999999</v>
      </c>
      <c r="AD49" s="50">
        <v>0</v>
      </c>
      <c r="AE49" s="50">
        <v>23.097999999999999</v>
      </c>
      <c r="AF49" s="50">
        <v>26.132400000000001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23.132899999999999</v>
      </c>
    </row>
    <row r="50" spans="1:39" hidden="1" outlineLevel="1">
      <c r="A50" s="15">
        <v>41730</v>
      </c>
      <c r="B50" s="50">
        <v>26.863299999999999</v>
      </c>
      <c r="C50" s="50">
        <v>30.3202</v>
      </c>
      <c r="D50" s="50">
        <v>33.531300000000002</v>
      </c>
      <c r="E50" s="50">
        <v>27.765899999999998</v>
      </c>
      <c r="F50" s="50">
        <v>20.682099999999998</v>
      </c>
      <c r="G50" s="50">
        <v>29.593900000000001</v>
      </c>
      <c r="H50" s="50">
        <v>28.091699999999999</v>
      </c>
      <c r="I50" s="50">
        <v>30.319900000000001</v>
      </c>
      <c r="J50" s="50">
        <v>33.530700000000003</v>
      </c>
      <c r="K50" s="50">
        <v>27.766200000000001</v>
      </c>
      <c r="L50" s="50">
        <v>20.6831</v>
      </c>
      <c r="M50" s="50">
        <v>29.593900000000001</v>
      </c>
      <c r="N50" s="50">
        <v>28.091699999999999</v>
      </c>
      <c r="O50" s="50">
        <v>33.936399999999999</v>
      </c>
      <c r="P50" s="50">
        <v>37.6417</v>
      </c>
      <c r="Q50" s="50">
        <v>6.5022000000000002</v>
      </c>
      <c r="R50" s="50">
        <v>6.5022000000000002</v>
      </c>
      <c r="S50" s="50" t="s">
        <v>126</v>
      </c>
      <c r="T50" s="50">
        <v>0</v>
      </c>
      <c r="U50" s="50">
        <v>12.9282</v>
      </c>
      <c r="V50" s="50">
        <v>0</v>
      </c>
      <c r="W50" s="50">
        <v>12.9282</v>
      </c>
      <c r="X50" s="50">
        <v>0</v>
      </c>
      <c r="Y50" s="50">
        <v>0</v>
      </c>
      <c r="Z50" s="50">
        <v>12.9282</v>
      </c>
      <c r="AA50" s="50">
        <v>21.595300000000002</v>
      </c>
      <c r="AB50" s="50">
        <v>0</v>
      </c>
      <c r="AC50" s="50">
        <v>21.595300000000002</v>
      </c>
      <c r="AD50" s="50">
        <v>0</v>
      </c>
      <c r="AE50" s="50">
        <v>0</v>
      </c>
      <c r="AF50" s="50">
        <v>21.595300000000002</v>
      </c>
      <c r="AG50" s="50">
        <v>11.1341</v>
      </c>
      <c r="AH50" s="50">
        <v>0</v>
      </c>
      <c r="AI50" s="50">
        <v>11.1341</v>
      </c>
      <c r="AJ50" s="50">
        <v>0</v>
      </c>
      <c r="AK50" s="50" t="s">
        <v>126</v>
      </c>
      <c r="AL50" s="50">
        <v>11.1341</v>
      </c>
      <c r="AM50" s="50">
        <v>22.6997</v>
      </c>
    </row>
    <row r="51" spans="1:39" hidden="1" outlineLevel="1">
      <c r="A51" s="15">
        <v>41760</v>
      </c>
      <c r="B51" s="50">
        <v>26.557500000000001</v>
      </c>
      <c r="C51" s="50">
        <v>31.358699999999999</v>
      </c>
      <c r="D51" s="50">
        <v>33.610900000000001</v>
      </c>
      <c r="E51" s="50">
        <v>28.914899999999999</v>
      </c>
      <c r="F51" s="50">
        <v>23.600999999999999</v>
      </c>
      <c r="G51" s="50">
        <v>30.241700000000002</v>
      </c>
      <c r="H51" s="50">
        <v>25.874300000000002</v>
      </c>
      <c r="I51" s="50">
        <v>31.363299999999999</v>
      </c>
      <c r="J51" s="50">
        <v>33.609299999999998</v>
      </c>
      <c r="K51" s="50">
        <v>28.9253</v>
      </c>
      <c r="L51" s="50">
        <v>23.6112</v>
      </c>
      <c r="M51" s="50">
        <v>30.241700000000002</v>
      </c>
      <c r="N51" s="50">
        <v>25.976500000000001</v>
      </c>
      <c r="O51" s="50">
        <v>22.009599999999999</v>
      </c>
      <c r="P51" s="50">
        <v>38.248600000000003</v>
      </c>
      <c r="Q51" s="50">
        <v>12.7133</v>
      </c>
      <c r="R51" s="50">
        <v>9.5</v>
      </c>
      <c r="S51" s="50" t="s">
        <v>126</v>
      </c>
      <c r="T51" s="50">
        <v>13.407400000000001</v>
      </c>
      <c r="U51" s="50">
        <v>23.030799999999999</v>
      </c>
      <c r="V51" s="50">
        <v>0</v>
      </c>
      <c r="W51" s="50">
        <v>23.030799999999999</v>
      </c>
      <c r="X51" s="50">
        <v>0</v>
      </c>
      <c r="Y51" s="50">
        <v>25.395399999999999</v>
      </c>
      <c r="Z51" s="50">
        <v>9.718</v>
      </c>
      <c r="AA51" s="50">
        <v>23.030799999999999</v>
      </c>
      <c r="AB51" s="50">
        <v>0</v>
      </c>
      <c r="AC51" s="50">
        <v>23.030799999999999</v>
      </c>
      <c r="AD51" s="50">
        <v>0</v>
      </c>
      <c r="AE51" s="50">
        <v>25.395399999999999</v>
      </c>
      <c r="AF51" s="50">
        <v>9.718</v>
      </c>
      <c r="AG51" s="50">
        <v>0</v>
      </c>
      <c r="AH51" s="50">
        <v>0</v>
      </c>
      <c r="AI51" s="50">
        <v>0</v>
      </c>
      <c r="AJ51" s="50">
        <v>0</v>
      </c>
      <c r="AK51" s="50" t="s">
        <v>126</v>
      </c>
      <c r="AL51" s="50">
        <v>0</v>
      </c>
      <c r="AM51" s="50">
        <v>21.5106</v>
      </c>
    </row>
    <row r="52" spans="1:39" hidden="1" outlineLevel="1">
      <c r="A52" s="15">
        <v>41791</v>
      </c>
      <c r="B52" s="50">
        <v>26.776499999999999</v>
      </c>
      <c r="C52" s="50">
        <v>31.134899999999998</v>
      </c>
      <c r="D52" s="50">
        <v>34.045099999999998</v>
      </c>
      <c r="E52" s="50">
        <v>28.540600000000001</v>
      </c>
      <c r="F52" s="50">
        <v>24.200399999999998</v>
      </c>
      <c r="G52" s="50">
        <v>30.545400000000001</v>
      </c>
      <c r="H52" s="50">
        <v>21.654</v>
      </c>
      <c r="I52" s="50">
        <v>31.2133</v>
      </c>
      <c r="J52" s="50">
        <v>34.043999999999997</v>
      </c>
      <c r="K52" s="50">
        <v>28.667300000000001</v>
      </c>
      <c r="L52" s="50">
        <v>24.2056</v>
      </c>
      <c r="M52" s="50">
        <v>30.545400000000001</v>
      </c>
      <c r="N52" s="50">
        <v>22.235700000000001</v>
      </c>
      <c r="O52" s="50">
        <v>15.327400000000001</v>
      </c>
      <c r="P52" s="50">
        <v>38.584099999999999</v>
      </c>
      <c r="Q52" s="50">
        <v>14.7378</v>
      </c>
      <c r="R52" s="50">
        <v>9.5</v>
      </c>
      <c r="S52" s="50" t="s">
        <v>126</v>
      </c>
      <c r="T52" s="50">
        <v>14.769500000000001</v>
      </c>
      <c r="U52" s="50">
        <v>32.197000000000003</v>
      </c>
      <c r="V52" s="50">
        <v>0</v>
      </c>
      <c r="W52" s="50">
        <v>32.197000000000003</v>
      </c>
      <c r="X52" s="50">
        <v>0</v>
      </c>
      <c r="Y52" s="50">
        <v>23.555599999999998</v>
      </c>
      <c r="Z52" s="50">
        <v>32.506500000000003</v>
      </c>
      <c r="AA52" s="50">
        <v>32.197000000000003</v>
      </c>
      <c r="AB52" s="50">
        <v>0</v>
      </c>
      <c r="AC52" s="50">
        <v>32.197000000000003</v>
      </c>
      <c r="AD52" s="50">
        <v>0</v>
      </c>
      <c r="AE52" s="50">
        <v>23.555599999999998</v>
      </c>
      <c r="AF52" s="50">
        <v>32.506500000000003</v>
      </c>
      <c r="AG52" s="50">
        <v>0</v>
      </c>
      <c r="AH52" s="50">
        <v>0</v>
      </c>
      <c r="AI52" s="50">
        <v>0</v>
      </c>
      <c r="AJ52" s="50">
        <v>0</v>
      </c>
      <c r="AK52" s="50" t="s">
        <v>126</v>
      </c>
      <c r="AL52" s="50">
        <v>0</v>
      </c>
      <c r="AM52" s="50">
        <v>21.7</v>
      </c>
    </row>
    <row r="53" spans="1:39" hidden="1" outlineLevel="1">
      <c r="A53" s="15">
        <v>41821</v>
      </c>
      <c r="B53" s="50">
        <v>26.8626</v>
      </c>
      <c r="C53" s="50">
        <v>31.983699999999999</v>
      </c>
      <c r="D53" s="50">
        <v>34.252400000000002</v>
      </c>
      <c r="E53" s="50">
        <v>29.574300000000001</v>
      </c>
      <c r="F53" s="50">
        <v>23.912500000000001</v>
      </c>
      <c r="G53" s="50">
        <v>31.5289</v>
      </c>
      <c r="H53" s="50">
        <v>26.180700000000002</v>
      </c>
      <c r="I53" s="50">
        <v>31.993300000000001</v>
      </c>
      <c r="J53" s="50">
        <v>34.254300000000001</v>
      </c>
      <c r="K53" s="50">
        <v>29.59</v>
      </c>
      <c r="L53" s="50">
        <v>23.914999999999999</v>
      </c>
      <c r="M53" s="50">
        <v>31.5289</v>
      </c>
      <c r="N53" s="50">
        <v>26.355399999999999</v>
      </c>
      <c r="O53" s="50">
        <v>14.0701</v>
      </c>
      <c r="P53" s="50">
        <v>18.822600000000001</v>
      </c>
      <c r="Q53" s="50">
        <v>13.4427</v>
      </c>
      <c r="R53" s="50">
        <v>12.5</v>
      </c>
      <c r="S53" s="50">
        <v>0</v>
      </c>
      <c r="T53" s="50">
        <v>13.49</v>
      </c>
      <c r="U53" s="50">
        <v>20.938400000000001</v>
      </c>
      <c r="V53" s="50">
        <v>0</v>
      </c>
      <c r="W53" s="50">
        <v>20.938400000000001</v>
      </c>
      <c r="X53" s="50">
        <v>0</v>
      </c>
      <c r="Y53" s="50">
        <v>20.545100000000001</v>
      </c>
      <c r="Z53" s="50">
        <v>20.941800000000001</v>
      </c>
      <c r="AA53" s="50">
        <v>20.938400000000001</v>
      </c>
      <c r="AB53" s="50">
        <v>0</v>
      </c>
      <c r="AC53" s="50">
        <v>20.938400000000001</v>
      </c>
      <c r="AD53" s="50">
        <v>0</v>
      </c>
      <c r="AE53" s="50">
        <v>20.545100000000001</v>
      </c>
      <c r="AF53" s="50">
        <v>20.941800000000001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20.916899999999998</v>
      </c>
    </row>
    <row r="54" spans="1:39" hidden="1" outlineLevel="1">
      <c r="A54" s="15">
        <v>41852</v>
      </c>
      <c r="B54" s="50">
        <v>26.793199999999999</v>
      </c>
      <c r="C54" s="50">
        <v>32.168900000000001</v>
      </c>
      <c r="D54" s="50">
        <v>33.986400000000003</v>
      </c>
      <c r="E54" s="50">
        <v>30.019300000000001</v>
      </c>
      <c r="F54" s="50">
        <v>24.1922</v>
      </c>
      <c r="G54" s="50">
        <v>31.625900000000001</v>
      </c>
      <c r="H54" s="50">
        <v>25.8096</v>
      </c>
      <c r="I54" s="50">
        <v>32.168599999999998</v>
      </c>
      <c r="J54" s="50">
        <v>33.984099999999998</v>
      </c>
      <c r="K54" s="50">
        <v>30.0229</v>
      </c>
      <c r="L54" s="50">
        <v>24.194299999999998</v>
      </c>
      <c r="M54" s="50">
        <v>31.625900000000001</v>
      </c>
      <c r="N54" s="50">
        <v>25.841999999999999</v>
      </c>
      <c r="O54" s="50">
        <v>32.582099999999997</v>
      </c>
      <c r="P54" s="50">
        <v>36.160699999999999</v>
      </c>
      <c r="Q54" s="50">
        <v>17.832799999999999</v>
      </c>
      <c r="R54" s="50">
        <v>12.5</v>
      </c>
      <c r="S54" s="50" t="s">
        <v>126</v>
      </c>
      <c r="T54" s="50">
        <v>18.41</v>
      </c>
      <c r="U54" s="50">
        <v>10.1005</v>
      </c>
      <c r="V54" s="50">
        <v>0</v>
      </c>
      <c r="W54" s="50">
        <v>10.1005</v>
      </c>
      <c r="X54" s="50">
        <v>0</v>
      </c>
      <c r="Y54" s="50">
        <v>25.681899999999999</v>
      </c>
      <c r="Z54" s="50">
        <v>5.9865000000000004</v>
      </c>
      <c r="AA54" s="50">
        <v>10.1005</v>
      </c>
      <c r="AB54" s="50">
        <v>0</v>
      </c>
      <c r="AC54" s="50">
        <v>10.1005</v>
      </c>
      <c r="AD54" s="50">
        <v>0</v>
      </c>
      <c r="AE54" s="50">
        <v>25.681899999999999</v>
      </c>
      <c r="AF54" s="50">
        <v>5.9865000000000004</v>
      </c>
      <c r="AG54" s="50">
        <v>0</v>
      </c>
      <c r="AH54" s="50">
        <v>0</v>
      </c>
      <c r="AI54" s="50">
        <v>0</v>
      </c>
      <c r="AJ54" s="50">
        <v>0</v>
      </c>
      <c r="AK54" s="50" t="s">
        <v>126</v>
      </c>
      <c r="AL54" s="50">
        <v>0</v>
      </c>
      <c r="AM54" s="50">
        <v>20.326899999999998</v>
      </c>
    </row>
    <row r="55" spans="1:39" hidden="1" outlineLevel="1">
      <c r="A55" s="15">
        <v>41883</v>
      </c>
      <c r="B55" s="50">
        <v>26.769400000000001</v>
      </c>
      <c r="C55" s="50">
        <v>32.155700000000003</v>
      </c>
      <c r="D55" s="50">
        <v>34.616700000000002</v>
      </c>
      <c r="E55" s="50">
        <v>29.7455</v>
      </c>
      <c r="F55" s="50">
        <v>25.019600000000001</v>
      </c>
      <c r="G55" s="50">
        <v>30.942599999999999</v>
      </c>
      <c r="H55" s="50">
        <v>28.463200000000001</v>
      </c>
      <c r="I55" s="50">
        <v>32.155999999999999</v>
      </c>
      <c r="J55" s="50">
        <v>34.6175</v>
      </c>
      <c r="K55" s="50">
        <v>29.7455</v>
      </c>
      <c r="L55" s="50">
        <v>25.019600000000001</v>
      </c>
      <c r="M55" s="50">
        <v>30.942599999999999</v>
      </c>
      <c r="N55" s="50">
        <v>28.463200000000001</v>
      </c>
      <c r="O55" s="50">
        <v>25.8018</v>
      </c>
      <c r="P55" s="50">
        <v>25.835100000000001</v>
      </c>
      <c r="Q55" s="50">
        <v>12.5</v>
      </c>
      <c r="R55" s="50">
        <v>12.5</v>
      </c>
      <c r="S55" s="50" t="s">
        <v>126</v>
      </c>
      <c r="T55" s="50" t="s">
        <v>126</v>
      </c>
      <c r="U55" s="50">
        <v>17.752199999999998</v>
      </c>
      <c r="V55" s="50">
        <v>0</v>
      </c>
      <c r="W55" s="50">
        <v>17.752199999999998</v>
      </c>
      <c r="X55" s="50">
        <v>0.01</v>
      </c>
      <c r="Y55" s="50">
        <v>10.0617</v>
      </c>
      <c r="Z55" s="50">
        <v>19.876799999999999</v>
      </c>
      <c r="AA55" s="50">
        <v>17.752199999999998</v>
      </c>
      <c r="AB55" s="50">
        <v>0</v>
      </c>
      <c r="AC55" s="50">
        <v>17.752199999999998</v>
      </c>
      <c r="AD55" s="50">
        <v>0.01</v>
      </c>
      <c r="AE55" s="50">
        <v>10.0617</v>
      </c>
      <c r="AF55" s="50">
        <v>19.876799999999999</v>
      </c>
      <c r="AG55" s="50">
        <v>0</v>
      </c>
      <c r="AH55" s="50">
        <v>0</v>
      </c>
      <c r="AI55" s="50">
        <v>0</v>
      </c>
      <c r="AJ55" s="50">
        <v>0</v>
      </c>
      <c r="AK55" s="50" t="s">
        <v>126</v>
      </c>
      <c r="AL55" s="50" t="s">
        <v>126</v>
      </c>
      <c r="AM55" s="50">
        <v>20.538699999999999</v>
      </c>
    </row>
    <row r="56" spans="1:39" hidden="1" outlineLevel="1">
      <c r="A56" s="15">
        <v>41913</v>
      </c>
      <c r="B56" s="50">
        <v>27.2942</v>
      </c>
      <c r="C56" s="50">
        <v>30.9587</v>
      </c>
      <c r="D56" s="50">
        <v>34.354700000000001</v>
      </c>
      <c r="E56" s="50">
        <v>27.566099999999999</v>
      </c>
      <c r="F56" s="50">
        <v>24.1312</v>
      </c>
      <c r="G56" s="50">
        <v>28.828900000000001</v>
      </c>
      <c r="H56" s="50">
        <v>24.379200000000001</v>
      </c>
      <c r="I56" s="50">
        <v>30.979600000000001</v>
      </c>
      <c r="J56" s="50">
        <v>34.340400000000002</v>
      </c>
      <c r="K56" s="50">
        <v>27.6143</v>
      </c>
      <c r="L56" s="50">
        <v>24.1313</v>
      </c>
      <c r="M56" s="50">
        <v>28.828900000000001</v>
      </c>
      <c r="N56" s="50">
        <v>24.907399999999999</v>
      </c>
      <c r="O56" s="50">
        <v>21.6709</v>
      </c>
      <c r="P56" s="50">
        <v>47.6462</v>
      </c>
      <c r="Q56" s="50">
        <v>13.4902</v>
      </c>
      <c r="R56" s="50">
        <v>12.5</v>
      </c>
      <c r="S56" s="50" t="s">
        <v>126</v>
      </c>
      <c r="T56" s="50">
        <v>13.4907</v>
      </c>
      <c r="U56" s="50">
        <v>12.6759</v>
      </c>
      <c r="V56" s="50">
        <v>0</v>
      </c>
      <c r="W56" s="50">
        <v>12.6759</v>
      </c>
      <c r="X56" s="50">
        <v>0.01</v>
      </c>
      <c r="Y56" s="50">
        <v>0.01</v>
      </c>
      <c r="Z56" s="50">
        <v>12.7422</v>
      </c>
      <c r="AA56" s="50">
        <v>19.1995</v>
      </c>
      <c r="AB56" s="50">
        <v>0</v>
      </c>
      <c r="AC56" s="50">
        <v>19.1995</v>
      </c>
      <c r="AD56" s="50">
        <v>0.01</v>
      </c>
      <c r="AE56" s="50">
        <v>0.01</v>
      </c>
      <c r="AF56" s="50">
        <v>19.496600000000001</v>
      </c>
      <c r="AG56" s="50">
        <v>9.2910000000000004</v>
      </c>
      <c r="AH56" s="50">
        <v>0</v>
      </c>
      <c r="AI56" s="50">
        <v>9.2910000000000004</v>
      </c>
      <c r="AJ56" s="50">
        <v>0</v>
      </c>
      <c r="AK56" s="50" t="s">
        <v>126</v>
      </c>
      <c r="AL56" s="50">
        <v>9.2910000000000004</v>
      </c>
      <c r="AM56" s="50">
        <v>20.634699999999999</v>
      </c>
    </row>
    <row r="57" spans="1:39" hidden="1" outlineLevel="1">
      <c r="A57" s="15">
        <v>41944</v>
      </c>
      <c r="B57" s="50">
        <v>26.962900000000001</v>
      </c>
      <c r="C57" s="50">
        <v>30.615600000000001</v>
      </c>
      <c r="D57" s="50">
        <v>35.571399999999997</v>
      </c>
      <c r="E57" s="50">
        <v>27.2559</v>
      </c>
      <c r="F57" s="50">
        <v>26.084900000000001</v>
      </c>
      <c r="G57" s="50">
        <v>27.982800000000001</v>
      </c>
      <c r="H57" s="50">
        <v>21.779199999999999</v>
      </c>
      <c r="I57" s="50">
        <v>30.6998</v>
      </c>
      <c r="J57" s="50">
        <v>35.566299999999998</v>
      </c>
      <c r="K57" s="50">
        <v>27.384599999999999</v>
      </c>
      <c r="L57" s="50">
        <v>26.0886</v>
      </c>
      <c r="M57" s="50">
        <v>27.982800000000001</v>
      </c>
      <c r="N57" s="50">
        <v>23.364999999999998</v>
      </c>
      <c r="O57" s="50">
        <v>7.2168999999999999</v>
      </c>
      <c r="P57" s="50">
        <v>42.880200000000002</v>
      </c>
      <c r="Q57" s="50">
        <v>4.1247999999999996</v>
      </c>
      <c r="R57" s="50">
        <v>13.163500000000001</v>
      </c>
      <c r="S57" s="50" t="s">
        <v>126</v>
      </c>
      <c r="T57" s="50">
        <v>4.0469999999999997</v>
      </c>
      <c r="U57" s="50">
        <v>12.260199999999999</v>
      </c>
      <c r="V57" s="50">
        <v>0</v>
      </c>
      <c r="W57" s="50">
        <v>12.260199999999999</v>
      </c>
      <c r="X57" s="50">
        <v>0</v>
      </c>
      <c r="Y57" s="50">
        <v>18.3748</v>
      </c>
      <c r="Z57" s="50">
        <v>12.061299999999999</v>
      </c>
      <c r="AA57" s="50">
        <v>20.0032</v>
      </c>
      <c r="AB57" s="50">
        <v>0</v>
      </c>
      <c r="AC57" s="50">
        <v>20.0032</v>
      </c>
      <c r="AD57" s="50">
        <v>0</v>
      </c>
      <c r="AE57" s="50">
        <v>18.3748</v>
      </c>
      <c r="AF57" s="50">
        <v>20.115200000000002</v>
      </c>
      <c r="AG57" s="50">
        <v>4.8243</v>
      </c>
      <c r="AH57" s="50">
        <v>0</v>
      </c>
      <c r="AI57" s="50">
        <v>4.8243</v>
      </c>
      <c r="AJ57" s="50">
        <v>0</v>
      </c>
      <c r="AK57" s="50" t="s">
        <v>126</v>
      </c>
      <c r="AL57" s="50">
        <v>4.8243</v>
      </c>
      <c r="AM57" s="50">
        <v>20.7256</v>
      </c>
    </row>
    <row r="58" spans="1:39" hidden="1" outlineLevel="1">
      <c r="A58" s="15">
        <v>41974</v>
      </c>
      <c r="B58" s="50">
        <v>26.4299</v>
      </c>
      <c r="C58" s="50">
        <v>31.056799999999999</v>
      </c>
      <c r="D58" s="50">
        <v>34.900700000000001</v>
      </c>
      <c r="E58" s="50">
        <v>27.566400000000002</v>
      </c>
      <c r="F58" s="50">
        <v>26.104199999999999</v>
      </c>
      <c r="G58" s="50">
        <v>28.0381</v>
      </c>
      <c r="H58" s="50">
        <v>24.613</v>
      </c>
      <c r="I58" s="50">
        <v>31.054300000000001</v>
      </c>
      <c r="J58" s="50">
        <v>34.886499999999998</v>
      </c>
      <c r="K58" s="50">
        <v>27.581299999999999</v>
      </c>
      <c r="L58" s="50">
        <v>26.138300000000001</v>
      </c>
      <c r="M58" s="50">
        <v>28.0381</v>
      </c>
      <c r="N58" s="50">
        <v>24.7334</v>
      </c>
      <c r="O58" s="50">
        <v>32.477600000000002</v>
      </c>
      <c r="P58" s="50">
        <v>39.996400000000001</v>
      </c>
      <c r="Q58" s="50">
        <v>9.8733000000000004</v>
      </c>
      <c r="R58" s="50">
        <v>14</v>
      </c>
      <c r="S58" s="50" t="s">
        <v>126</v>
      </c>
      <c r="T58" s="50">
        <v>7.569</v>
      </c>
      <c r="U58" s="50">
        <v>13.2705</v>
      </c>
      <c r="V58" s="50">
        <v>0</v>
      </c>
      <c r="W58" s="50">
        <v>13.2705</v>
      </c>
      <c r="X58" s="50">
        <v>0</v>
      </c>
      <c r="Y58" s="50">
        <v>17.340599999999998</v>
      </c>
      <c r="Z58" s="50">
        <v>13.1831</v>
      </c>
      <c r="AA58" s="50">
        <v>13.774800000000001</v>
      </c>
      <c r="AB58" s="50">
        <v>0</v>
      </c>
      <c r="AC58" s="50">
        <v>13.774800000000001</v>
      </c>
      <c r="AD58" s="50">
        <v>0</v>
      </c>
      <c r="AE58" s="50">
        <v>17.340599999999998</v>
      </c>
      <c r="AF58" s="50">
        <v>13.694000000000001</v>
      </c>
      <c r="AG58" s="50">
        <v>3.78</v>
      </c>
      <c r="AH58" s="50">
        <v>0</v>
      </c>
      <c r="AI58" s="50">
        <v>3.78</v>
      </c>
      <c r="AJ58" s="50">
        <v>0</v>
      </c>
      <c r="AK58" s="50" t="s">
        <v>126</v>
      </c>
      <c r="AL58" s="50">
        <v>3.78</v>
      </c>
      <c r="AM58" s="50">
        <v>20.096499999999999</v>
      </c>
    </row>
    <row r="59" spans="1:39" hidden="1" outlineLevel="1">
      <c r="A59" s="15">
        <v>42005</v>
      </c>
      <c r="B59" s="50">
        <v>27.573499999999999</v>
      </c>
      <c r="C59" s="50">
        <v>32.443399999999997</v>
      </c>
      <c r="D59" s="50">
        <v>37.3934</v>
      </c>
      <c r="E59" s="50">
        <v>28.485499999999998</v>
      </c>
      <c r="F59" s="50">
        <v>24.8492</v>
      </c>
      <c r="G59" s="50">
        <v>29.375499999999999</v>
      </c>
      <c r="H59" s="50">
        <v>22.8992</v>
      </c>
      <c r="I59" s="50">
        <v>32.465600000000002</v>
      </c>
      <c r="J59" s="50">
        <v>37.405200000000001</v>
      </c>
      <c r="K59" s="50">
        <v>28.513100000000001</v>
      </c>
      <c r="L59" s="50">
        <v>24.854099999999999</v>
      </c>
      <c r="M59" s="50">
        <v>29.375499999999999</v>
      </c>
      <c r="N59" s="50">
        <v>23.197900000000001</v>
      </c>
      <c r="O59" s="50">
        <v>18.503299999999999</v>
      </c>
      <c r="P59" s="50">
        <v>27.479299999999999</v>
      </c>
      <c r="Q59" s="50">
        <v>13.991</v>
      </c>
      <c r="R59" s="50">
        <v>14</v>
      </c>
      <c r="S59" s="50">
        <v>0</v>
      </c>
      <c r="T59" s="50">
        <v>13.9908</v>
      </c>
      <c r="U59" s="50">
        <v>11.9521</v>
      </c>
      <c r="V59" s="50">
        <v>0</v>
      </c>
      <c r="W59" s="50">
        <v>11.9521</v>
      </c>
      <c r="X59" s="50">
        <v>0</v>
      </c>
      <c r="Y59" s="50">
        <v>18.9937</v>
      </c>
      <c r="Z59" s="50">
        <v>11.873699999999999</v>
      </c>
      <c r="AA59" s="50">
        <v>12.228</v>
      </c>
      <c r="AB59" s="50">
        <v>0</v>
      </c>
      <c r="AC59" s="50">
        <v>12.228</v>
      </c>
      <c r="AD59" s="50">
        <v>0</v>
      </c>
      <c r="AE59" s="50">
        <v>18.9937</v>
      </c>
      <c r="AF59" s="50">
        <v>12.146699999999999</v>
      </c>
      <c r="AG59" s="50">
        <v>8.5</v>
      </c>
      <c r="AH59" s="50">
        <v>0</v>
      </c>
      <c r="AI59" s="50">
        <v>8.5</v>
      </c>
      <c r="AJ59" s="50">
        <v>0</v>
      </c>
      <c r="AK59" s="50">
        <v>0</v>
      </c>
      <c r="AL59" s="50">
        <v>8.5</v>
      </c>
      <c r="AM59" s="50">
        <v>21.5547</v>
      </c>
    </row>
    <row r="60" spans="1:39" hidden="1" outlineLevel="1">
      <c r="A60" s="15">
        <v>42036</v>
      </c>
      <c r="B60" s="50">
        <v>26.687999999999999</v>
      </c>
      <c r="C60" s="50">
        <v>31.2498</v>
      </c>
      <c r="D60" s="50">
        <v>35.639600000000002</v>
      </c>
      <c r="E60" s="50">
        <v>27.423100000000002</v>
      </c>
      <c r="F60" s="50">
        <v>30.0624</v>
      </c>
      <c r="G60" s="50">
        <v>28.190999999999999</v>
      </c>
      <c r="H60" s="50">
        <v>18.6553</v>
      </c>
      <c r="I60" s="50">
        <v>31.256799999999998</v>
      </c>
      <c r="J60" s="50">
        <v>35.628700000000002</v>
      </c>
      <c r="K60" s="50">
        <v>27.445</v>
      </c>
      <c r="L60" s="50">
        <v>30.1357</v>
      </c>
      <c r="M60" s="50">
        <v>28.190999999999999</v>
      </c>
      <c r="N60" s="50">
        <v>18.727399999999999</v>
      </c>
      <c r="O60" s="50">
        <v>26.428999999999998</v>
      </c>
      <c r="P60" s="50">
        <v>43.756999999999998</v>
      </c>
      <c r="Q60" s="50">
        <v>13.515499999999999</v>
      </c>
      <c r="R60" s="50">
        <v>15.1717</v>
      </c>
      <c r="S60" s="50" t="s">
        <v>126</v>
      </c>
      <c r="T60" s="50">
        <v>13</v>
      </c>
      <c r="U60" s="50">
        <v>13.817500000000001</v>
      </c>
      <c r="V60" s="50">
        <v>0</v>
      </c>
      <c r="W60" s="50">
        <v>13.817500000000001</v>
      </c>
      <c r="X60" s="50">
        <v>0</v>
      </c>
      <c r="Y60" s="50">
        <v>18.536899999999999</v>
      </c>
      <c r="Z60" s="50">
        <v>13.529400000000001</v>
      </c>
      <c r="AA60" s="50">
        <v>13.9099</v>
      </c>
      <c r="AB60" s="50">
        <v>0</v>
      </c>
      <c r="AC60" s="50">
        <v>13.9099</v>
      </c>
      <c r="AD60" s="50">
        <v>0</v>
      </c>
      <c r="AE60" s="50">
        <v>18.536899999999999</v>
      </c>
      <c r="AF60" s="50">
        <v>13.622199999999999</v>
      </c>
      <c r="AG60" s="50">
        <v>8.4860000000000007</v>
      </c>
      <c r="AH60" s="50">
        <v>0</v>
      </c>
      <c r="AI60" s="50">
        <v>8.4860000000000007</v>
      </c>
      <c r="AJ60" s="50">
        <v>0</v>
      </c>
      <c r="AK60" s="50" t="s">
        <v>126</v>
      </c>
      <c r="AL60" s="50">
        <v>8.4860000000000007</v>
      </c>
      <c r="AM60" s="50">
        <v>22.707599999999999</v>
      </c>
    </row>
    <row r="61" spans="1:39" hidden="1" outlineLevel="1">
      <c r="A61" s="15">
        <v>42064</v>
      </c>
      <c r="B61" s="50">
        <v>27.1204</v>
      </c>
      <c r="C61" s="50">
        <v>31.327400000000001</v>
      </c>
      <c r="D61" s="50">
        <v>37.835999999999999</v>
      </c>
      <c r="E61" s="50">
        <v>26.955300000000001</v>
      </c>
      <c r="F61" s="50">
        <v>30.6785</v>
      </c>
      <c r="G61" s="50">
        <v>28.5138</v>
      </c>
      <c r="H61" s="50">
        <v>14.485900000000001</v>
      </c>
      <c r="I61" s="50">
        <v>31.3247</v>
      </c>
      <c r="J61" s="50">
        <v>37.8352</v>
      </c>
      <c r="K61" s="50">
        <v>26.951799999999999</v>
      </c>
      <c r="L61" s="50">
        <v>30.69</v>
      </c>
      <c r="M61" s="50">
        <v>28.5138</v>
      </c>
      <c r="N61" s="50">
        <v>14.485900000000001</v>
      </c>
      <c r="O61" s="50">
        <v>33.551000000000002</v>
      </c>
      <c r="P61" s="50">
        <v>38.444699999999997</v>
      </c>
      <c r="Q61" s="50">
        <v>29.989100000000001</v>
      </c>
      <c r="R61" s="50">
        <v>29.989100000000001</v>
      </c>
      <c r="S61" s="50" t="s">
        <v>126</v>
      </c>
      <c r="T61" s="50">
        <v>0</v>
      </c>
      <c r="U61" s="50">
        <v>12.951700000000001</v>
      </c>
      <c r="V61" s="50">
        <v>0</v>
      </c>
      <c r="W61" s="50">
        <v>12.951700000000001</v>
      </c>
      <c r="X61" s="50">
        <v>0</v>
      </c>
      <c r="Y61" s="50">
        <v>23.513000000000002</v>
      </c>
      <c r="Z61" s="50">
        <v>11.738300000000001</v>
      </c>
      <c r="AA61" s="50">
        <v>12.941800000000001</v>
      </c>
      <c r="AB61" s="50">
        <v>0</v>
      </c>
      <c r="AC61" s="50">
        <v>12.941800000000001</v>
      </c>
      <c r="AD61" s="50">
        <v>0</v>
      </c>
      <c r="AE61" s="50">
        <v>23.513000000000002</v>
      </c>
      <c r="AF61" s="50">
        <v>11.7058</v>
      </c>
      <c r="AG61" s="50">
        <v>13.57</v>
      </c>
      <c r="AH61" s="50">
        <v>0</v>
      </c>
      <c r="AI61" s="50">
        <v>13.57</v>
      </c>
      <c r="AJ61" s="50">
        <v>0</v>
      </c>
      <c r="AK61" s="50" t="s">
        <v>126</v>
      </c>
      <c r="AL61" s="50">
        <v>13.57</v>
      </c>
      <c r="AM61" s="50">
        <v>25.539100000000001</v>
      </c>
    </row>
    <row r="62" spans="1:39" hidden="1" outlineLevel="1">
      <c r="A62" s="15">
        <v>42095</v>
      </c>
      <c r="B62" s="50">
        <v>27.596299999999999</v>
      </c>
      <c r="C62" s="50">
        <v>29.035599999999999</v>
      </c>
      <c r="D62" s="50">
        <v>39.779499999999999</v>
      </c>
      <c r="E62" s="50">
        <v>24.477599999999999</v>
      </c>
      <c r="F62" s="50">
        <v>31.797799999999999</v>
      </c>
      <c r="G62" s="50">
        <v>29.379200000000001</v>
      </c>
      <c r="H62" s="50">
        <v>11.167199999999999</v>
      </c>
      <c r="I62" s="50">
        <v>29.034700000000001</v>
      </c>
      <c r="J62" s="50">
        <v>39.779899999999998</v>
      </c>
      <c r="K62" s="50">
        <v>24.4742</v>
      </c>
      <c r="L62" s="50">
        <v>31.8172</v>
      </c>
      <c r="M62" s="50">
        <v>29.379200000000001</v>
      </c>
      <c r="N62" s="50">
        <v>11.167199999999999</v>
      </c>
      <c r="O62" s="50">
        <v>30.825299999999999</v>
      </c>
      <c r="P62" s="50">
        <v>37.5764</v>
      </c>
      <c r="Q62" s="50">
        <v>30</v>
      </c>
      <c r="R62" s="50">
        <v>30</v>
      </c>
      <c r="S62" s="50" t="s">
        <v>126</v>
      </c>
      <c r="T62" s="50">
        <v>0</v>
      </c>
      <c r="U62" s="50">
        <v>29.068899999999999</v>
      </c>
      <c r="V62" s="50">
        <v>0</v>
      </c>
      <c r="W62" s="50">
        <v>29.068899999999999</v>
      </c>
      <c r="X62" s="50">
        <v>82.596900000000005</v>
      </c>
      <c r="Y62" s="50">
        <v>16.962900000000001</v>
      </c>
      <c r="Z62" s="50">
        <v>13.1943</v>
      </c>
      <c r="AA62" s="50">
        <v>33.863</v>
      </c>
      <c r="AB62" s="50">
        <v>0</v>
      </c>
      <c r="AC62" s="50">
        <v>33.863</v>
      </c>
      <c r="AD62" s="50">
        <v>82.596900000000005</v>
      </c>
      <c r="AE62" s="50">
        <v>16.962900000000001</v>
      </c>
      <c r="AF62" s="50">
        <v>13.4941</v>
      </c>
      <c r="AG62" s="50">
        <v>12.4756</v>
      </c>
      <c r="AH62" s="50">
        <v>0</v>
      </c>
      <c r="AI62" s="50">
        <v>12.4756</v>
      </c>
      <c r="AJ62" s="50">
        <v>0</v>
      </c>
      <c r="AK62" s="50" t="s">
        <v>126</v>
      </c>
      <c r="AL62" s="50">
        <v>12.4756</v>
      </c>
      <c r="AM62" s="50">
        <v>25.708200000000001</v>
      </c>
    </row>
    <row r="63" spans="1:39" hidden="1" outlineLevel="1">
      <c r="A63" s="15">
        <v>42125</v>
      </c>
      <c r="B63" s="50">
        <v>28.985199999999999</v>
      </c>
      <c r="C63" s="50">
        <v>32.222499999999997</v>
      </c>
      <c r="D63" s="50">
        <v>41.890999999999998</v>
      </c>
      <c r="E63" s="50">
        <v>27.164400000000001</v>
      </c>
      <c r="F63" s="50">
        <v>31.141999999999999</v>
      </c>
      <c r="G63" s="50">
        <v>29.140699999999999</v>
      </c>
      <c r="H63" s="50">
        <v>6.8905000000000003</v>
      </c>
      <c r="I63" s="50">
        <v>32.2166</v>
      </c>
      <c r="J63" s="50">
        <v>41.9039</v>
      </c>
      <c r="K63" s="50">
        <v>27.163599999999999</v>
      </c>
      <c r="L63" s="50">
        <v>31.1463</v>
      </c>
      <c r="M63" s="50">
        <v>29.140699999999999</v>
      </c>
      <c r="N63" s="50">
        <v>6.8905000000000003</v>
      </c>
      <c r="O63" s="50">
        <v>36.720700000000001</v>
      </c>
      <c r="P63" s="50">
        <v>37.9375</v>
      </c>
      <c r="Q63" s="50">
        <v>30</v>
      </c>
      <c r="R63" s="50">
        <v>30</v>
      </c>
      <c r="S63" s="50" t="s">
        <v>126</v>
      </c>
      <c r="T63" s="50">
        <v>0</v>
      </c>
      <c r="U63" s="50">
        <v>19.812200000000001</v>
      </c>
      <c r="V63" s="50">
        <v>0</v>
      </c>
      <c r="W63" s="50">
        <v>19.812200000000001</v>
      </c>
      <c r="X63" s="50">
        <v>0</v>
      </c>
      <c r="Y63" s="50">
        <v>13.5002</v>
      </c>
      <c r="Z63" s="50">
        <v>19.815999999999999</v>
      </c>
      <c r="AA63" s="50">
        <v>19.960999999999999</v>
      </c>
      <c r="AB63" s="50">
        <v>0</v>
      </c>
      <c r="AC63" s="50">
        <v>19.960999999999999</v>
      </c>
      <c r="AD63" s="50">
        <v>0</v>
      </c>
      <c r="AE63" s="50">
        <v>13.5002</v>
      </c>
      <c r="AF63" s="50">
        <v>19.965</v>
      </c>
      <c r="AG63" s="50">
        <v>13</v>
      </c>
      <c r="AH63" s="50">
        <v>0</v>
      </c>
      <c r="AI63" s="50">
        <v>13</v>
      </c>
      <c r="AJ63" s="50">
        <v>0</v>
      </c>
      <c r="AK63" s="50" t="s">
        <v>126</v>
      </c>
      <c r="AL63" s="50">
        <v>13</v>
      </c>
      <c r="AM63" s="50">
        <v>26.068999999999999</v>
      </c>
    </row>
    <row r="64" spans="1:39" hidden="1" outlineLevel="1">
      <c r="A64" s="15">
        <v>42156</v>
      </c>
      <c r="B64" s="50">
        <v>28.422999999999998</v>
      </c>
      <c r="C64" s="50">
        <v>32.4238</v>
      </c>
      <c r="D64" s="50">
        <v>42.553800000000003</v>
      </c>
      <c r="E64" s="50">
        <v>27.110700000000001</v>
      </c>
      <c r="F64" s="50">
        <v>28.1614</v>
      </c>
      <c r="G64" s="50">
        <v>28.8187</v>
      </c>
      <c r="H64" s="50">
        <v>11.3704</v>
      </c>
      <c r="I64" s="50">
        <v>32.412599999999998</v>
      </c>
      <c r="J64" s="50">
        <v>42.540900000000001</v>
      </c>
      <c r="K64" s="50">
        <v>27.110600000000002</v>
      </c>
      <c r="L64" s="50">
        <v>28.161100000000001</v>
      </c>
      <c r="M64" s="50">
        <v>28.8187</v>
      </c>
      <c r="N64" s="50">
        <v>11.3704</v>
      </c>
      <c r="O64" s="50">
        <v>48.871400000000001</v>
      </c>
      <c r="P64" s="50">
        <v>49.149099999999997</v>
      </c>
      <c r="Q64" s="50">
        <v>30</v>
      </c>
      <c r="R64" s="50">
        <v>30</v>
      </c>
      <c r="S64" s="50" t="s">
        <v>126</v>
      </c>
      <c r="T64" s="50">
        <v>0</v>
      </c>
      <c r="U64" s="50">
        <v>9.8912999999999993</v>
      </c>
      <c r="V64" s="50">
        <v>0</v>
      </c>
      <c r="W64" s="50">
        <v>9.8912999999999993</v>
      </c>
      <c r="X64" s="50">
        <v>0</v>
      </c>
      <c r="Y64" s="50">
        <v>17.7517</v>
      </c>
      <c r="Z64" s="50">
        <v>9.7888000000000002</v>
      </c>
      <c r="AA64" s="50">
        <v>9.8923000000000005</v>
      </c>
      <c r="AB64" s="50">
        <v>0</v>
      </c>
      <c r="AC64" s="50">
        <v>9.8923000000000005</v>
      </c>
      <c r="AD64" s="50">
        <v>0</v>
      </c>
      <c r="AE64" s="50">
        <v>17.7517</v>
      </c>
      <c r="AF64" s="50">
        <v>9.7853999999999992</v>
      </c>
      <c r="AG64" s="50">
        <v>9.8679000000000006</v>
      </c>
      <c r="AH64" s="50">
        <v>0</v>
      </c>
      <c r="AI64" s="50">
        <v>9.8679000000000006</v>
      </c>
      <c r="AJ64" s="50">
        <v>0</v>
      </c>
      <c r="AK64" s="50" t="s">
        <v>126</v>
      </c>
      <c r="AL64" s="50">
        <v>9.8679000000000006</v>
      </c>
      <c r="AM64" s="50">
        <v>26.351299999999998</v>
      </c>
    </row>
    <row r="65" spans="1:39" hidden="1" outlineLevel="1">
      <c r="A65" s="15">
        <v>42186</v>
      </c>
      <c r="B65" s="50">
        <v>29.529299999999999</v>
      </c>
      <c r="C65" s="50">
        <v>31.625599999999999</v>
      </c>
      <c r="D65" s="50">
        <v>42.309899999999999</v>
      </c>
      <c r="E65" s="50">
        <v>26.9924</v>
      </c>
      <c r="F65" s="50">
        <v>34.162100000000002</v>
      </c>
      <c r="G65" s="50">
        <v>29.732199999999999</v>
      </c>
      <c r="H65" s="50">
        <v>8.7167999999999992</v>
      </c>
      <c r="I65" s="50">
        <v>31.611499999999999</v>
      </c>
      <c r="J65" s="50">
        <v>42.293399999999998</v>
      </c>
      <c r="K65" s="50">
        <v>26.9923</v>
      </c>
      <c r="L65" s="50">
        <v>34.162999999999997</v>
      </c>
      <c r="M65" s="50">
        <v>29.732199999999999</v>
      </c>
      <c r="N65" s="50">
        <v>8.7167999999999992</v>
      </c>
      <c r="O65" s="50">
        <v>47.895000000000003</v>
      </c>
      <c r="P65" s="50">
        <v>48.116900000000001</v>
      </c>
      <c r="Q65" s="50">
        <v>30</v>
      </c>
      <c r="R65" s="50">
        <v>30</v>
      </c>
      <c r="S65" s="50" t="s">
        <v>126</v>
      </c>
      <c r="T65" s="50" t="s">
        <v>126</v>
      </c>
      <c r="U65" s="50">
        <v>15.035500000000001</v>
      </c>
      <c r="V65" s="50">
        <v>0</v>
      </c>
      <c r="W65" s="50">
        <v>15.035500000000001</v>
      </c>
      <c r="X65" s="50">
        <v>0</v>
      </c>
      <c r="Y65" s="50">
        <v>19.1814</v>
      </c>
      <c r="Z65" s="50">
        <v>14.9091</v>
      </c>
      <c r="AA65" s="50">
        <v>15.035500000000001</v>
      </c>
      <c r="AB65" s="50">
        <v>0</v>
      </c>
      <c r="AC65" s="50">
        <v>15.035500000000001</v>
      </c>
      <c r="AD65" s="50">
        <v>0</v>
      </c>
      <c r="AE65" s="50">
        <v>19.1814</v>
      </c>
      <c r="AF65" s="50">
        <v>14.9091</v>
      </c>
      <c r="AG65" s="50">
        <v>0</v>
      </c>
      <c r="AH65" s="50">
        <v>0</v>
      </c>
      <c r="AI65" s="50">
        <v>0</v>
      </c>
      <c r="AJ65" s="50">
        <v>0</v>
      </c>
      <c r="AK65" s="50" t="s">
        <v>126</v>
      </c>
      <c r="AL65" s="50" t="s">
        <v>126</v>
      </c>
      <c r="AM65" s="50">
        <v>27.084499999999998</v>
      </c>
    </row>
    <row r="66" spans="1:39" hidden="1" outlineLevel="1">
      <c r="A66" s="15">
        <v>42217</v>
      </c>
      <c r="B66" s="50">
        <v>30.2715</v>
      </c>
      <c r="C66" s="50">
        <v>34.043399999999998</v>
      </c>
      <c r="D66" s="50">
        <v>42.377800000000001</v>
      </c>
      <c r="E66" s="50">
        <v>30.344999999999999</v>
      </c>
      <c r="F66" s="50">
        <v>35.788699999999999</v>
      </c>
      <c r="G66" s="50">
        <v>31.177099999999999</v>
      </c>
      <c r="H66" s="50">
        <v>19.511199999999999</v>
      </c>
      <c r="I66" s="50">
        <v>34.041200000000003</v>
      </c>
      <c r="J66" s="50">
        <v>42.377400000000002</v>
      </c>
      <c r="K66" s="50">
        <v>30.344999999999999</v>
      </c>
      <c r="L66" s="50">
        <v>35.79</v>
      </c>
      <c r="M66" s="50">
        <v>31.177099999999999</v>
      </c>
      <c r="N66" s="50">
        <v>19.511199999999999</v>
      </c>
      <c r="O66" s="50">
        <v>42.190100000000001</v>
      </c>
      <c r="P66" s="50">
        <v>42.761000000000003</v>
      </c>
      <c r="Q66" s="50">
        <v>30</v>
      </c>
      <c r="R66" s="50">
        <v>30</v>
      </c>
      <c r="S66" s="50" t="s">
        <v>126</v>
      </c>
      <c r="T66" s="50" t="s">
        <v>126</v>
      </c>
      <c r="U66" s="50">
        <v>8.1201000000000008</v>
      </c>
      <c r="V66" s="50">
        <v>0</v>
      </c>
      <c r="W66" s="50">
        <v>8.1201000000000008</v>
      </c>
      <c r="X66" s="50">
        <v>0</v>
      </c>
      <c r="Y66" s="50">
        <v>23.8934</v>
      </c>
      <c r="Z66" s="50">
        <v>7.8628</v>
      </c>
      <c r="AA66" s="50">
        <v>8.1201000000000008</v>
      </c>
      <c r="AB66" s="50">
        <v>0</v>
      </c>
      <c r="AC66" s="50">
        <v>8.1201000000000008</v>
      </c>
      <c r="AD66" s="50">
        <v>0</v>
      </c>
      <c r="AE66" s="50">
        <v>23.8934</v>
      </c>
      <c r="AF66" s="50">
        <v>7.8628</v>
      </c>
      <c r="AG66" s="50">
        <v>0</v>
      </c>
      <c r="AH66" s="50">
        <v>0</v>
      </c>
      <c r="AI66" s="50">
        <v>0</v>
      </c>
      <c r="AJ66" s="50">
        <v>0</v>
      </c>
      <c r="AK66" s="50" t="s">
        <v>126</v>
      </c>
      <c r="AL66" s="50" t="s">
        <v>126</v>
      </c>
      <c r="AM66" s="50">
        <v>26.3919</v>
      </c>
    </row>
    <row r="67" spans="1:39" hidden="1" outlineLevel="1">
      <c r="A67" s="15">
        <v>42248</v>
      </c>
      <c r="B67" s="50">
        <v>29.9725</v>
      </c>
      <c r="C67" s="50">
        <v>32.399799999999999</v>
      </c>
      <c r="D67" s="50">
        <v>41.593400000000003</v>
      </c>
      <c r="E67" s="50">
        <v>28.696999999999999</v>
      </c>
      <c r="F67" s="50">
        <v>35.628399999999999</v>
      </c>
      <c r="G67" s="50">
        <v>30.865200000000002</v>
      </c>
      <c r="H67" s="50">
        <v>13.3934</v>
      </c>
      <c r="I67" s="50">
        <v>32.390500000000003</v>
      </c>
      <c r="J67" s="50">
        <v>41.607500000000002</v>
      </c>
      <c r="K67" s="50">
        <v>28.697500000000002</v>
      </c>
      <c r="L67" s="50">
        <v>35.656199999999998</v>
      </c>
      <c r="M67" s="50">
        <v>30.865200000000002</v>
      </c>
      <c r="N67" s="50">
        <v>13.3934</v>
      </c>
      <c r="O67" s="50">
        <v>37.745800000000003</v>
      </c>
      <c r="P67" s="50">
        <v>39.021700000000003</v>
      </c>
      <c r="Q67" s="50">
        <v>26.999500000000001</v>
      </c>
      <c r="R67" s="50">
        <v>26.999500000000001</v>
      </c>
      <c r="S67" s="50" t="s">
        <v>126</v>
      </c>
      <c r="T67" s="50">
        <v>0</v>
      </c>
      <c r="U67" s="50">
        <v>7.5189000000000004</v>
      </c>
      <c r="V67" s="50">
        <v>0</v>
      </c>
      <c r="W67" s="50">
        <v>7.5189000000000004</v>
      </c>
      <c r="X67" s="50">
        <v>0</v>
      </c>
      <c r="Y67" s="50">
        <v>23.510400000000001</v>
      </c>
      <c r="Z67" s="50">
        <v>7.5187999999999997</v>
      </c>
      <c r="AA67" s="50">
        <v>9.6181000000000001</v>
      </c>
      <c r="AB67" s="50">
        <v>0</v>
      </c>
      <c r="AC67" s="50">
        <v>9.6181000000000001</v>
      </c>
      <c r="AD67" s="50">
        <v>0</v>
      </c>
      <c r="AE67" s="50">
        <v>23.510400000000001</v>
      </c>
      <c r="AF67" s="50">
        <v>9.6180000000000003</v>
      </c>
      <c r="AG67" s="50">
        <v>0</v>
      </c>
      <c r="AH67" s="50">
        <v>0</v>
      </c>
      <c r="AI67" s="50">
        <v>0</v>
      </c>
      <c r="AJ67" s="50">
        <v>0</v>
      </c>
      <c r="AK67" s="50" t="s">
        <v>126</v>
      </c>
      <c r="AL67" s="50">
        <v>0</v>
      </c>
      <c r="AM67" s="50">
        <v>29.153500000000001</v>
      </c>
    </row>
    <row r="68" spans="1:39" hidden="1" outlineLevel="1">
      <c r="A68" s="15">
        <v>42278</v>
      </c>
      <c r="B68" s="50">
        <v>29.2864</v>
      </c>
      <c r="C68" s="50">
        <v>30.089600000000001</v>
      </c>
      <c r="D68" s="50">
        <v>42.268999999999998</v>
      </c>
      <c r="E68" s="50">
        <v>25.987100000000002</v>
      </c>
      <c r="F68" s="50">
        <v>26.637599999999999</v>
      </c>
      <c r="G68" s="50">
        <v>29.161799999999999</v>
      </c>
      <c r="H68" s="50">
        <v>11.9377</v>
      </c>
      <c r="I68" s="50">
        <v>30.171700000000001</v>
      </c>
      <c r="J68" s="50">
        <v>42.268700000000003</v>
      </c>
      <c r="K68" s="50">
        <v>26.0792</v>
      </c>
      <c r="L68" s="50">
        <v>26.637599999999999</v>
      </c>
      <c r="M68" s="50">
        <v>29.204699999999999</v>
      </c>
      <c r="N68" s="50">
        <v>12.0039</v>
      </c>
      <c r="O68" s="50">
        <v>10.7417</v>
      </c>
      <c r="P68" s="50">
        <v>42.541800000000002</v>
      </c>
      <c r="Q68" s="50">
        <v>8.7600999999999996</v>
      </c>
      <c r="R68" s="50">
        <v>22</v>
      </c>
      <c r="S68" s="50">
        <v>8.16</v>
      </c>
      <c r="T68" s="50">
        <v>9</v>
      </c>
      <c r="U68" s="50">
        <v>8.8162000000000003</v>
      </c>
      <c r="V68" s="50">
        <v>0</v>
      </c>
      <c r="W68" s="50">
        <v>8.8162000000000003</v>
      </c>
      <c r="X68" s="50">
        <v>0</v>
      </c>
      <c r="Y68" s="50">
        <v>19.1038</v>
      </c>
      <c r="Z68" s="50">
        <v>7.99</v>
      </c>
      <c r="AA68" s="50">
        <v>9.8314000000000004</v>
      </c>
      <c r="AB68" s="50">
        <v>0</v>
      </c>
      <c r="AC68" s="50">
        <v>9.8314000000000004</v>
      </c>
      <c r="AD68" s="50">
        <v>0</v>
      </c>
      <c r="AE68" s="50">
        <v>19.1038</v>
      </c>
      <c r="AF68" s="50">
        <v>8.8609000000000009</v>
      </c>
      <c r="AG68" s="50">
        <v>5.117</v>
      </c>
      <c r="AH68" s="50">
        <v>0</v>
      </c>
      <c r="AI68" s="50">
        <v>5.117</v>
      </c>
      <c r="AJ68" s="50">
        <v>0</v>
      </c>
      <c r="AK68" s="50">
        <v>0</v>
      </c>
      <c r="AL68" s="50">
        <v>5.117</v>
      </c>
      <c r="AM68" s="50">
        <v>29.147300000000001</v>
      </c>
    </row>
    <row r="69" spans="1:39" hidden="1" outlineLevel="1">
      <c r="A69" s="15">
        <v>42309</v>
      </c>
      <c r="B69" s="50">
        <v>29.257300000000001</v>
      </c>
      <c r="C69" s="50">
        <v>31.433800000000002</v>
      </c>
      <c r="D69" s="50">
        <v>43.214199999999998</v>
      </c>
      <c r="E69" s="50">
        <v>26.846</v>
      </c>
      <c r="F69" s="50">
        <v>28.468499999999999</v>
      </c>
      <c r="G69" s="50">
        <v>30.509799999999998</v>
      </c>
      <c r="H69" s="50">
        <v>10.795999999999999</v>
      </c>
      <c r="I69" s="50">
        <v>31.427199999999999</v>
      </c>
      <c r="J69" s="50">
        <v>43.211599999999997</v>
      </c>
      <c r="K69" s="50">
        <v>26.846</v>
      </c>
      <c r="L69" s="50">
        <v>28.4694</v>
      </c>
      <c r="M69" s="50">
        <v>30.509799999999998</v>
      </c>
      <c r="N69" s="50">
        <v>10.795999999999999</v>
      </c>
      <c r="O69" s="50">
        <v>44.139299999999999</v>
      </c>
      <c r="P69" s="50">
        <v>44.618200000000002</v>
      </c>
      <c r="Q69" s="50">
        <v>22</v>
      </c>
      <c r="R69" s="50">
        <v>22</v>
      </c>
      <c r="S69" s="50" t="s">
        <v>126</v>
      </c>
      <c r="T69" s="50">
        <v>0</v>
      </c>
      <c r="U69" s="50">
        <v>8.0437999999999992</v>
      </c>
      <c r="V69" s="50">
        <v>0</v>
      </c>
      <c r="W69" s="50">
        <v>8.0437999999999992</v>
      </c>
      <c r="X69" s="50">
        <v>0</v>
      </c>
      <c r="Y69" s="50">
        <v>15.493600000000001</v>
      </c>
      <c r="Z69" s="50">
        <v>7.8531000000000004</v>
      </c>
      <c r="AA69" s="50">
        <v>10.043699999999999</v>
      </c>
      <c r="AB69" s="50">
        <v>0</v>
      </c>
      <c r="AC69" s="50">
        <v>10.043699999999999</v>
      </c>
      <c r="AD69" s="50">
        <v>0</v>
      </c>
      <c r="AE69" s="50">
        <v>15.493600000000001</v>
      </c>
      <c r="AF69" s="50">
        <v>9.8618000000000006</v>
      </c>
      <c r="AG69" s="50">
        <v>1.2482</v>
      </c>
      <c r="AH69" s="50">
        <v>0</v>
      </c>
      <c r="AI69" s="50">
        <v>1.2482</v>
      </c>
      <c r="AJ69" s="50">
        <v>0</v>
      </c>
      <c r="AK69" s="50" t="s">
        <v>126</v>
      </c>
      <c r="AL69" s="50">
        <v>1.2482</v>
      </c>
      <c r="AM69" s="50">
        <v>28.598800000000001</v>
      </c>
    </row>
    <row r="70" spans="1:39" hidden="1" outlineLevel="1">
      <c r="A70" s="15">
        <v>42339</v>
      </c>
      <c r="B70" s="50">
        <v>26.485099999999999</v>
      </c>
      <c r="C70" s="50">
        <v>29.938400000000001</v>
      </c>
      <c r="D70" s="50">
        <v>41.988199999999999</v>
      </c>
      <c r="E70" s="50">
        <v>25.2332</v>
      </c>
      <c r="F70" s="50">
        <v>32.793500000000002</v>
      </c>
      <c r="G70" s="50">
        <v>29.644300000000001</v>
      </c>
      <c r="H70" s="50">
        <v>7.8239999999999998</v>
      </c>
      <c r="I70" s="50">
        <v>30.065000000000001</v>
      </c>
      <c r="J70" s="50">
        <v>41.974600000000002</v>
      </c>
      <c r="K70" s="50">
        <v>25.387699999999999</v>
      </c>
      <c r="L70" s="50">
        <v>32.796799999999998</v>
      </c>
      <c r="M70" s="50">
        <v>29.644300000000001</v>
      </c>
      <c r="N70" s="50">
        <v>7.9242999999999997</v>
      </c>
      <c r="O70" s="50">
        <v>8.9934999999999992</v>
      </c>
      <c r="P70" s="50">
        <v>49.210700000000003</v>
      </c>
      <c r="Q70" s="50">
        <v>5.1196999999999999</v>
      </c>
      <c r="R70" s="50">
        <v>22</v>
      </c>
      <c r="S70" s="50" t="s">
        <v>126</v>
      </c>
      <c r="T70" s="50">
        <v>5.0442999999999998</v>
      </c>
      <c r="U70" s="50">
        <v>1.7060999999999999</v>
      </c>
      <c r="V70" s="50">
        <v>0</v>
      </c>
      <c r="W70" s="50">
        <v>1.7060999999999999</v>
      </c>
      <c r="X70" s="50">
        <v>0</v>
      </c>
      <c r="Y70" s="50">
        <v>16.705400000000001</v>
      </c>
      <c r="Z70" s="50">
        <v>1.7057</v>
      </c>
      <c r="AA70" s="50">
        <v>1.7587999999999999</v>
      </c>
      <c r="AB70" s="50">
        <v>0</v>
      </c>
      <c r="AC70" s="50">
        <v>1.7587999999999999</v>
      </c>
      <c r="AD70" s="50">
        <v>0</v>
      </c>
      <c r="AE70" s="50">
        <v>16.705400000000001</v>
      </c>
      <c r="AF70" s="50">
        <v>1.7584</v>
      </c>
      <c r="AG70" s="50">
        <v>0</v>
      </c>
      <c r="AH70" s="50">
        <v>0</v>
      </c>
      <c r="AI70" s="50">
        <v>0</v>
      </c>
      <c r="AJ70" s="50">
        <v>0</v>
      </c>
      <c r="AK70" s="50" t="s">
        <v>126</v>
      </c>
      <c r="AL70" s="50">
        <v>0</v>
      </c>
      <c r="AM70" s="50">
        <v>27.0884</v>
      </c>
    </row>
    <row r="71" spans="1:39" hidden="1" outlineLevel="1">
      <c r="A71" s="15">
        <v>42370</v>
      </c>
      <c r="B71" s="50">
        <v>31.410900000000002</v>
      </c>
      <c r="C71" s="50">
        <v>33.388100000000001</v>
      </c>
      <c r="D71" s="50">
        <v>38.750100000000003</v>
      </c>
      <c r="E71" s="50">
        <v>29.33</v>
      </c>
      <c r="F71" s="50">
        <v>30.741800000000001</v>
      </c>
      <c r="G71" s="50">
        <v>29.938600000000001</v>
      </c>
      <c r="H71" s="50">
        <v>17.2866</v>
      </c>
      <c r="I71" s="50">
        <v>33.434100000000001</v>
      </c>
      <c r="J71" s="50">
        <v>38.745699999999999</v>
      </c>
      <c r="K71" s="50">
        <v>29.396799999999999</v>
      </c>
      <c r="L71" s="50">
        <v>30.762799999999999</v>
      </c>
      <c r="M71" s="50">
        <v>29.938600000000001</v>
      </c>
      <c r="N71" s="50">
        <v>17.4299</v>
      </c>
      <c r="O71" s="50">
        <v>19.040500000000002</v>
      </c>
      <c r="P71" s="50">
        <v>44.499600000000001</v>
      </c>
      <c r="Q71" s="50">
        <v>16.103100000000001</v>
      </c>
      <c r="R71" s="50">
        <v>22</v>
      </c>
      <c r="S71" s="50" t="s">
        <v>126</v>
      </c>
      <c r="T71" s="50">
        <v>15.750999999999999</v>
      </c>
      <c r="U71" s="50">
        <v>13.362</v>
      </c>
      <c r="V71" s="50">
        <v>0</v>
      </c>
      <c r="W71" s="50">
        <v>13.362</v>
      </c>
      <c r="X71" s="50">
        <v>0</v>
      </c>
      <c r="Y71" s="50">
        <v>25.398299999999999</v>
      </c>
      <c r="Z71" s="50">
        <v>11.1135</v>
      </c>
      <c r="AA71" s="50">
        <v>13.362</v>
      </c>
      <c r="AB71" s="50">
        <v>0</v>
      </c>
      <c r="AC71" s="50">
        <v>13.362</v>
      </c>
      <c r="AD71" s="50">
        <v>0</v>
      </c>
      <c r="AE71" s="50">
        <v>25.398299999999999</v>
      </c>
      <c r="AF71" s="50">
        <v>11.1135</v>
      </c>
      <c r="AG71" s="50">
        <v>0</v>
      </c>
      <c r="AH71" s="50">
        <v>0</v>
      </c>
      <c r="AI71" s="50">
        <v>0</v>
      </c>
      <c r="AJ71" s="50">
        <v>0</v>
      </c>
      <c r="AK71" s="50" t="s">
        <v>126</v>
      </c>
      <c r="AL71" s="50">
        <v>0</v>
      </c>
      <c r="AM71" s="50">
        <v>26.846699999999998</v>
      </c>
    </row>
    <row r="72" spans="1:39" hidden="1" outlineLevel="1">
      <c r="A72" s="15">
        <v>42401</v>
      </c>
      <c r="B72" s="50">
        <v>28.784199999999998</v>
      </c>
      <c r="C72" s="50">
        <v>31.273800000000001</v>
      </c>
      <c r="D72" s="50">
        <v>38.129199999999997</v>
      </c>
      <c r="E72" s="50">
        <v>26.626799999999999</v>
      </c>
      <c r="F72" s="50">
        <v>35.944600000000001</v>
      </c>
      <c r="G72" s="50">
        <v>30.1965</v>
      </c>
      <c r="H72" s="50">
        <v>6.6718999999999999</v>
      </c>
      <c r="I72" s="50">
        <v>31.269300000000001</v>
      </c>
      <c r="J72" s="50">
        <v>38.124200000000002</v>
      </c>
      <c r="K72" s="50">
        <v>26.626799999999999</v>
      </c>
      <c r="L72" s="50">
        <v>35.944600000000001</v>
      </c>
      <c r="M72" s="50">
        <v>30.1965</v>
      </c>
      <c r="N72" s="50">
        <v>6.6718999999999999</v>
      </c>
      <c r="O72" s="50">
        <v>43.822200000000002</v>
      </c>
      <c r="P72" s="50">
        <v>43.8249</v>
      </c>
      <c r="Q72" s="50">
        <v>22</v>
      </c>
      <c r="R72" s="50">
        <v>22</v>
      </c>
      <c r="S72" s="50" t="s">
        <v>126</v>
      </c>
      <c r="T72" s="50">
        <v>0</v>
      </c>
      <c r="U72" s="50">
        <v>3.1269999999999998</v>
      </c>
      <c r="V72" s="50">
        <v>0</v>
      </c>
      <c r="W72" s="50">
        <v>3.1269999999999998</v>
      </c>
      <c r="X72" s="50">
        <v>0</v>
      </c>
      <c r="Y72" s="50">
        <v>17</v>
      </c>
      <c r="Z72" s="50">
        <v>3.0133000000000001</v>
      </c>
      <c r="AA72" s="50">
        <v>1.542</v>
      </c>
      <c r="AB72" s="50">
        <v>0</v>
      </c>
      <c r="AC72" s="50">
        <v>1.542</v>
      </c>
      <c r="AD72" s="50">
        <v>0</v>
      </c>
      <c r="AE72" s="50">
        <v>17</v>
      </c>
      <c r="AF72" s="50">
        <v>1.3962000000000001</v>
      </c>
      <c r="AG72" s="50">
        <v>13.743499999999999</v>
      </c>
      <c r="AH72" s="50">
        <v>0</v>
      </c>
      <c r="AI72" s="50">
        <v>13.743499999999999</v>
      </c>
      <c r="AJ72" s="50">
        <v>0</v>
      </c>
      <c r="AK72" s="50" t="s">
        <v>126</v>
      </c>
      <c r="AL72" s="50">
        <v>13.743499999999999</v>
      </c>
      <c r="AM72" s="50">
        <v>28.000800000000002</v>
      </c>
    </row>
    <row r="73" spans="1:39" hidden="1" outlineLevel="1">
      <c r="A73" s="15">
        <v>42430</v>
      </c>
      <c r="B73" s="50">
        <v>30.209199999999999</v>
      </c>
      <c r="C73" s="50">
        <v>31.609400000000001</v>
      </c>
      <c r="D73" s="50">
        <v>37.585099999999997</v>
      </c>
      <c r="E73" s="50">
        <v>27.808499999999999</v>
      </c>
      <c r="F73" s="50">
        <v>28.3598</v>
      </c>
      <c r="G73" s="50">
        <v>29.614000000000001</v>
      </c>
      <c r="H73" s="50">
        <v>13.559699999999999</v>
      </c>
      <c r="I73" s="50">
        <v>31.635200000000001</v>
      </c>
      <c r="J73" s="50">
        <v>37.583799999999997</v>
      </c>
      <c r="K73" s="50">
        <v>27.844100000000001</v>
      </c>
      <c r="L73" s="50">
        <v>28.371600000000001</v>
      </c>
      <c r="M73" s="50">
        <v>29.614000000000001</v>
      </c>
      <c r="N73" s="50">
        <v>13.5747</v>
      </c>
      <c r="O73" s="50">
        <v>16.9878</v>
      </c>
      <c r="P73" s="50">
        <v>39.963500000000003</v>
      </c>
      <c r="Q73" s="50">
        <v>13.7409</v>
      </c>
      <c r="R73" s="50">
        <v>22</v>
      </c>
      <c r="S73" s="50" t="s">
        <v>126</v>
      </c>
      <c r="T73" s="50">
        <v>12.9</v>
      </c>
      <c r="U73" s="50">
        <v>17.2911</v>
      </c>
      <c r="V73" s="50">
        <v>0</v>
      </c>
      <c r="W73" s="50">
        <v>17.2911</v>
      </c>
      <c r="X73" s="50">
        <v>0</v>
      </c>
      <c r="Y73" s="50">
        <v>23.416899999999998</v>
      </c>
      <c r="Z73" s="50">
        <v>5.7469000000000001</v>
      </c>
      <c r="AA73" s="50">
        <v>18.3779</v>
      </c>
      <c r="AB73" s="50">
        <v>0</v>
      </c>
      <c r="AC73" s="50">
        <v>18.3779</v>
      </c>
      <c r="AD73" s="50">
        <v>0</v>
      </c>
      <c r="AE73" s="50">
        <v>23.416899999999998</v>
      </c>
      <c r="AF73" s="50">
        <v>6.9287999999999998</v>
      </c>
      <c r="AG73" s="50">
        <v>0</v>
      </c>
      <c r="AH73" s="50">
        <v>0</v>
      </c>
      <c r="AI73" s="50">
        <v>0</v>
      </c>
      <c r="AJ73" s="50">
        <v>0</v>
      </c>
      <c r="AK73" s="50" t="s">
        <v>126</v>
      </c>
      <c r="AL73" s="50">
        <v>0</v>
      </c>
      <c r="AM73" s="50">
        <v>26.747599999999998</v>
      </c>
    </row>
    <row r="74" spans="1:39" hidden="1" outlineLevel="1">
      <c r="A74" s="15">
        <v>42461</v>
      </c>
      <c r="B74" s="50">
        <v>30.686299999999999</v>
      </c>
      <c r="C74" s="50">
        <v>32.976199999999999</v>
      </c>
      <c r="D74" s="50">
        <v>39.337200000000003</v>
      </c>
      <c r="E74" s="50">
        <v>29.376300000000001</v>
      </c>
      <c r="F74" s="50">
        <v>35.100999999999999</v>
      </c>
      <c r="G74" s="50">
        <v>30.276599999999998</v>
      </c>
      <c r="H74" s="50">
        <v>15.3408</v>
      </c>
      <c r="I74" s="50">
        <v>32.969099999999997</v>
      </c>
      <c r="J74" s="50">
        <v>39.329500000000003</v>
      </c>
      <c r="K74" s="50">
        <v>29.376300000000001</v>
      </c>
      <c r="L74" s="50">
        <v>35.100999999999999</v>
      </c>
      <c r="M74" s="50">
        <v>30.276599999999998</v>
      </c>
      <c r="N74" s="50">
        <v>15.3408</v>
      </c>
      <c r="O74" s="50">
        <v>43.459600000000002</v>
      </c>
      <c r="P74" s="50">
        <v>43.459600000000002</v>
      </c>
      <c r="Q74" s="50" t="s">
        <v>126</v>
      </c>
      <c r="R74" s="50" t="s">
        <v>126</v>
      </c>
      <c r="S74" s="50" t="s">
        <v>126</v>
      </c>
      <c r="T74" s="50" t="s">
        <v>126</v>
      </c>
      <c r="U74" s="50">
        <v>10.2134</v>
      </c>
      <c r="V74" s="50">
        <v>0</v>
      </c>
      <c r="W74" s="50">
        <v>10.2134</v>
      </c>
      <c r="X74" s="50">
        <v>0</v>
      </c>
      <c r="Y74" s="50">
        <v>16.079999999999998</v>
      </c>
      <c r="Z74" s="50">
        <v>10.2044</v>
      </c>
      <c r="AA74" s="50">
        <v>10.2134</v>
      </c>
      <c r="AB74" s="50">
        <v>0</v>
      </c>
      <c r="AC74" s="50">
        <v>10.2134</v>
      </c>
      <c r="AD74" s="50">
        <v>0</v>
      </c>
      <c r="AE74" s="50">
        <v>16.079999999999998</v>
      </c>
      <c r="AF74" s="50">
        <v>10.2044</v>
      </c>
      <c r="AG74" s="50">
        <v>0</v>
      </c>
      <c r="AH74" s="50">
        <v>0</v>
      </c>
      <c r="AI74" s="50" t="s">
        <v>126</v>
      </c>
      <c r="AJ74" s="50" t="s">
        <v>126</v>
      </c>
      <c r="AK74" s="50" t="s">
        <v>126</v>
      </c>
      <c r="AL74" s="50" t="s">
        <v>126</v>
      </c>
      <c r="AM74" s="50">
        <v>26.5779</v>
      </c>
    </row>
    <row r="75" spans="1:39" hidden="1" outlineLevel="1">
      <c r="A75" s="15">
        <v>42491</v>
      </c>
      <c r="B75" s="50">
        <v>32.048299999999998</v>
      </c>
      <c r="C75" s="50">
        <v>34.690100000000001</v>
      </c>
      <c r="D75" s="50">
        <v>37.535400000000003</v>
      </c>
      <c r="E75" s="50">
        <v>32.7697</v>
      </c>
      <c r="F75" s="50">
        <v>41.707099999999997</v>
      </c>
      <c r="G75" s="50">
        <v>31.547000000000001</v>
      </c>
      <c r="H75" s="50">
        <v>18.721499999999999</v>
      </c>
      <c r="I75" s="50">
        <v>34.664900000000003</v>
      </c>
      <c r="J75" s="50">
        <v>37.503999999999998</v>
      </c>
      <c r="K75" s="50">
        <v>32.7697</v>
      </c>
      <c r="L75" s="50">
        <v>41.707099999999997</v>
      </c>
      <c r="M75" s="50">
        <v>31.547000000000001</v>
      </c>
      <c r="N75" s="50">
        <v>18.721499999999999</v>
      </c>
      <c r="O75" s="50">
        <v>40.375599999999999</v>
      </c>
      <c r="P75" s="50">
        <v>40.375900000000001</v>
      </c>
      <c r="Q75" s="50">
        <v>19</v>
      </c>
      <c r="R75" s="50">
        <v>19</v>
      </c>
      <c r="S75" s="50" t="s">
        <v>126</v>
      </c>
      <c r="T75" s="50" t="s">
        <v>126</v>
      </c>
      <c r="U75" s="50">
        <v>13.5526</v>
      </c>
      <c r="V75" s="50">
        <v>0</v>
      </c>
      <c r="W75" s="50">
        <v>13.5526</v>
      </c>
      <c r="X75" s="50">
        <v>0</v>
      </c>
      <c r="Y75" s="50">
        <v>17.3157</v>
      </c>
      <c r="Z75" s="50">
        <v>13.5488</v>
      </c>
      <c r="AA75" s="50">
        <v>13.5526</v>
      </c>
      <c r="AB75" s="50">
        <v>0</v>
      </c>
      <c r="AC75" s="50">
        <v>13.5526</v>
      </c>
      <c r="AD75" s="50">
        <v>0</v>
      </c>
      <c r="AE75" s="50">
        <v>17.3157</v>
      </c>
      <c r="AF75" s="50">
        <v>13.5488</v>
      </c>
      <c r="AG75" s="50">
        <v>0</v>
      </c>
      <c r="AH75" s="50">
        <v>0</v>
      </c>
      <c r="AI75" s="50">
        <v>0</v>
      </c>
      <c r="AJ75" s="50">
        <v>0</v>
      </c>
      <c r="AK75" s="50" t="s">
        <v>126</v>
      </c>
      <c r="AL75" s="50" t="s">
        <v>126</v>
      </c>
      <c r="AM75" s="50">
        <v>27.156300000000002</v>
      </c>
    </row>
    <row r="76" spans="1:39" hidden="1" outlineLevel="1">
      <c r="A76" s="15">
        <v>42522</v>
      </c>
      <c r="B76" s="50">
        <v>31.133600000000001</v>
      </c>
      <c r="C76" s="50">
        <v>34.677999999999997</v>
      </c>
      <c r="D76" s="50">
        <v>38.990900000000003</v>
      </c>
      <c r="E76" s="50">
        <v>32.4313</v>
      </c>
      <c r="F76" s="50">
        <v>39.9373</v>
      </c>
      <c r="G76" s="50">
        <v>32.1875</v>
      </c>
      <c r="H76" s="50">
        <v>18.044</v>
      </c>
      <c r="I76" s="50">
        <v>34.664400000000001</v>
      </c>
      <c r="J76" s="50">
        <v>38.964199999999998</v>
      </c>
      <c r="K76" s="50">
        <v>32.4313</v>
      </c>
      <c r="L76" s="50">
        <v>39.9373</v>
      </c>
      <c r="M76" s="50">
        <v>32.1875</v>
      </c>
      <c r="N76" s="50">
        <v>18.044</v>
      </c>
      <c r="O76" s="50">
        <v>47.679299999999998</v>
      </c>
      <c r="P76" s="50">
        <v>47.679299999999998</v>
      </c>
      <c r="Q76" s="50" t="s">
        <v>126</v>
      </c>
      <c r="R76" s="50" t="s">
        <v>126</v>
      </c>
      <c r="S76" s="50" t="s">
        <v>126</v>
      </c>
      <c r="T76" s="50" t="s">
        <v>126</v>
      </c>
      <c r="U76" s="50">
        <v>15.2044</v>
      </c>
      <c r="V76" s="50">
        <v>0</v>
      </c>
      <c r="W76" s="50">
        <v>15.2044</v>
      </c>
      <c r="X76" s="50">
        <v>0</v>
      </c>
      <c r="Y76" s="50">
        <v>15.3307</v>
      </c>
      <c r="Z76" s="50">
        <v>15.2041</v>
      </c>
      <c r="AA76" s="50">
        <v>15.2044</v>
      </c>
      <c r="AB76" s="50">
        <v>0</v>
      </c>
      <c r="AC76" s="50">
        <v>15.2044</v>
      </c>
      <c r="AD76" s="50">
        <v>0</v>
      </c>
      <c r="AE76" s="50">
        <v>15.3307</v>
      </c>
      <c r="AF76" s="50">
        <v>15.2041</v>
      </c>
      <c r="AG76" s="50">
        <v>0</v>
      </c>
      <c r="AH76" s="50">
        <v>0</v>
      </c>
      <c r="AI76" s="50" t="s">
        <v>126</v>
      </c>
      <c r="AJ76" s="50" t="s">
        <v>126</v>
      </c>
      <c r="AK76" s="50" t="s">
        <v>126</v>
      </c>
      <c r="AL76" s="50" t="s">
        <v>126</v>
      </c>
      <c r="AM76" s="50">
        <v>24.307400000000001</v>
      </c>
    </row>
    <row r="77" spans="1:39" hidden="1" outlineLevel="1">
      <c r="A77" s="15">
        <v>42552</v>
      </c>
      <c r="B77" s="50">
        <v>30.8432</v>
      </c>
      <c r="C77" s="50">
        <v>35.551400000000001</v>
      </c>
      <c r="D77" s="50">
        <v>39.420200000000001</v>
      </c>
      <c r="E77" s="50">
        <v>33.322200000000002</v>
      </c>
      <c r="F77" s="50">
        <v>45.790599999999998</v>
      </c>
      <c r="G77" s="50">
        <v>32.3461</v>
      </c>
      <c r="H77" s="50">
        <v>19.189900000000002</v>
      </c>
      <c r="I77" s="50">
        <v>35.538699999999999</v>
      </c>
      <c r="J77" s="50">
        <v>39.397599999999997</v>
      </c>
      <c r="K77" s="50">
        <v>33.322200000000002</v>
      </c>
      <c r="L77" s="50">
        <v>45.790599999999998</v>
      </c>
      <c r="M77" s="50">
        <v>32.3461</v>
      </c>
      <c r="N77" s="50">
        <v>19.189900000000002</v>
      </c>
      <c r="O77" s="50">
        <v>46.502699999999997</v>
      </c>
      <c r="P77" s="50">
        <v>46.502699999999997</v>
      </c>
      <c r="Q77" s="50" t="s">
        <v>126</v>
      </c>
      <c r="R77" s="50" t="s">
        <v>126</v>
      </c>
      <c r="S77" s="50" t="s">
        <v>126</v>
      </c>
      <c r="T77" s="50" t="s">
        <v>126</v>
      </c>
      <c r="U77" s="50">
        <v>12.4368</v>
      </c>
      <c r="V77" s="50">
        <v>0</v>
      </c>
      <c r="W77" s="50">
        <v>12.4368</v>
      </c>
      <c r="X77" s="50">
        <v>0</v>
      </c>
      <c r="Y77" s="50">
        <v>26.876300000000001</v>
      </c>
      <c r="Z77" s="50">
        <v>12.4247</v>
      </c>
      <c r="AA77" s="50">
        <v>12.4368</v>
      </c>
      <c r="AB77" s="50">
        <v>0</v>
      </c>
      <c r="AC77" s="50">
        <v>12.4368</v>
      </c>
      <c r="AD77" s="50">
        <v>0</v>
      </c>
      <c r="AE77" s="50">
        <v>26.876300000000001</v>
      </c>
      <c r="AF77" s="50">
        <v>12.4247</v>
      </c>
      <c r="AG77" s="50">
        <v>0</v>
      </c>
      <c r="AH77" s="50">
        <v>0</v>
      </c>
      <c r="AI77" s="50" t="s">
        <v>126</v>
      </c>
      <c r="AJ77" s="50" t="s">
        <v>126</v>
      </c>
      <c r="AK77" s="50" t="s">
        <v>126</v>
      </c>
      <c r="AL77" s="50" t="s">
        <v>126</v>
      </c>
      <c r="AM77" s="50">
        <v>23.462800000000001</v>
      </c>
    </row>
    <row r="78" spans="1:39" hidden="1" outlineLevel="1">
      <c r="A78" s="15">
        <v>42583</v>
      </c>
      <c r="B78" s="50">
        <v>30.213899999999999</v>
      </c>
      <c r="C78" s="50">
        <v>34.283499999999997</v>
      </c>
      <c r="D78" s="50">
        <v>36.311100000000003</v>
      </c>
      <c r="E78" s="50">
        <v>32.460999999999999</v>
      </c>
      <c r="F78" s="50">
        <v>38.401400000000002</v>
      </c>
      <c r="G78" s="50">
        <v>31.905100000000001</v>
      </c>
      <c r="H78" s="50">
        <v>27.1693</v>
      </c>
      <c r="I78" s="50">
        <v>34.278799999999997</v>
      </c>
      <c r="J78" s="50">
        <v>36.302599999999998</v>
      </c>
      <c r="K78" s="50">
        <v>32.461100000000002</v>
      </c>
      <c r="L78" s="50">
        <v>38.402999999999999</v>
      </c>
      <c r="M78" s="50">
        <v>31.905100000000001</v>
      </c>
      <c r="N78" s="50">
        <v>27.1693</v>
      </c>
      <c r="O78" s="50">
        <v>47.1693</v>
      </c>
      <c r="P78" s="50">
        <v>47.5608</v>
      </c>
      <c r="Q78" s="50">
        <v>15.5</v>
      </c>
      <c r="R78" s="50">
        <v>15.5</v>
      </c>
      <c r="S78" s="50" t="s">
        <v>126</v>
      </c>
      <c r="T78" s="50" t="s">
        <v>126</v>
      </c>
      <c r="U78" s="50">
        <v>6.2845000000000004</v>
      </c>
      <c r="V78" s="50">
        <v>0</v>
      </c>
      <c r="W78" s="50">
        <v>6.2845000000000004</v>
      </c>
      <c r="X78" s="50">
        <v>0</v>
      </c>
      <c r="Y78" s="50">
        <v>0.37459999999999999</v>
      </c>
      <c r="Z78" s="50">
        <v>6.6967999999999996</v>
      </c>
      <c r="AA78" s="50">
        <v>6.2845000000000004</v>
      </c>
      <c r="AB78" s="50">
        <v>0</v>
      </c>
      <c r="AC78" s="50">
        <v>6.2845000000000004</v>
      </c>
      <c r="AD78" s="50">
        <v>0</v>
      </c>
      <c r="AE78" s="50">
        <v>0.37459999999999999</v>
      </c>
      <c r="AF78" s="50">
        <v>6.6967999999999996</v>
      </c>
      <c r="AG78" s="50">
        <v>0</v>
      </c>
      <c r="AH78" s="50">
        <v>0</v>
      </c>
      <c r="AI78" s="50">
        <v>0</v>
      </c>
      <c r="AJ78" s="50">
        <v>0</v>
      </c>
      <c r="AK78" s="50" t="s">
        <v>126</v>
      </c>
      <c r="AL78" s="50" t="s">
        <v>126</v>
      </c>
      <c r="AM78" s="50">
        <v>22.264399999999998</v>
      </c>
    </row>
    <row r="79" spans="1:39" hidden="1" outlineLevel="1">
      <c r="A79" s="15">
        <v>42614</v>
      </c>
      <c r="B79" s="50">
        <v>31.637699999999999</v>
      </c>
      <c r="C79" s="50">
        <v>34.146900000000002</v>
      </c>
      <c r="D79" s="50">
        <v>38.3035</v>
      </c>
      <c r="E79" s="50">
        <v>31.5991</v>
      </c>
      <c r="F79" s="50">
        <v>38.1008</v>
      </c>
      <c r="G79" s="50">
        <v>31.864999999999998</v>
      </c>
      <c r="H79" s="50">
        <v>22.5121</v>
      </c>
      <c r="I79" s="50">
        <v>34.0456</v>
      </c>
      <c r="J79" s="50">
        <v>38.105699999999999</v>
      </c>
      <c r="K79" s="50">
        <v>31.5992</v>
      </c>
      <c r="L79" s="50">
        <v>38.101599999999998</v>
      </c>
      <c r="M79" s="50">
        <v>31.864999999999998</v>
      </c>
      <c r="N79" s="50">
        <v>22.5121</v>
      </c>
      <c r="O79" s="50">
        <v>49.762700000000002</v>
      </c>
      <c r="P79" s="50">
        <v>49.775599999999997</v>
      </c>
      <c r="Q79" s="50">
        <v>15.5</v>
      </c>
      <c r="R79" s="50">
        <v>15.5</v>
      </c>
      <c r="S79" s="50" t="s">
        <v>126</v>
      </c>
      <c r="T79" s="50" t="s">
        <v>126</v>
      </c>
      <c r="U79" s="50">
        <v>19.5989</v>
      </c>
      <c r="V79" s="50">
        <v>0</v>
      </c>
      <c r="W79" s="50">
        <v>19.5989</v>
      </c>
      <c r="X79" s="50">
        <v>0</v>
      </c>
      <c r="Y79" s="50">
        <v>26.444099999999999</v>
      </c>
      <c r="Z79" s="50">
        <v>13.8741</v>
      </c>
      <c r="AA79" s="50">
        <v>19.5989</v>
      </c>
      <c r="AB79" s="50">
        <v>0</v>
      </c>
      <c r="AC79" s="50">
        <v>19.5989</v>
      </c>
      <c r="AD79" s="50">
        <v>0</v>
      </c>
      <c r="AE79" s="50">
        <v>26.444099999999999</v>
      </c>
      <c r="AF79" s="50">
        <v>13.8741</v>
      </c>
      <c r="AG79" s="50">
        <v>0</v>
      </c>
      <c r="AH79" s="50">
        <v>0</v>
      </c>
      <c r="AI79" s="50">
        <v>0</v>
      </c>
      <c r="AJ79" s="50">
        <v>0</v>
      </c>
      <c r="AK79" s="50" t="s">
        <v>126</v>
      </c>
      <c r="AL79" s="50" t="s">
        <v>126</v>
      </c>
      <c r="AM79" s="50">
        <v>25.150400000000001</v>
      </c>
    </row>
    <row r="80" spans="1:39" hidden="1" outlineLevel="1">
      <c r="A80" s="15">
        <v>42644</v>
      </c>
      <c r="B80" s="50">
        <v>32.977499999999999</v>
      </c>
      <c r="C80" s="50">
        <v>34.541899999999998</v>
      </c>
      <c r="D80" s="50">
        <v>39.363300000000002</v>
      </c>
      <c r="E80" s="50">
        <v>31.7559</v>
      </c>
      <c r="F80" s="50">
        <v>40.160299999999999</v>
      </c>
      <c r="G80" s="50">
        <v>31.066400000000002</v>
      </c>
      <c r="H80" s="50">
        <v>25.694199999999999</v>
      </c>
      <c r="I80" s="50">
        <v>34.540999999999997</v>
      </c>
      <c r="J80" s="50">
        <v>39.356900000000003</v>
      </c>
      <c r="K80" s="50">
        <v>31.76</v>
      </c>
      <c r="L80" s="50">
        <v>40.218499999999999</v>
      </c>
      <c r="M80" s="50">
        <v>31.066400000000002</v>
      </c>
      <c r="N80" s="50">
        <v>25.694199999999999</v>
      </c>
      <c r="O80" s="50">
        <v>36.381300000000003</v>
      </c>
      <c r="P80" s="50">
        <v>46.332299999999996</v>
      </c>
      <c r="Q80" s="50">
        <v>15</v>
      </c>
      <c r="R80" s="50">
        <v>15</v>
      </c>
      <c r="S80" s="50" t="s">
        <v>126</v>
      </c>
      <c r="T80" s="50">
        <v>0</v>
      </c>
      <c r="U80" s="50">
        <v>14.0626</v>
      </c>
      <c r="V80" s="50">
        <v>0</v>
      </c>
      <c r="W80" s="50">
        <v>14.0626</v>
      </c>
      <c r="X80" s="50">
        <v>0</v>
      </c>
      <c r="Y80" s="50">
        <v>0</v>
      </c>
      <c r="Z80" s="50">
        <v>14.0626</v>
      </c>
      <c r="AA80" s="50">
        <v>20.532399999999999</v>
      </c>
      <c r="AB80" s="50">
        <v>0</v>
      </c>
      <c r="AC80" s="50">
        <v>20.532399999999999</v>
      </c>
      <c r="AD80" s="50">
        <v>0</v>
      </c>
      <c r="AE80" s="50">
        <v>0</v>
      </c>
      <c r="AF80" s="50">
        <v>20.532399999999999</v>
      </c>
      <c r="AG80" s="50">
        <v>11.9</v>
      </c>
      <c r="AH80" s="50">
        <v>0</v>
      </c>
      <c r="AI80" s="50">
        <v>11.9</v>
      </c>
      <c r="AJ80" s="50">
        <v>0</v>
      </c>
      <c r="AK80" s="50" t="s">
        <v>126</v>
      </c>
      <c r="AL80" s="50">
        <v>11.9</v>
      </c>
      <c r="AM80" s="50">
        <v>26.413499999999999</v>
      </c>
    </row>
    <row r="81" spans="1:39" hidden="1" outlineLevel="1">
      <c r="A81" s="15">
        <v>42675</v>
      </c>
      <c r="B81" s="50">
        <v>30.8765</v>
      </c>
      <c r="C81" s="50">
        <v>32.485900000000001</v>
      </c>
      <c r="D81" s="50">
        <v>36.068399999999997</v>
      </c>
      <c r="E81" s="50">
        <v>29.790199999999999</v>
      </c>
      <c r="F81" s="50">
        <v>34.349800000000002</v>
      </c>
      <c r="G81" s="50">
        <v>30.889399999999998</v>
      </c>
      <c r="H81" s="50">
        <v>18.317799999999998</v>
      </c>
      <c r="I81" s="50">
        <v>32.482900000000001</v>
      </c>
      <c r="J81" s="50">
        <v>36.063600000000001</v>
      </c>
      <c r="K81" s="50">
        <v>29.790199999999999</v>
      </c>
      <c r="L81" s="50">
        <v>34.349800000000002</v>
      </c>
      <c r="M81" s="50">
        <v>30.889399999999998</v>
      </c>
      <c r="N81" s="50">
        <v>18.317799999999998</v>
      </c>
      <c r="O81" s="50">
        <v>43.652299999999997</v>
      </c>
      <c r="P81" s="50">
        <v>43.652299999999997</v>
      </c>
      <c r="Q81" s="50">
        <v>0</v>
      </c>
      <c r="R81" s="50" t="s">
        <v>126</v>
      </c>
      <c r="S81" s="50">
        <v>0</v>
      </c>
      <c r="T81" s="50">
        <v>0</v>
      </c>
      <c r="U81" s="50">
        <v>17.785499999999999</v>
      </c>
      <c r="V81" s="50">
        <v>0</v>
      </c>
      <c r="W81" s="50">
        <v>17.785499999999999</v>
      </c>
      <c r="X81" s="50">
        <v>0</v>
      </c>
      <c r="Y81" s="50">
        <v>19.324000000000002</v>
      </c>
      <c r="Z81" s="50">
        <v>15.990399999999999</v>
      </c>
      <c r="AA81" s="50">
        <v>23.850999999999999</v>
      </c>
      <c r="AB81" s="50">
        <v>0</v>
      </c>
      <c r="AC81" s="50">
        <v>23.850999999999999</v>
      </c>
      <c r="AD81" s="50">
        <v>0</v>
      </c>
      <c r="AE81" s="50">
        <v>25.683399999999999</v>
      </c>
      <c r="AF81" s="50">
        <v>20.543700000000001</v>
      </c>
      <c r="AG81" s="50">
        <v>8.1942000000000004</v>
      </c>
      <c r="AH81" s="50">
        <v>0</v>
      </c>
      <c r="AI81" s="50">
        <v>8.1942000000000004</v>
      </c>
      <c r="AJ81" s="50" t="s">
        <v>126</v>
      </c>
      <c r="AK81" s="50">
        <v>1.95</v>
      </c>
      <c r="AL81" s="50">
        <v>11.9</v>
      </c>
      <c r="AM81" s="50">
        <v>24.58</v>
      </c>
    </row>
    <row r="82" spans="1:39" hidden="1" outlineLevel="1">
      <c r="A82" s="15">
        <v>42705</v>
      </c>
      <c r="B82" s="50">
        <v>31.591899999999999</v>
      </c>
      <c r="C82" s="50">
        <v>33.505800000000001</v>
      </c>
      <c r="D82" s="50">
        <v>37.325099999999999</v>
      </c>
      <c r="E82" s="50">
        <v>30.621700000000001</v>
      </c>
      <c r="F82" s="50">
        <v>32.725299999999997</v>
      </c>
      <c r="G82" s="50">
        <v>31.517199999999999</v>
      </c>
      <c r="H82" s="50">
        <v>21.2531</v>
      </c>
      <c r="I82" s="50">
        <v>33.498399999999997</v>
      </c>
      <c r="J82" s="50">
        <v>37.311900000000001</v>
      </c>
      <c r="K82" s="50">
        <v>30.6221</v>
      </c>
      <c r="L82" s="50">
        <v>32.728900000000003</v>
      </c>
      <c r="M82" s="50">
        <v>31.517199999999999</v>
      </c>
      <c r="N82" s="50">
        <v>21.2531</v>
      </c>
      <c r="O82" s="50">
        <v>47.401400000000002</v>
      </c>
      <c r="P82" s="50">
        <v>48.134300000000003</v>
      </c>
      <c r="Q82" s="50">
        <v>14</v>
      </c>
      <c r="R82" s="50">
        <v>14</v>
      </c>
      <c r="S82" s="50" t="s">
        <v>126</v>
      </c>
      <c r="T82" s="50" t="s">
        <v>126</v>
      </c>
      <c r="U82" s="50">
        <v>14.3239</v>
      </c>
      <c r="V82" s="50">
        <v>0</v>
      </c>
      <c r="W82" s="50">
        <v>14.3239</v>
      </c>
      <c r="X82" s="50">
        <v>0</v>
      </c>
      <c r="Y82" s="50">
        <v>2.4988999999999999</v>
      </c>
      <c r="Z82" s="50">
        <v>14.3353</v>
      </c>
      <c r="AA82" s="50">
        <v>14.3239</v>
      </c>
      <c r="AB82" s="50">
        <v>0</v>
      </c>
      <c r="AC82" s="50">
        <v>14.3239</v>
      </c>
      <c r="AD82" s="50">
        <v>0</v>
      </c>
      <c r="AE82" s="50">
        <v>2.4988999999999999</v>
      </c>
      <c r="AF82" s="50">
        <v>14.3353</v>
      </c>
      <c r="AG82" s="50">
        <v>0</v>
      </c>
      <c r="AH82" s="50">
        <v>0</v>
      </c>
      <c r="AI82" s="50">
        <v>0</v>
      </c>
      <c r="AJ82" s="50">
        <v>0</v>
      </c>
      <c r="AK82" s="50" t="s">
        <v>126</v>
      </c>
      <c r="AL82" s="50" t="s">
        <v>126</v>
      </c>
      <c r="AM82" s="50">
        <v>23.976299999999998</v>
      </c>
    </row>
    <row r="83" spans="1:39" hidden="1" outlineLevel="1">
      <c r="A83" s="15">
        <v>42736</v>
      </c>
      <c r="B83" s="50">
        <v>32.4968</v>
      </c>
      <c r="C83" s="50">
        <v>33.9375</v>
      </c>
      <c r="D83" s="50">
        <v>37.616900000000001</v>
      </c>
      <c r="E83" s="50">
        <v>30.866599999999998</v>
      </c>
      <c r="F83" s="50">
        <v>33.687600000000003</v>
      </c>
      <c r="G83" s="50">
        <v>30.404499999999999</v>
      </c>
      <c r="H83" s="50">
        <v>33.173299999999998</v>
      </c>
      <c r="I83" s="50">
        <v>33.932499999999997</v>
      </c>
      <c r="J83" s="50">
        <v>37.608499999999999</v>
      </c>
      <c r="K83" s="50">
        <v>30.866700000000002</v>
      </c>
      <c r="L83" s="50">
        <v>33.688600000000001</v>
      </c>
      <c r="M83" s="50">
        <v>30.404499999999999</v>
      </c>
      <c r="N83" s="50">
        <v>33.173299999999998</v>
      </c>
      <c r="O83" s="50">
        <v>48.096499999999999</v>
      </c>
      <c r="P83" s="50">
        <v>48.361600000000003</v>
      </c>
      <c r="Q83" s="50">
        <v>14</v>
      </c>
      <c r="R83" s="50">
        <v>14</v>
      </c>
      <c r="S83" s="50" t="s">
        <v>126</v>
      </c>
      <c r="T83" s="50" t="s">
        <v>126</v>
      </c>
      <c r="U83" s="50">
        <v>6.9111000000000002</v>
      </c>
      <c r="V83" s="50">
        <v>0</v>
      </c>
      <c r="W83" s="50">
        <v>6.9111000000000002</v>
      </c>
      <c r="X83" s="50">
        <v>0</v>
      </c>
      <c r="Y83" s="50">
        <v>0</v>
      </c>
      <c r="Z83" s="50">
        <v>6.9111000000000002</v>
      </c>
      <c r="AA83" s="50">
        <v>6.9111000000000002</v>
      </c>
      <c r="AB83" s="50">
        <v>0</v>
      </c>
      <c r="AC83" s="50">
        <v>6.9111000000000002</v>
      </c>
      <c r="AD83" s="50">
        <v>0</v>
      </c>
      <c r="AE83" s="50">
        <v>0</v>
      </c>
      <c r="AF83" s="50">
        <v>6.9111000000000002</v>
      </c>
      <c r="AG83" s="50">
        <v>0</v>
      </c>
      <c r="AH83" s="50">
        <v>0</v>
      </c>
      <c r="AI83" s="50">
        <v>0</v>
      </c>
      <c r="AJ83" s="50">
        <v>0</v>
      </c>
      <c r="AK83" s="50" t="s">
        <v>126</v>
      </c>
      <c r="AL83" s="50" t="s">
        <v>126</v>
      </c>
      <c r="AM83" s="50">
        <v>26.600100000000001</v>
      </c>
    </row>
    <row r="84" spans="1:39" hidden="1" outlineLevel="1">
      <c r="A84" s="15">
        <v>42767</v>
      </c>
      <c r="B84" s="50">
        <v>31.462900000000001</v>
      </c>
      <c r="C84" s="50">
        <v>32.588299999999997</v>
      </c>
      <c r="D84" s="50">
        <v>32.747999999999998</v>
      </c>
      <c r="E84" s="50">
        <v>32.255200000000002</v>
      </c>
      <c r="F84" s="50">
        <v>38.071899999999999</v>
      </c>
      <c r="G84" s="50">
        <v>32.406399999999998</v>
      </c>
      <c r="H84" s="50">
        <v>23.733799999999999</v>
      </c>
      <c r="I84" s="50">
        <v>32.577800000000003</v>
      </c>
      <c r="J84" s="50">
        <v>32.732700000000001</v>
      </c>
      <c r="K84" s="50">
        <v>32.255200000000002</v>
      </c>
      <c r="L84" s="50">
        <v>38.071899999999999</v>
      </c>
      <c r="M84" s="50">
        <v>32.406399999999998</v>
      </c>
      <c r="N84" s="50">
        <v>23.733799999999999</v>
      </c>
      <c r="O84" s="50">
        <v>40.444699999999997</v>
      </c>
      <c r="P84" s="50">
        <v>40.444699999999997</v>
      </c>
      <c r="Q84" s="50" t="s">
        <v>126</v>
      </c>
      <c r="R84" s="50" t="s">
        <v>126</v>
      </c>
      <c r="S84" s="50" t="s">
        <v>126</v>
      </c>
      <c r="T84" s="50" t="s">
        <v>126</v>
      </c>
      <c r="U84" s="50">
        <v>2.7669999999999999</v>
      </c>
      <c r="V84" s="50">
        <v>0</v>
      </c>
      <c r="W84" s="50">
        <v>2.7669999999999999</v>
      </c>
      <c r="X84" s="50">
        <v>0</v>
      </c>
      <c r="Y84" s="50">
        <v>0</v>
      </c>
      <c r="Z84" s="50">
        <v>2.7669999999999999</v>
      </c>
      <c r="AA84" s="50">
        <v>2.7669999999999999</v>
      </c>
      <c r="AB84" s="50">
        <v>0</v>
      </c>
      <c r="AC84" s="50">
        <v>2.7669999999999999</v>
      </c>
      <c r="AD84" s="50">
        <v>0</v>
      </c>
      <c r="AE84" s="50">
        <v>0</v>
      </c>
      <c r="AF84" s="50">
        <v>2.7669999999999999</v>
      </c>
      <c r="AG84" s="50">
        <v>0</v>
      </c>
      <c r="AH84" s="50">
        <v>0</v>
      </c>
      <c r="AI84" s="50" t="s">
        <v>126</v>
      </c>
      <c r="AJ84" s="50" t="s">
        <v>126</v>
      </c>
      <c r="AK84" s="50" t="s">
        <v>126</v>
      </c>
      <c r="AL84" s="50" t="s">
        <v>126</v>
      </c>
      <c r="AM84" s="50">
        <v>24.9191</v>
      </c>
    </row>
    <row r="85" spans="1:39" hidden="1" outlineLevel="1">
      <c r="A85" s="15">
        <v>42795</v>
      </c>
      <c r="B85" s="50">
        <v>31.226600000000001</v>
      </c>
      <c r="C85" s="50">
        <v>32.712699999999998</v>
      </c>
      <c r="D85" s="50">
        <v>35.150199999999998</v>
      </c>
      <c r="E85" s="50">
        <v>30.3385</v>
      </c>
      <c r="F85" s="50">
        <v>31.917100000000001</v>
      </c>
      <c r="G85" s="50">
        <v>30.1921</v>
      </c>
      <c r="H85" s="50">
        <v>29.435400000000001</v>
      </c>
      <c r="I85" s="50">
        <v>32.686</v>
      </c>
      <c r="J85" s="50">
        <v>35.107399999999998</v>
      </c>
      <c r="K85" s="50">
        <v>30.3385</v>
      </c>
      <c r="L85" s="50">
        <v>31.917100000000001</v>
      </c>
      <c r="M85" s="50">
        <v>30.1921</v>
      </c>
      <c r="N85" s="50">
        <v>29.435400000000001</v>
      </c>
      <c r="O85" s="50">
        <v>44.164400000000001</v>
      </c>
      <c r="P85" s="50">
        <v>44.164400000000001</v>
      </c>
      <c r="Q85" s="50" t="s">
        <v>126</v>
      </c>
      <c r="R85" s="50" t="s">
        <v>126</v>
      </c>
      <c r="S85" s="50" t="s">
        <v>126</v>
      </c>
      <c r="T85" s="50" t="s">
        <v>126</v>
      </c>
      <c r="U85" s="50">
        <v>1.9279999999999999</v>
      </c>
      <c r="V85" s="50">
        <v>0</v>
      </c>
      <c r="W85" s="50">
        <v>1.9279999999999999</v>
      </c>
      <c r="X85" s="50">
        <v>0</v>
      </c>
      <c r="Y85" s="50">
        <v>11.068899999999999</v>
      </c>
      <c r="Z85" s="50">
        <v>4.7699999999999999E-2</v>
      </c>
      <c r="AA85" s="50">
        <v>1.9279999999999999</v>
      </c>
      <c r="AB85" s="50">
        <v>0</v>
      </c>
      <c r="AC85" s="50">
        <v>1.9279999999999999</v>
      </c>
      <c r="AD85" s="50">
        <v>0</v>
      </c>
      <c r="AE85" s="50">
        <v>11.068899999999999</v>
      </c>
      <c r="AF85" s="50">
        <v>4.7699999999999999E-2</v>
      </c>
      <c r="AG85" s="50">
        <v>0</v>
      </c>
      <c r="AH85" s="50">
        <v>0</v>
      </c>
      <c r="AI85" s="50" t="s">
        <v>126</v>
      </c>
      <c r="AJ85" s="50" t="s">
        <v>126</v>
      </c>
      <c r="AK85" s="50" t="s">
        <v>126</v>
      </c>
      <c r="AL85" s="50" t="s">
        <v>126</v>
      </c>
      <c r="AM85" s="50">
        <v>23.898900000000001</v>
      </c>
    </row>
    <row r="86" spans="1:39" hidden="1" outlineLevel="1">
      <c r="A86" s="15">
        <v>42826</v>
      </c>
      <c r="B86" s="50">
        <v>31.459</v>
      </c>
      <c r="C86" s="50">
        <v>33.4878</v>
      </c>
      <c r="D86" s="50">
        <v>38.881799999999998</v>
      </c>
      <c r="E86" s="50">
        <v>30.584700000000002</v>
      </c>
      <c r="F86" s="50">
        <v>26.120899999999999</v>
      </c>
      <c r="G86" s="50">
        <v>31.627199999999998</v>
      </c>
      <c r="H86" s="50">
        <v>26.183499999999999</v>
      </c>
      <c r="I86" s="50">
        <v>33.487000000000002</v>
      </c>
      <c r="J86" s="50">
        <v>38.880299999999998</v>
      </c>
      <c r="K86" s="50">
        <v>30.5854</v>
      </c>
      <c r="L86" s="50">
        <v>26.1248</v>
      </c>
      <c r="M86" s="50">
        <v>31.627199999999998</v>
      </c>
      <c r="N86" s="50">
        <v>26.183499999999999</v>
      </c>
      <c r="O86" s="50">
        <v>38.103400000000001</v>
      </c>
      <c r="P86" s="50">
        <v>42.335900000000002</v>
      </c>
      <c r="Q86" s="50">
        <v>13</v>
      </c>
      <c r="R86" s="50">
        <v>13</v>
      </c>
      <c r="S86" s="50" t="s">
        <v>126</v>
      </c>
      <c r="T86" s="50" t="s">
        <v>126</v>
      </c>
      <c r="U86" s="50">
        <v>8.8984000000000005</v>
      </c>
      <c r="V86" s="50">
        <v>0</v>
      </c>
      <c r="W86" s="50">
        <v>8.8984000000000005</v>
      </c>
      <c r="X86" s="50">
        <v>0</v>
      </c>
      <c r="Y86" s="50">
        <v>22.353400000000001</v>
      </c>
      <c r="Z86" s="50">
        <v>6.0937000000000001</v>
      </c>
      <c r="AA86" s="50">
        <v>8.8984000000000005</v>
      </c>
      <c r="AB86" s="50">
        <v>0</v>
      </c>
      <c r="AC86" s="50">
        <v>8.8984000000000005</v>
      </c>
      <c r="AD86" s="50">
        <v>0</v>
      </c>
      <c r="AE86" s="50">
        <v>22.353400000000001</v>
      </c>
      <c r="AF86" s="50">
        <v>6.0937000000000001</v>
      </c>
      <c r="AG86" s="50">
        <v>0</v>
      </c>
      <c r="AH86" s="50">
        <v>0</v>
      </c>
      <c r="AI86" s="50">
        <v>0</v>
      </c>
      <c r="AJ86" s="50">
        <v>0</v>
      </c>
      <c r="AK86" s="50" t="s">
        <v>126</v>
      </c>
      <c r="AL86" s="50" t="s">
        <v>126</v>
      </c>
      <c r="AM86" s="50">
        <v>22.9499</v>
      </c>
    </row>
    <row r="87" spans="1:39" hidden="1" outlineLevel="1">
      <c r="A87" s="15">
        <v>42856</v>
      </c>
      <c r="B87" s="50">
        <v>31.3003</v>
      </c>
      <c r="C87" s="50">
        <v>33.241900000000001</v>
      </c>
      <c r="D87" s="50">
        <v>36.661200000000001</v>
      </c>
      <c r="E87" s="50">
        <v>30.652200000000001</v>
      </c>
      <c r="F87" s="50">
        <v>30.914100000000001</v>
      </c>
      <c r="G87" s="50">
        <v>30.852900000000002</v>
      </c>
      <c r="H87" s="50">
        <v>28.031099999999999</v>
      </c>
      <c r="I87" s="50">
        <v>33.241799999999998</v>
      </c>
      <c r="J87" s="50">
        <v>36.661200000000001</v>
      </c>
      <c r="K87" s="50">
        <v>30.652200000000001</v>
      </c>
      <c r="L87" s="50">
        <v>30.914200000000001</v>
      </c>
      <c r="M87" s="50">
        <v>30.852900000000002</v>
      </c>
      <c r="N87" s="50">
        <v>28.031099999999999</v>
      </c>
      <c r="O87" s="50">
        <v>36.021999999999998</v>
      </c>
      <c r="P87" s="50">
        <v>36.627200000000002</v>
      </c>
      <c r="Q87" s="50">
        <v>13</v>
      </c>
      <c r="R87" s="50">
        <v>13</v>
      </c>
      <c r="S87" s="50" t="s">
        <v>126</v>
      </c>
      <c r="T87" s="50">
        <v>0</v>
      </c>
      <c r="U87" s="50">
        <v>15.825100000000001</v>
      </c>
      <c r="V87" s="50">
        <v>0</v>
      </c>
      <c r="W87" s="50">
        <v>15.825100000000001</v>
      </c>
      <c r="X87" s="50">
        <v>0</v>
      </c>
      <c r="Y87" s="50">
        <v>16.098099999999999</v>
      </c>
      <c r="Z87" s="50">
        <v>15.7737</v>
      </c>
      <c r="AA87" s="50">
        <v>16.5562</v>
      </c>
      <c r="AB87" s="50">
        <v>0</v>
      </c>
      <c r="AC87" s="50">
        <v>16.5562</v>
      </c>
      <c r="AD87" s="50">
        <v>0</v>
      </c>
      <c r="AE87" s="50">
        <v>16.098099999999999</v>
      </c>
      <c r="AF87" s="50">
        <v>16.739899999999999</v>
      </c>
      <c r="AG87" s="50">
        <v>14.92</v>
      </c>
      <c r="AH87" s="50">
        <v>0</v>
      </c>
      <c r="AI87" s="50">
        <v>14.92</v>
      </c>
      <c r="AJ87" s="50">
        <v>0</v>
      </c>
      <c r="AK87" s="50" t="s">
        <v>126</v>
      </c>
      <c r="AL87" s="50">
        <v>14.92</v>
      </c>
      <c r="AM87" s="50">
        <v>22.5107</v>
      </c>
    </row>
    <row r="88" spans="1:39" hidden="1" outlineLevel="1">
      <c r="A88" s="15">
        <v>42887</v>
      </c>
      <c r="B88" s="50">
        <v>31.003</v>
      </c>
      <c r="C88" s="50">
        <v>33.331499999999998</v>
      </c>
      <c r="D88" s="50">
        <v>37.026699999999998</v>
      </c>
      <c r="E88" s="50">
        <v>30.551300000000001</v>
      </c>
      <c r="F88" s="50">
        <v>34.023000000000003</v>
      </c>
      <c r="G88" s="50">
        <v>29.963799999999999</v>
      </c>
      <c r="H88" s="50">
        <v>32.361199999999997</v>
      </c>
      <c r="I88" s="50">
        <v>33.327500000000001</v>
      </c>
      <c r="J88" s="50">
        <v>37.0199</v>
      </c>
      <c r="K88" s="50">
        <v>30.551300000000001</v>
      </c>
      <c r="L88" s="50">
        <v>34.023000000000003</v>
      </c>
      <c r="M88" s="50">
        <v>29.963799999999999</v>
      </c>
      <c r="N88" s="50">
        <v>32.361199999999997</v>
      </c>
      <c r="O88" s="50">
        <v>46.921399999999998</v>
      </c>
      <c r="P88" s="50">
        <v>46.921399999999998</v>
      </c>
      <c r="Q88" s="50">
        <v>0</v>
      </c>
      <c r="R88" s="50" t="s">
        <v>126</v>
      </c>
      <c r="S88" s="50" t="s">
        <v>126</v>
      </c>
      <c r="T88" s="50">
        <v>0</v>
      </c>
      <c r="U88" s="50">
        <v>19.866199999999999</v>
      </c>
      <c r="V88" s="50">
        <v>0</v>
      </c>
      <c r="W88" s="50">
        <v>19.866199999999999</v>
      </c>
      <c r="X88" s="50">
        <v>0</v>
      </c>
      <c r="Y88" s="50">
        <v>18</v>
      </c>
      <c r="Z88" s="50">
        <v>19.866700000000002</v>
      </c>
      <c r="AA88" s="50">
        <v>21.098400000000002</v>
      </c>
      <c r="AB88" s="50">
        <v>0</v>
      </c>
      <c r="AC88" s="50">
        <v>21.098400000000002</v>
      </c>
      <c r="AD88" s="50">
        <v>0</v>
      </c>
      <c r="AE88" s="50">
        <v>18</v>
      </c>
      <c r="AF88" s="50">
        <v>21.0992</v>
      </c>
      <c r="AG88" s="50">
        <v>0</v>
      </c>
      <c r="AH88" s="50">
        <v>0</v>
      </c>
      <c r="AI88" s="50">
        <v>0</v>
      </c>
      <c r="AJ88" s="50" t="s">
        <v>126</v>
      </c>
      <c r="AK88" s="50" t="s">
        <v>126</v>
      </c>
      <c r="AL88" s="50">
        <v>0</v>
      </c>
      <c r="AM88" s="50">
        <v>21.979900000000001</v>
      </c>
    </row>
    <row r="89" spans="1:39" hidden="1" outlineLevel="1">
      <c r="A89" s="15">
        <v>42917</v>
      </c>
      <c r="B89" s="50">
        <v>30.513500000000001</v>
      </c>
      <c r="C89" s="50">
        <v>31.949000000000002</v>
      </c>
      <c r="D89" s="50">
        <v>38.576300000000003</v>
      </c>
      <c r="E89" s="50">
        <v>28.0336</v>
      </c>
      <c r="F89" s="50">
        <v>20.145</v>
      </c>
      <c r="G89" s="50">
        <v>29.999300000000002</v>
      </c>
      <c r="H89" s="50">
        <v>27.007300000000001</v>
      </c>
      <c r="I89" s="50">
        <v>31.945499999999999</v>
      </c>
      <c r="J89" s="50">
        <v>38.569200000000002</v>
      </c>
      <c r="K89" s="50">
        <v>28.034800000000001</v>
      </c>
      <c r="L89" s="50">
        <v>20.148299999999999</v>
      </c>
      <c r="M89" s="50">
        <v>29.999300000000002</v>
      </c>
      <c r="N89" s="50">
        <v>27.007300000000001</v>
      </c>
      <c r="O89" s="50">
        <v>43.154899999999998</v>
      </c>
      <c r="P89" s="50">
        <v>48.618299999999998</v>
      </c>
      <c r="Q89" s="50">
        <v>12.5</v>
      </c>
      <c r="R89" s="50">
        <v>12.5</v>
      </c>
      <c r="S89" s="50" t="s">
        <v>126</v>
      </c>
      <c r="T89" s="50" t="s">
        <v>126</v>
      </c>
      <c r="U89" s="50">
        <v>12.541499999999999</v>
      </c>
      <c r="V89" s="50">
        <v>0</v>
      </c>
      <c r="W89" s="50">
        <v>12.541499999999999</v>
      </c>
      <c r="X89" s="50">
        <v>0</v>
      </c>
      <c r="Y89" s="50">
        <v>2.133</v>
      </c>
      <c r="Z89" s="50">
        <v>15.1404</v>
      </c>
      <c r="AA89" s="50">
        <v>12.541499999999999</v>
      </c>
      <c r="AB89" s="50">
        <v>0</v>
      </c>
      <c r="AC89" s="50">
        <v>12.541499999999999</v>
      </c>
      <c r="AD89" s="50">
        <v>0</v>
      </c>
      <c r="AE89" s="50">
        <v>2.133</v>
      </c>
      <c r="AF89" s="50">
        <v>15.1404</v>
      </c>
      <c r="AG89" s="50">
        <v>0</v>
      </c>
      <c r="AH89" s="50">
        <v>0</v>
      </c>
      <c r="AI89" s="50">
        <v>0</v>
      </c>
      <c r="AJ89" s="50">
        <v>0</v>
      </c>
      <c r="AK89" s="50" t="s">
        <v>126</v>
      </c>
      <c r="AL89" s="50" t="s">
        <v>126</v>
      </c>
      <c r="AM89" s="50">
        <v>22.890799999999999</v>
      </c>
    </row>
    <row r="90" spans="1:39" hidden="1" outlineLevel="1">
      <c r="A90" s="15">
        <v>42948</v>
      </c>
      <c r="B90" s="50">
        <v>29.984200000000001</v>
      </c>
      <c r="C90" s="50">
        <v>31.378599999999999</v>
      </c>
      <c r="D90" s="50">
        <v>37.746400000000001</v>
      </c>
      <c r="E90" s="50">
        <v>27.357700000000001</v>
      </c>
      <c r="F90" s="50">
        <v>15.1378</v>
      </c>
      <c r="G90" s="50">
        <v>31.251999999999999</v>
      </c>
      <c r="H90" s="50">
        <v>31.688600000000001</v>
      </c>
      <c r="I90" s="50">
        <v>31.375699999999998</v>
      </c>
      <c r="J90" s="50">
        <v>37.7423</v>
      </c>
      <c r="K90" s="50">
        <v>27.357700000000001</v>
      </c>
      <c r="L90" s="50">
        <v>15.1378</v>
      </c>
      <c r="M90" s="50">
        <v>31.251999999999999</v>
      </c>
      <c r="N90" s="50">
        <v>31.688600000000001</v>
      </c>
      <c r="O90" s="50">
        <v>45.842599999999997</v>
      </c>
      <c r="P90" s="50">
        <v>45.842599999999997</v>
      </c>
      <c r="Q90" s="50" t="s">
        <v>126</v>
      </c>
      <c r="R90" s="50" t="s">
        <v>126</v>
      </c>
      <c r="S90" s="50" t="s">
        <v>126</v>
      </c>
      <c r="T90" s="50" t="s">
        <v>126</v>
      </c>
      <c r="U90" s="50">
        <v>9.5480999999999998</v>
      </c>
      <c r="V90" s="50">
        <v>0</v>
      </c>
      <c r="W90" s="50">
        <v>9.5480999999999998</v>
      </c>
      <c r="X90" s="50">
        <v>0</v>
      </c>
      <c r="Y90" s="50">
        <v>21.799800000000001</v>
      </c>
      <c r="Z90" s="50">
        <v>20.9542</v>
      </c>
      <c r="AA90" s="50">
        <v>9.5480999999999998</v>
      </c>
      <c r="AB90" s="50">
        <v>0</v>
      </c>
      <c r="AC90" s="50">
        <v>9.5480999999999998</v>
      </c>
      <c r="AD90" s="50">
        <v>0</v>
      </c>
      <c r="AE90" s="50">
        <v>21.799800000000001</v>
      </c>
      <c r="AF90" s="50">
        <v>20.9542</v>
      </c>
      <c r="AG90" s="50">
        <v>0</v>
      </c>
      <c r="AH90" s="50">
        <v>0</v>
      </c>
      <c r="AI90" s="50" t="s">
        <v>126</v>
      </c>
      <c r="AJ90" s="50" t="s">
        <v>126</v>
      </c>
      <c r="AK90" s="50" t="s">
        <v>126</v>
      </c>
      <c r="AL90" s="50" t="s">
        <v>126</v>
      </c>
      <c r="AM90" s="50">
        <v>21.6784</v>
      </c>
    </row>
    <row r="91" spans="1:39" hidden="1" outlineLevel="1">
      <c r="A91" s="15">
        <v>42979</v>
      </c>
      <c r="B91" s="50">
        <v>30.725000000000001</v>
      </c>
      <c r="C91" s="50">
        <v>32.993899999999996</v>
      </c>
      <c r="D91" s="50">
        <v>38.809199999999997</v>
      </c>
      <c r="E91" s="50">
        <v>29.604399999999998</v>
      </c>
      <c r="F91" s="50">
        <v>28.239899999999999</v>
      </c>
      <c r="G91" s="50">
        <v>29.808</v>
      </c>
      <c r="H91" s="50">
        <v>31.764700000000001</v>
      </c>
      <c r="I91" s="50">
        <v>32.991</v>
      </c>
      <c r="J91" s="50">
        <v>38.804299999999998</v>
      </c>
      <c r="K91" s="50">
        <v>29.604399999999998</v>
      </c>
      <c r="L91" s="50">
        <v>28.239899999999999</v>
      </c>
      <c r="M91" s="50">
        <v>29.808</v>
      </c>
      <c r="N91" s="50">
        <v>31.764700000000001</v>
      </c>
      <c r="O91" s="50">
        <v>48.120899999999999</v>
      </c>
      <c r="P91" s="50">
        <v>48.120899999999999</v>
      </c>
      <c r="Q91" s="50" t="s">
        <v>126</v>
      </c>
      <c r="R91" s="50" t="s">
        <v>126</v>
      </c>
      <c r="S91" s="50" t="s">
        <v>126</v>
      </c>
      <c r="T91" s="50" t="s">
        <v>126</v>
      </c>
      <c r="U91" s="50">
        <v>9.2325999999999997</v>
      </c>
      <c r="V91" s="50">
        <v>0</v>
      </c>
      <c r="W91" s="50">
        <v>9.2325999999999997</v>
      </c>
      <c r="X91" s="50">
        <v>0</v>
      </c>
      <c r="Y91" s="50">
        <v>0</v>
      </c>
      <c r="Z91" s="50">
        <v>9.5593000000000004</v>
      </c>
      <c r="AA91" s="50">
        <v>9.2325999999999997</v>
      </c>
      <c r="AB91" s="50">
        <v>0</v>
      </c>
      <c r="AC91" s="50">
        <v>9.2325999999999997</v>
      </c>
      <c r="AD91" s="50">
        <v>0</v>
      </c>
      <c r="AE91" s="50">
        <v>0</v>
      </c>
      <c r="AF91" s="50">
        <v>9.5593000000000004</v>
      </c>
      <c r="AG91" s="50">
        <v>0</v>
      </c>
      <c r="AH91" s="50">
        <v>0</v>
      </c>
      <c r="AI91" s="50" t="s">
        <v>126</v>
      </c>
      <c r="AJ91" s="50" t="s">
        <v>126</v>
      </c>
      <c r="AK91" s="50" t="s">
        <v>126</v>
      </c>
      <c r="AL91" s="50" t="s">
        <v>126</v>
      </c>
      <c r="AM91" s="50">
        <v>20.933</v>
      </c>
    </row>
    <row r="92" spans="1:39" hidden="1" outlineLevel="1">
      <c r="A92" s="15">
        <v>43009</v>
      </c>
      <c r="B92" s="50">
        <v>32.5642</v>
      </c>
      <c r="C92" s="50">
        <v>34.561</v>
      </c>
      <c r="D92" s="50">
        <v>41.131</v>
      </c>
      <c r="E92" s="50">
        <v>30.773800000000001</v>
      </c>
      <c r="F92" s="50">
        <v>27.306000000000001</v>
      </c>
      <c r="G92" s="50">
        <v>31.654699999999998</v>
      </c>
      <c r="H92" s="50">
        <v>32.036700000000003</v>
      </c>
      <c r="I92" s="50">
        <v>34.561500000000002</v>
      </c>
      <c r="J92" s="50">
        <v>41.1312</v>
      </c>
      <c r="K92" s="50">
        <v>30.774899999999999</v>
      </c>
      <c r="L92" s="50">
        <v>27.310300000000002</v>
      </c>
      <c r="M92" s="50">
        <v>31.654699999999998</v>
      </c>
      <c r="N92" s="50">
        <v>32.036700000000003</v>
      </c>
      <c r="O92" s="50">
        <v>30.015699999999999</v>
      </c>
      <c r="P92" s="50">
        <v>39.822400000000002</v>
      </c>
      <c r="Q92" s="50">
        <v>12.5</v>
      </c>
      <c r="R92" s="50">
        <v>12.5</v>
      </c>
      <c r="S92" s="50" t="s">
        <v>126</v>
      </c>
      <c r="T92" s="50" t="s">
        <v>126</v>
      </c>
      <c r="U92" s="50">
        <v>11.2463</v>
      </c>
      <c r="V92" s="50">
        <v>0</v>
      </c>
      <c r="W92" s="50">
        <v>11.2463</v>
      </c>
      <c r="X92" s="50">
        <v>0</v>
      </c>
      <c r="Y92" s="50">
        <v>0</v>
      </c>
      <c r="Z92" s="50">
        <v>11.2463</v>
      </c>
      <c r="AA92" s="50">
        <v>11.2463</v>
      </c>
      <c r="AB92" s="50">
        <v>0</v>
      </c>
      <c r="AC92" s="50">
        <v>11.2463</v>
      </c>
      <c r="AD92" s="50">
        <v>0</v>
      </c>
      <c r="AE92" s="50">
        <v>0</v>
      </c>
      <c r="AF92" s="50">
        <v>11.2463</v>
      </c>
      <c r="AG92" s="50">
        <v>0</v>
      </c>
      <c r="AH92" s="50">
        <v>0</v>
      </c>
      <c r="AI92" s="50">
        <v>0</v>
      </c>
      <c r="AJ92" s="50">
        <v>0</v>
      </c>
      <c r="AK92" s="50" t="s">
        <v>126</v>
      </c>
      <c r="AL92" s="50" t="s">
        <v>126</v>
      </c>
      <c r="AM92" s="50">
        <v>20.950600000000001</v>
      </c>
    </row>
    <row r="93" spans="1:39" hidden="1" outlineLevel="1">
      <c r="A93" s="15">
        <v>43040</v>
      </c>
      <c r="B93" s="50">
        <v>31.207000000000001</v>
      </c>
      <c r="C93" s="50">
        <v>32.867100000000001</v>
      </c>
      <c r="D93" s="50">
        <v>38.998600000000003</v>
      </c>
      <c r="E93" s="50">
        <v>29.1951</v>
      </c>
      <c r="F93" s="50">
        <v>26.2288</v>
      </c>
      <c r="G93" s="50">
        <v>29.877700000000001</v>
      </c>
      <c r="H93" s="50">
        <v>29.3964</v>
      </c>
      <c r="I93" s="50">
        <v>32.860700000000001</v>
      </c>
      <c r="J93" s="50">
        <v>38.986400000000003</v>
      </c>
      <c r="K93" s="50">
        <v>29.195699999999999</v>
      </c>
      <c r="L93" s="50">
        <v>26.2315</v>
      </c>
      <c r="M93" s="50">
        <v>29.877700000000001</v>
      </c>
      <c r="N93" s="50">
        <v>29.3964</v>
      </c>
      <c r="O93" s="50">
        <v>49.491199999999999</v>
      </c>
      <c r="P93" s="50">
        <v>51.862499999999997</v>
      </c>
      <c r="Q93" s="50">
        <v>13.5</v>
      </c>
      <c r="R93" s="50">
        <v>13.5</v>
      </c>
      <c r="S93" s="50" t="s">
        <v>126</v>
      </c>
      <c r="T93" s="50" t="s">
        <v>126</v>
      </c>
      <c r="U93" s="50">
        <v>14.7125</v>
      </c>
      <c r="V93" s="50">
        <v>0</v>
      </c>
      <c r="W93" s="50">
        <v>14.7125</v>
      </c>
      <c r="X93" s="50">
        <v>2.3205</v>
      </c>
      <c r="Y93" s="50">
        <v>17.420300000000001</v>
      </c>
      <c r="Z93" s="50">
        <v>18.0032</v>
      </c>
      <c r="AA93" s="50">
        <v>14.7125</v>
      </c>
      <c r="AB93" s="50">
        <v>0</v>
      </c>
      <c r="AC93" s="50">
        <v>14.7125</v>
      </c>
      <c r="AD93" s="50">
        <v>2.3205</v>
      </c>
      <c r="AE93" s="50">
        <v>17.420300000000001</v>
      </c>
      <c r="AF93" s="50">
        <v>18.0032</v>
      </c>
      <c r="AG93" s="50">
        <v>0</v>
      </c>
      <c r="AH93" s="50">
        <v>0</v>
      </c>
      <c r="AI93" s="50">
        <v>0</v>
      </c>
      <c r="AJ93" s="50">
        <v>0</v>
      </c>
      <c r="AK93" s="50" t="s">
        <v>126</v>
      </c>
      <c r="AL93" s="50" t="s">
        <v>126</v>
      </c>
      <c r="AM93" s="50">
        <v>21.734100000000002</v>
      </c>
    </row>
    <row r="94" spans="1:39" hidden="1" outlineLevel="1">
      <c r="A94" s="15">
        <v>43070</v>
      </c>
      <c r="B94" s="50">
        <v>30.700900000000001</v>
      </c>
      <c r="C94" s="50">
        <v>32.928199999999997</v>
      </c>
      <c r="D94" s="50">
        <v>39.207099999999997</v>
      </c>
      <c r="E94" s="50">
        <v>29.519400000000001</v>
      </c>
      <c r="F94" s="50">
        <v>29.890499999999999</v>
      </c>
      <c r="G94" s="50">
        <v>29.4634</v>
      </c>
      <c r="H94" s="50">
        <v>29.480799999999999</v>
      </c>
      <c r="I94" s="50">
        <v>32.926900000000003</v>
      </c>
      <c r="J94" s="50">
        <v>39.204900000000002</v>
      </c>
      <c r="K94" s="50">
        <v>29.519600000000001</v>
      </c>
      <c r="L94" s="50">
        <v>29.8916</v>
      </c>
      <c r="M94" s="50">
        <v>29.4634</v>
      </c>
      <c r="N94" s="50">
        <v>29.480799999999999</v>
      </c>
      <c r="O94" s="50">
        <v>45.623600000000003</v>
      </c>
      <c r="P94" s="50">
        <v>47.5364</v>
      </c>
      <c r="Q94" s="50">
        <v>14.109299999999999</v>
      </c>
      <c r="R94" s="50">
        <v>14.109299999999999</v>
      </c>
      <c r="S94" s="50" t="s">
        <v>126</v>
      </c>
      <c r="T94" s="50" t="s">
        <v>126</v>
      </c>
      <c r="U94" s="50">
        <v>18.060199999999998</v>
      </c>
      <c r="V94" s="50">
        <v>0</v>
      </c>
      <c r="W94" s="50">
        <v>18.060199999999998</v>
      </c>
      <c r="X94" s="50">
        <v>4.4543999999999997</v>
      </c>
      <c r="Y94" s="50">
        <v>19.906199999999998</v>
      </c>
      <c r="Z94" s="50">
        <v>18.327200000000001</v>
      </c>
      <c r="AA94" s="50">
        <v>18.060199999999998</v>
      </c>
      <c r="AB94" s="50">
        <v>0</v>
      </c>
      <c r="AC94" s="50">
        <v>18.060199999999998</v>
      </c>
      <c r="AD94" s="50">
        <v>4.4543999999999997</v>
      </c>
      <c r="AE94" s="50">
        <v>19.906199999999998</v>
      </c>
      <c r="AF94" s="50">
        <v>18.327200000000001</v>
      </c>
      <c r="AG94" s="50">
        <v>0</v>
      </c>
      <c r="AH94" s="50">
        <v>0</v>
      </c>
      <c r="AI94" s="50">
        <v>0</v>
      </c>
      <c r="AJ94" s="50">
        <v>0</v>
      </c>
      <c r="AK94" s="50" t="s">
        <v>126</v>
      </c>
      <c r="AL94" s="50" t="s">
        <v>126</v>
      </c>
      <c r="AM94" s="50">
        <v>20.203600000000002</v>
      </c>
    </row>
    <row r="95" spans="1:39" hidden="1" outlineLevel="1">
      <c r="A95" s="15">
        <v>43101</v>
      </c>
      <c r="B95" s="50">
        <v>32.361600000000003</v>
      </c>
      <c r="C95" s="50">
        <v>34.024700000000003</v>
      </c>
      <c r="D95" s="50">
        <v>38.111600000000003</v>
      </c>
      <c r="E95" s="50">
        <v>31.0366</v>
      </c>
      <c r="F95" s="50">
        <v>30.154800000000002</v>
      </c>
      <c r="G95" s="50">
        <v>31.150099999999998</v>
      </c>
      <c r="H95" s="50">
        <v>31.0258</v>
      </c>
      <c r="I95" s="50">
        <v>34.0259</v>
      </c>
      <c r="J95" s="50">
        <v>38.111699999999999</v>
      </c>
      <c r="K95" s="50">
        <v>31.038399999999999</v>
      </c>
      <c r="L95" s="50">
        <v>30.1709</v>
      </c>
      <c r="M95" s="50">
        <v>31.150099999999998</v>
      </c>
      <c r="N95" s="50">
        <v>31.0258</v>
      </c>
      <c r="O95" s="50">
        <v>18.192599999999999</v>
      </c>
      <c r="P95" s="50">
        <v>37.042200000000001</v>
      </c>
      <c r="Q95" s="50">
        <v>14.5</v>
      </c>
      <c r="R95" s="50">
        <v>14.5</v>
      </c>
      <c r="S95" s="50" t="s">
        <v>126</v>
      </c>
      <c r="T95" s="50" t="s">
        <v>126</v>
      </c>
      <c r="U95" s="50">
        <v>12.4077</v>
      </c>
      <c r="V95" s="50">
        <v>0</v>
      </c>
      <c r="W95" s="50">
        <v>12.4077</v>
      </c>
      <c r="X95" s="50">
        <v>0</v>
      </c>
      <c r="Y95" s="50">
        <v>18.967400000000001</v>
      </c>
      <c r="Z95" s="50">
        <v>14.918699999999999</v>
      </c>
      <c r="AA95" s="50">
        <v>12.4077</v>
      </c>
      <c r="AB95" s="50">
        <v>0</v>
      </c>
      <c r="AC95" s="50">
        <v>12.4077</v>
      </c>
      <c r="AD95" s="50">
        <v>0</v>
      </c>
      <c r="AE95" s="50">
        <v>18.967400000000001</v>
      </c>
      <c r="AF95" s="50">
        <v>14.918699999999999</v>
      </c>
      <c r="AG95" s="50">
        <v>0</v>
      </c>
      <c r="AH95" s="50">
        <v>0</v>
      </c>
      <c r="AI95" s="50">
        <v>0</v>
      </c>
      <c r="AJ95" s="50">
        <v>0</v>
      </c>
      <c r="AK95" s="50" t="s">
        <v>126</v>
      </c>
      <c r="AL95" s="50" t="s">
        <v>126</v>
      </c>
      <c r="AM95" s="50">
        <v>21.5915</v>
      </c>
    </row>
    <row r="96" spans="1:39" hidden="1" outlineLevel="1">
      <c r="A96" s="15">
        <v>43132</v>
      </c>
      <c r="B96" s="50">
        <v>32.044899999999998</v>
      </c>
      <c r="C96" s="50">
        <v>35.088299999999997</v>
      </c>
      <c r="D96" s="50">
        <v>39.799900000000001</v>
      </c>
      <c r="E96" s="50">
        <v>32.302100000000003</v>
      </c>
      <c r="F96" s="50">
        <v>27.154900000000001</v>
      </c>
      <c r="G96" s="50">
        <v>33.630600000000001</v>
      </c>
      <c r="H96" s="50">
        <v>23.210999999999999</v>
      </c>
      <c r="I96" s="50">
        <v>35.068899999999999</v>
      </c>
      <c r="J96" s="50">
        <v>39.764200000000002</v>
      </c>
      <c r="K96" s="50">
        <v>32.302100000000003</v>
      </c>
      <c r="L96" s="50">
        <v>27.154900000000001</v>
      </c>
      <c r="M96" s="50">
        <v>33.630600000000001</v>
      </c>
      <c r="N96" s="50">
        <v>23.210999999999999</v>
      </c>
      <c r="O96" s="50">
        <v>49.886299999999999</v>
      </c>
      <c r="P96" s="50">
        <v>49.886899999999997</v>
      </c>
      <c r="Q96" s="50">
        <v>16</v>
      </c>
      <c r="R96" s="50">
        <v>16</v>
      </c>
      <c r="S96" s="50" t="s">
        <v>126</v>
      </c>
      <c r="T96" s="50" t="s">
        <v>126</v>
      </c>
      <c r="U96" s="50">
        <v>19.466699999999999</v>
      </c>
      <c r="V96" s="50">
        <v>0</v>
      </c>
      <c r="W96" s="50">
        <v>19.466699999999999</v>
      </c>
      <c r="X96" s="50">
        <v>0</v>
      </c>
      <c r="Y96" s="50">
        <v>19.899999999999999</v>
      </c>
      <c r="Z96" s="50">
        <v>19.345600000000001</v>
      </c>
      <c r="AA96" s="50">
        <v>19.466699999999999</v>
      </c>
      <c r="AB96" s="50">
        <v>0</v>
      </c>
      <c r="AC96" s="50">
        <v>19.466699999999999</v>
      </c>
      <c r="AD96" s="50">
        <v>0</v>
      </c>
      <c r="AE96" s="50">
        <v>19.899999999999999</v>
      </c>
      <c r="AF96" s="50">
        <v>19.345600000000001</v>
      </c>
      <c r="AG96" s="50">
        <v>0</v>
      </c>
      <c r="AH96" s="50">
        <v>0</v>
      </c>
      <c r="AI96" s="50">
        <v>0</v>
      </c>
      <c r="AJ96" s="50">
        <v>0</v>
      </c>
      <c r="AK96" s="50" t="s">
        <v>126</v>
      </c>
      <c r="AL96" s="50" t="s">
        <v>126</v>
      </c>
      <c r="AM96" s="50">
        <v>20.637899999999998</v>
      </c>
    </row>
    <row r="97" spans="1:39" hidden="1" outlineLevel="1">
      <c r="A97" s="15">
        <v>43160</v>
      </c>
      <c r="B97" s="50">
        <v>31.5883</v>
      </c>
      <c r="C97" s="50">
        <v>33.367199999999997</v>
      </c>
      <c r="D97" s="50">
        <v>39.466999999999999</v>
      </c>
      <c r="E97" s="50">
        <v>29.652699999999999</v>
      </c>
      <c r="F97" s="50">
        <v>24.512899999999998</v>
      </c>
      <c r="G97" s="50">
        <v>30.8857</v>
      </c>
      <c r="H97" s="50">
        <v>25.277899999999999</v>
      </c>
      <c r="I97" s="50">
        <v>33.364699999999999</v>
      </c>
      <c r="J97" s="50">
        <v>39.462699999999998</v>
      </c>
      <c r="K97" s="50">
        <v>29.653600000000001</v>
      </c>
      <c r="L97" s="50">
        <v>24.515999999999998</v>
      </c>
      <c r="M97" s="50">
        <v>30.8857</v>
      </c>
      <c r="N97" s="50">
        <v>25.277899999999999</v>
      </c>
      <c r="O97" s="50">
        <v>41.630600000000001</v>
      </c>
      <c r="P97" s="50">
        <v>45.376800000000003</v>
      </c>
      <c r="Q97" s="50">
        <v>16.502300000000002</v>
      </c>
      <c r="R97" s="50">
        <v>16.502300000000002</v>
      </c>
      <c r="S97" s="50" t="s">
        <v>126</v>
      </c>
      <c r="T97" s="50" t="s">
        <v>126</v>
      </c>
      <c r="U97" s="50">
        <v>19.7727</v>
      </c>
      <c r="V97" s="50">
        <v>0</v>
      </c>
      <c r="W97" s="50">
        <v>19.7727</v>
      </c>
      <c r="X97" s="50">
        <v>0</v>
      </c>
      <c r="Y97" s="50">
        <v>19.565200000000001</v>
      </c>
      <c r="Z97" s="50">
        <v>19.858499999999999</v>
      </c>
      <c r="AA97" s="50">
        <v>19.7727</v>
      </c>
      <c r="AB97" s="50">
        <v>0</v>
      </c>
      <c r="AC97" s="50">
        <v>19.7727</v>
      </c>
      <c r="AD97" s="50">
        <v>0</v>
      </c>
      <c r="AE97" s="50">
        <v>19.565200000000001</v>
      </c>
      <c r="AF97" s="50">
        <v>19.858499999999999</v>
      </c>
      <c r="AG97" s="50">
        <v>0</v>
      </c>
      <c r="AH97" s="50">
        <v>0</v>
      </c>
      <c r="AI97" s="50">
        <v>0</v>
      </c>
      <c r="AJ97" s="50">
        <v>0</v>
      </c>
      <c r="AK97" s="50" t="s">
        <v>126</v>
      </c>
      <c r="AL97" s="50" t="s">
        <v>126</v>
      </c>
      <c r="AM97" s="50">
        <v>21.6736</v>
      </c>
    </row>
    <row r="98" spans="1:39" hidden="1" outlineLevel="1">
      <c r="A98" s="15">
        <v>43191</v>
      </c>
      <c r="B98" s="50">
        <v>31.984500000000001</v>
      </c>
      <c r="C98" s="50">
        <v>34.122100000000003</v>
      </c>
      <c r="D98" s="50">
        <v>39.558900000000001</v>
      </c>
      <c r="E98" s="50">
        <v>30.857199999999999</v>
      </c>
      <c r="F98" s="50">
        <v>28.873699999999999</v>
      </c>
      <c r="G98" s="50">
        <v>31.562000000000001</v>
      </c>
      <c r="H98" s="50">
        <v>22.600200000000001</v>
      </c>
      <c r="I98" s="50">
        <v>34.1218</v>
      </c>
      <c r="J98" s="50">
        <v>39.558700000000002</v>
      </c>
      <c r="K98" s="50">
        <v>30.857199999999999</v>
      </c>
      <c r="L98" s="50">
        <v>28.873699999999999</v>
      </c>
      <c r="M98" s="50">
        <v>31.562000000000001</v>
      </c>
      <c r="N98" s="50">
        <v>22.600200000000001</v>
      </c>
      <c r="O98" s="50">
        <v>41.353000000000002</v>
      </c>
      <c r="P98" s="50">
        <v>41.353000000000002</v>
      </c>
      <c r="Q98" s="50">
        <v>0</v>
      </c>
      <c r="R98" s="50" t="s">
        <v>126</v>
      </c>
      <c r="S98" s="50" t="s">
        <v>126</v>
      </c>
      <c r="T98" s="50">
        <v>0</v>
      </c>
      <c r="U98" s="50">
        <v>11.324199999999999</v>
      </c>
      <c r="V98" s="50">
        <v>0</v>
      </c>
      <c r="W98" s="50">
        <v>11.324199999999999</v>
      </c>
      <c r="X98" s="50">
        <v>0</v>
      </c>
      <c r="Y98" s="50">
        <v>19.2714</v>
      </c>
      <c r="Z98" s="50">
        <v>16.91</v>
      </c>
      <c r="AA98" s="50">
        <v>11.7346</v>
      </c>
      <c r="AB98" s="50">
        <v>0</v>
      </c>
      <c r="AC98" s="50">
        <v>11.7346</v>
      </c>
      <c r="AD98" s="50">
        <v>0</v>
      </c>
      <c r="AE98" s="50">
        <v>19.2714</v>
      </c>
      <c r="AF98" s="50">
        <v>19.542100000000001</v>
      </c>
      <c r="AG98" s="50">
        <v>8.86</v>
      </c>
      <c r="AH98" s="50">
        <v>0</v>
      </c>
      <c r="AI98" s="50">
        <v>8.86</v>
      </c>
      <c r="AJ98" s="50" t="s">
        <v>126</v>
      </c>
      <c r="AK98" s="50" t="s">
        <v>126</v>
      </c>
      <c r="AL98" s="50">
        <v>8.86</v>
      </c>
      <c r="AM98" s="50">
        <v>21.1007</v>
      </c>
    </row>
    <row r="99" spans="1:39" hidden="1" outlineLevel="1">
      <c r="A99" s="15">
        <v>43221</v>
      </c>
      <c r="B99" s="50">
        <v>32.699800000000003</v>
      </c>
      <c r="C99" s="50">
        <v>34.0015</v>
      </c>
      <c r="D99" s="50">
        <v>37.557899999999997</v>
      </c>
      <c r="E99" s="50">
        <v>31.212599999999998</v>
      </c>
      <c r="F99" s="50">
        <v>28.706900000000001</v>
      </c>
      <c r="G99" s="50">
        <v>32.108600000000003</v>
      </c>
      <c r="H99" s="50">
        <v>22.2165</v>
      </c>
      <c r="I99" s="50">
        <v>34.000500000000002</v>
      </c>
      <c r="J99" s="50">
        <v>37.556199999999997</v>
      </c>
      <c r="K99" s="50">
        <v>31.212599999999998</v>
      </c>
      <c r="L99" s="50">
        <v>28.706900000000001</v>
      </c>
      <c r="M99" s="50">
        <v>32.108600000000003</v>
      </c>
      <c r="N99" s="50">
        <v>22.2165</v>
      </c>
      <c r="O99" s="50">
        <v>48.477200000000003</v>
      </c>
      <c r="P99" s="50">
        <v>48.477200000000003</v>
      </c>
      <c r="Q99" s="50" t="s">
        <v>126</v>
      </c>
      <c r="R99" s="50" t="s">
        <v>126</v>
      </c>
      <c r="S99" s="50" t="s">
        <v>126</v>
      </c>
      <c r="T99" s="50" t="s">
        <v>126</v>
      </c>
      <c r="U99" s="50">
        <v>15.206200000000001</v>
      </c>
      <c r="V99" s="50">
        <v>0</v>
      </c>
      <c r="W99" s="50">
        <v>15.206200000000001</v>
      </c>
      <c r="X99" s="50">
        <v>0</v>
      </c>
      <c r="Y99" s="50">
        <v>19.451599999999999</v>
      </c>
      <c r="Z99" s="50">
        <v>19.440200000000001</v>
      </c>
      <c r="AA99" s="50">
        <v>15.206200000000001</v>
      </c>
      <c r="AB99" s="50">
        <v>0</v>
      </c>
      <c r="AC99" s="50">
        <v>15.206200000000001</v>
      </c>
      <c r="AD99" s="50">
        <v>0</v>
      </c>
      <c r="AE99" s="50">
        <v>19.451599999999999</v>
      </c>
      <c r="AF99" s="50">
        <v>19.440200000000001</v>
      </c>
      <c r="AG99" s="50">
        <v>0</v>
      </c>
      <c r="AH99" s="50">
        <v>0</v>
      </c>
      <c r="AI99" s="50" t="s">
        <v>126</v>
      </c>
      <c r="AJ99" s="50" t="s">
        <v>126</v>
      </c>
      <c r="AK99" s="50" t="s">
        <v>126</v>
      </c>
      <c r="AL99" s="50" t="s">
        <v>126</v>
      </c>
      <c r="AM99" s="50">
        <v>23.019300000000001</v>
      </c>
    </row>
    <row r="100" spans="1:39" hidden="1" outlineLevel="1">
      <c r="A100" s="15">
        <v>43252</v>
      </c>
      <c r="B100" s="50">
        <v>32.712699999999998</v>
      </c>
      <c r="C100" s="50">
        <v>34.813800000000001</v>
      </c>
      <c r="D100" s="50">
        <v>39.989600000000003</v>
      </c>
      <c r="E100" s="50">
        <v>32.054099999999998</v>
      </c>
      <c r="F100" s="50">
        <v>25.376799999999999</v>
      </c>
      <c r="G100" s="50">
        <v>33.765300000000003</v>
      </c>
      <c r="H100" s="50">
        <v>23.4617</v>
      </c>
      <c r="I100" s="50">
        <v>34.813400000000001</v>
      </c>
      <c r="J100" s="50">
        <v>39.988999999999997</v>
      </c>
      <c r="K100" s="50">
        <v>32.054099999999998</v>
      </c>
      <c r="L100" s="50">
        <v>25.376799999999999</v>
      </c>
      <c r="M100" s="50">
        <v>33.765300000000003</v>
      </c>
      <c r="N100" s="50">
        <v>23.4617</v>
      </c>
      <c r="O100" s="50">
        <v>46.828400000000002</v>
      </c>
      <c r="P100" s="50">
        <v>46.828400000000002</v>
      </c>
      <c r="Q100" s="50" t="s">
        <v>126</v>
      </c>
      <c r="R100" s="50" t="s">
        <v>126</v>
      </c>
      <c r="S100" s="50" t="s">
        <v>126</v>
      </c>
      <c r="T100" s="50" t="s">
        <v>126</v>
      </c>
      <c r="U100" s="50">
        <v>17.855399999999999</v>
      </c>
      <c r="V100" s="50">
        <v>0</v>
      </c>
      <c r="W100" s="50">
        <v>17.855399999999999</v>
      </c>
      <c r="X100" s="50">
        <v>0</v>
      </c>
      <c r="Y100" s="50">
        <v>20.9313</v>
      </c>
      <c r="Z100" s="50">
        <v>18.6495</v>
      </c>
      <c r="AA100" s="50">
        <v>17.855399999999999</v>
      </c>
      <c r="AB100" s="50">
        <v>0</v>
      </c>
      <c r="AC100" s="50">
        <v>17.855399999999999</v>
      </c>
      <c r="AD100" s="50">
        <v>0</v>
      </c>
      <c r="AE100" s="50">
        <v>20.9313</v>
      </c>
      <c r="AF100" s="50">
        <v>18.6495</v>
      </c>
      <c r="AG100" s="50">
        <v>0</v>
      </c>
      <c r="AH100" s="50">
        <v>0</v>
      </c>
      <c r="AI100" s="50" t="s">
        <v>126</v>
      </c>
      <c r="AJ100" s="50" t="s">
        <v>126</v>
      </c>
      <c r="AK100" s="50" t="s">
        <v>126</v>
      </c>
      <c r="AL100" s="50" t="s">
        <v>126</v>
      </c>
      <c r="AM100" s="50">
        <v>22.4377</v>
      </c>
    </row>
    <row r="101" spans="1:39" hidden="1" outlineLevel="1">
      <c r="A101" s="15">
        <v>43282</v>
      </c>
      <c r="B101" s="50">
        <v>32.821300000000001</v>
      </c>
      <c r="C101" s="50">
        <v>35.286299999999997</v>
      </c>
      <c r="D101" s="50">
        <v>40.3108</v>
      </c>
      <c r="E101" s="50">
        <v>32.122199999999999</v>
      </c>
      <c r="F101" s="50">
        <v>26.318000000000001</v>
      </c>
      <c r="G101" s="50">
        <v>33.825699999999998</v>
      </c>
      <c r="H101" s="50">
        <v>28.548300000000001</v>
      </c>
      <c r="I101" s="50">
        <v>35.282299999999999</v>
      </c>
      <c r="J101" s="50">
        <v>40.3033</v>
      </c>
      <c r="K101" s="50">
        <v>32.122199999999999</v>
      </c>
      <c r="L101" s="50">
        <v>26.318000000000001</v>
      </c>
      <c r="M101" s="50">
        <v>33.825699999999998</v>
      </c>
      <c r="N101" s="50">
        <v>28.548300000000001</v>
      </c>
      <c r="O101" s="50">
        <v>53.246899999999997</v>
      </c>
      <c r="P101" s="50">
        <v>53.246899999999997</v>
      </c>
      <c r="Q101" s="50" t="s">
        <v>126</v>
      </c>
      <c r="R101" s="50" t="s">
        <v>126</v>
      </c>
      <c r="S101" s="50" t="s">
        <v>126</v>
      </c>
      <c r="T101" s="50" t="s">
        <v>126</v>
      </c>
      <c r="U101" s="50">
        <v>14.9558</v>
      </c>
      <c r="V101" s="50">
        <v>0</v>
      </c>
      <c r="W101" s="50">
        <v>14.9558</v>
      </c>
      <c r="X101" s="50">
        <v>0</v>
      </c>
      <c r="Y101" s="50">
        <v>0</v>
      </c>
      <c r="Z101" s="50">
        <v>20.103300000000001</v>
      </c>
      <c r="AA101" s="50">
        <v>14.9558</v>
      </c>
      <c r="AB101" s="50">
        <v>0</v>
      </c>
      <c r="AC101" s="50">
        <v>14.9558</v>
      </c>
      <c r="AD101" s="50">
        <v>0</v>
      </c>
      <c r="AE101" s="50">
        <v>0</v>
      </c>
      <c r="AF101" s="50">
        <v>20.103300000000001</v>
      </c>
      <c r="AG101" s="50">
        <v>0</v>
      </c>
      <c r="AH101" s="50">
        <v>0</v>
      </c>
      <c r="AI101" s="50" t="s">
        <v>126</v>
      </c>
      <c r="AJ101" s="50" t="s">
        <v>126</v>
      </c>
      <c r="AK101" s="50" t="s">
        <v>126</v>
      </c>
      <c r="AL101" s="50" t="s">
        <v>126</v>
      </c>
      <c r="AM101" s="50">
        <v>22.163599999999999</v>
      </c>
    </row>
    <row r="102" spans="1:39" hidden="1" outlineLevel="1">
      <c r="A102" s="15">
        <v>43313</v>
      </c>
      <c r="B102" s="50">
        <v>32.336500000000001</v>
      </c>
      <c r="C102" s="50">
        <v>34.444899999999997</v>
      </c>
      <c r="D102" s="50">
        <v>38.657800000000002</v>
      </c>
      <c r="E102" s="50">
        <v>31.371099999999998</v>
      </c>
      <c r="F102" s="50">
        <v>25.587299999999999</v>
      </c>
      <c r="G102" s="50">
        <v>33.2697</v>
      </c>
      <c r="H102" s="50">
        <v>22.1904</v>
      </c>
      <c r="I102" s="50">
        <v>34.4101</v>
      </c>
      <c r="J102" s="50">
        <v>38.598100000000002</v>
      </c>
      <c r="K102" s="50">
        <v>31.371099999999998</v>
      </c>
      <c r="L102" s="50">
        <v>25.587299999999999</v>
      </c>
      <c r="M102" s="50">
        <v>33.2697</v>
      </c>
      <c r="N102" s="50">
        <v>22.1904</v>
      </c>
      <c r="O102" s="50">
        <v>49.5657</v>
      </c>
      <c r="P102" s="50">
        <v>49.5657</v>
      </c>
      <c r="Q102" s="50" t="s">
        <v>126</v>
      </c>
      <c r="R102" s="50" t="s">
        <v>126</v>
      </c>
      <c r="S102" s="50" t="s">
        <v>126</v>
      </c>
      <c r="T102" s="50" t="s">
        <v>126</v>
      </c>
      <c r="U102" s="50">
        <v>17.3111</v>
      </c>
      <c r="V102" s="50">
        <v>0</v>
      </c>
      <c r="W102" s="50">
        <v>17.3111</v>
      </c>
      <c r="X102" s="50">
        <v>0</v>
      </c>
      <c r="Y102" s="50">
        <v>17.611599999999999</v>
      </c>
      <c r="Z102" s="50">
        <v>19.060300000000002</v>
      </c>
      <c r="AA102" s="50">
        <v>17.3111</v>
      </c>
      <c r="AB102" s="50">
        <v>0</v>
      </c>
      <c r="AC102" s="50">
        <v>17.3111</v>
      </c>
      <c r="AD102" s="50">
        <v>0</v>
      </c>
      <c r="AE102" s="50">
        <v>17.611599999999999</v>
      </c>
      <c r="AF102" s="50">
        <v>19.060300000000002</v>
      </c>
      <c r="AG102" s="50">
        <v>0</v>
      </c>
      <c r="AH102" s="50">
        <v>0</v>
      </c>
      <c r="AI102" s="50" t="s">
        <v>126</v>
      </c>
      <c r="AJ102" s="50" t="s">
        <v>126</v>
      </c>
      <c r="AK102" s="50" t="s">
        <v>126</v>
      </c>
      <c r="AL102" s="50" t="s">
        <v>126</v>
      </c>
      <c r="AM102" s="50">
        <v>23.685099999999998</v>
      </c>
    </row>
    <row r="103" spans="1:39" hidden="1" outlineLevel="1">
      <c r="A103" s="15">
        <v>43344</v>
      </c>
      <c r="B103" s="50">
        <v>32.375100000000003</v>
      </c>
      <c r="C103" s="50">
        <v>34.848300000000002</v>
      </c>
      <c r="D103" s="50">
        <v>39.919600000000003</v>
      </c>
      <c r="E103" s="50">
        <v>31.9177</v>
      </c>
      <c r="F103" s="50">
        <v>24.134</v>
      </c>
      <c r="G103" s="50">
        <v>34.543999999999997</v>
      </c>
      <c r="H103" s="50">
        <v>23.866399999999999</v>
      </c>
      <c r="I103" s="50">
        <v>34.847299999999997</v>
      </c>
      <c r="J103" s="50">
        <v>39.918700000000001</v>
      </c>
      <c r="K103" s="50">
        <v>31.9177</v>
      </c>
      <c r="L103" s="50">
        <v>24.134</v>
      </c>
      <c r="M103" s="50">
        <v>34.543999999999997</v>
      </c>
      <c r="N103" s="50">
        <v>23.866399999999999</v>
      </c>
      <c r="O103" s="50">
        <v>42.217300000000002</v>
      </c>
      <c r="P103" s="50">
        <v>42.217300000000002</v>
      </c>
      <c r="Q103" s="50" t="s">
        <v>126</v>
      </c>
      <c r="R103" s="50" t="s">
        <v>126</v>
      </c>
      <c r="S103" s="50" t="s">
        <v>126</v>
      </c>
      <c r="T103" s="50" t="s">
        <v>126</v>
      </c>
      <c r="U103" s="50">
        <v>15.861800000000001</v>
      </c>
      <c r="V103" s="50">
        <v>0</v>
      </c>
      <c r="W103" s="50">
        <v>15.861800000000001</v>
      </c>
      <c r="X103" s="50">
        <v>0</v>
      </c>
      <c r="Y103" s="50">
        <v>19.594000000000001</v>
      </c>
      <c r="Z103" s="50">
        <v>18.366099999999999</v>
      </c>
      <c r="AA103" s="50">
        <v>15.861800000000001</v>
      </c>
      <c r="AB103" s="50">
        <v>0</v>
      </c>
      <c r="AC103" s="50">
        <v>15.861800000000001</v>
      </c>
      <c r="AD103" s="50">
        <v>0</v>
      </c>
      <c r="AE103" s="50">
        <v>19.594000000000001</v>
      </c>
      <c r="AF103" s="50">
        <v>18.366099999999999</v>
      </c>
      <c r="AG103" s="50">
        <v>0</v>
      </c>
      <c r="AH103" s="50">
        <v>0</v>
      </c>
      <c r="AI103" s="50" t="s">
        <v>126</v>
      </c>
      <c r="AJ103" s="50" t="s">
        <v>126</v>
      </c>
      <c r="AK103" s="50" t="s">
        <v>126</v>
      </c>
      <c r="AL103" s="50" t="s">
        <v>126</v>
      </c>
      <c r="AM103" s="50">
        <v>23.2301</v>
      </c>
    </row>
    <row r="104" spans="1:39" hidden="1" outlineLevel="1">
      <c r="A104" s="15">
        <v>43374</v>
      </c>
      <c r="B104" s="50">
        <v>35.630499999999998</v>
      </c>
      <c r="C104" s="50">
        <v>37.280900000000003</v>
      </c>
      <c r="D104" s="50">
        <v>46.265700000000002</v>
      </c>
      <c r="E104" s="50">
        <v>33.144300000000001</v>
      </c>
      <c r="F104" s="50">
        <v>34.213799999999999</v>
      </c>
      <c r="G104" s="50">
        <v>32.930999999999997</v>
      </c>
      <c r="H104" s="50">
        <v>26.011900000000001</v>
      </c>
      <c r="I104" s="50">
        <v>37.279699999999998</v>
      </c>
      <c r="J104" s="50">
        <v>46.265099999999997</v>
      </c>
      <c r="K104" s="50">
        <v>33.144300000000001</v>
      </c>
      <c r="L104" s="50">
        <v>34.213799999999999</v>
      </c>
      <c r="M104" s="50">
        <v>32.930999999999997</v>
      </c>
      <c r="N104" s="50">
        <v>26.011900000000001</v>
      </c>
      <c r="O104" s="50">
        <v>48.113500000000002</v>
      </c>
      <c r="P104" s="50">
        <v>48.113500000000002</v>
      </c>
      <c r="Q104" s="50" t="s">
        <v>126</v>
      </c>
      <c r="R104" s="50" t="s">
        <v>126</v>
      </c>
      <c r="S104" s="50" t="s">
        <v>126</v>
      </c>
      <c r="T104" s="50" t="s">
        <v>126</v>
      </c>
      <c r="U104" s="50">
        <v>16.9956</v>
      </c>
      <c r="V104" s="50">
        <v>0</v>
      </c>
      <c r="W104" s="50">
        <v>16.9956</v>
      </c>
      <c r="X104" s="50">
        <v>0</v>
      </c>
      <c r="Y104" s="50">
        <v>18.7378</v>
      </c>
      <c r="Z104" s="50">
        <v>19.0472</v>
      </c>
      <c r="AA104" s="50">
        <v>16.9956</v>
      </c>
      <c r="AB104" s="50">
        <v>0</v>
      </c>
      <c r="AC104" s="50">
        <v>16.9956</v>
      </c>
      <c r="AD104" s="50">
        <v>0</v>
      </c>
      <c r="AE104" s="50">
        <v>18.7378</v>
      </c>
      <c r="AF104" s="50">
        <v>19.0472</v>
      </c>
      <c r="AG104" s="50">
        <v>0</v>
      </c>
      <c r="AH104" s="50">
        <v>0</v>
      </c>
      <c r="AI104" s="50" t="s">
        <v>126</v>
      </c>
      <c r="AJ104" s="50" t="s">
        <v>126</v>
      </c>
      <c r="AK104" s="50" t="s">
        <v>126</v>
      </c>
      <c r="AL104" s="50" t="s">
        <v>126</v>
      </c>
      <c r="AM104" s="50">
        <v>26.2866</v>
      </c>
    </row>
    <row r="105" spans="1:39" hidden="1" outlineLevel="1">
      <c r="A105" s="15">
        <v>43405</v>
      </c>
      <c r="B105" s="50">
        <v>34.556800000000003</v>
      </c>
      <c r="C105" s="50">
        <v>36.328899999999997</v>
      </c>
      <c r="D105" s="50">
        <v>46.322099999999999</v>
      </c>
      <c r="E105" s="50">
        <v>32.914900000000003</v>
      </c>
      <c r="F105" s="50">
        <v>33.363300000000002</v>
      </c>
      <c r="G105" s="50">
        <v>33.240400000000001</v>
      </c>
      <c r="H105" s="50">
        <v>20.138300000000001</v>
      </c>
      <c r="I105" s="50">
        <v>36.3262</v>
      </c>
      <c r="J105" s="50">
        <v>46.317999999999998</v>
      </c>
      <c r="K105" s="50">
        <v>32.914999999999999</v>
      </c>
      <c r="L105" s="50">
        <v>33.363500000000002</v>
      </c>
      <c r="M105" s="50">
        <v>33.240400000000001</v>
      </c>
      <c r="N105" s="50">
        <v>20.138300000000001</v>
      </c>
      <c r="O105" s="50">
        <v>51.457099999999997</v>
      </c>
      <c r="P105" s="50">
        <v>52.403500000000001</v>
      </c>
      <c r="Q105" s="50">
        <v>18</v>
      </c>
      <c r="R105" s="50">
        <v>18</v>
      </c>
      <c r="S105" s="50" t="s">
        <v>126</v>
      </c>
      <c r="T105" s="50" t="s">
        <v>126</v>
      </c>
      <c r="U105" s="50">
        <v>19.280100000000001</v>
      </c>
      <c r="V105" s="50">
        <v>0</v>
      </c>
      <c r="W105" s="50">
        <v>19.280100000000001</v>
      </c>
      <c r="X105" s="50">
        <v>0</v>
      </c>
      <c r="Y105" s="50">
        <v>19.1981</v>
      </c>
      <c r="Z105" s="50">
        <v>19.2879</v>
      </c>
      <c r="AA105" s="50">
        <v>19.280100000000001</v>
      </c>
      <c r="AB105" s="50">
        <v>0</v>
      </c>
      <c r="AC105" s="50">
        <v>19.280100000000001</v>
      </c>
      <c r="AD105" s="50">
        <v>0</v>
      </c>
      <c r="AE105" s="50">
        <v>19.1981</v>
      </c>
      <c r="AF105" s="50">
        <v>19.2879</v>
      </c>
      <c r="AG105" s="50">
        <v>0</v>
      </c>
      <c r="AH105" s="50">
        <v>0</v>
      </c>
      <c r="AI105" s="50">
        <v>0</v>
      </c>
      <c r="AJ105" s="50">
        <v>0</v>
      </c>
      <c r="AK105" s="50" t="s">
        <v>126</v>
      </c>
      <c r="AL105" s="50" t="s">
        <v>126</v>
      </c>
      <c r="AM105" s="50">
        <v>25.2789</v>
      </c>
    </row>
    <row r="106" spans="1:39" hidden="1" outlineLevel="1">
      <c r="A106" s="15">
        <v>43435</v>
      </c>
      <c r="B106" s="50">
        <v>34.101700000000001</v>
      </c>
      <c r="C106" s="50">
        <v>35.919800000000002</v>
      </c>
      <c r="D106" s="50">
        <v>48.338200000000001</v>
      </c>
      <c r="E106" s="50">
        <v>32.232500000000002</v>
      </c>
      <c r="F106" s="50">
        <v>32.912500000000001</v>
      </c>
      <c r="G106" s="50">
        <v>32.483699999999999</v>
      </c>
      <c r="H106" s="50">
        <v>16.5154</v>
      </c>
      <c r="I106" s="50">
        <v>35.917900000000003</v>
      </c>
      <c r="J106" s="50">
        <v>48.337200000000003</v>
      </c>
      <c r="K106" s="50">
        <v>32.2331</v>
      </c>
      <c r="L106" s="50">
        <v>32.914099999999998</v>
      </c>
      <c r="M106" s="50">
        <v>32.483699999999999</v>
      </c>
      <c r="N106" s="50">
        <v>16.5154</v>
      </c>
      <c r="O106" s="50">
        <v>44.835799999999999</v>
      </c>
      <c r="P106" s="50">
        <v>49.552500000000002</v>
      </c>
      <c r="Q106" s="50">
        <v>18</v>
      </c>
      <c r="R106" s="50">
        <v>18</v>
      </c>
      <c r="S106" s="50">
        <v>0</v>
      </c>
      <c r="T106" s="50" t="s">
        <v>126</v>
      </c>
      <c r="U106" s="50">
        <v>15.649800000000001</v>
      </c>
      <c r="V106" s="50">
        <v>0</v>
      </c>
      <c r="W106" s="50">
        <v>15.649800000000001</v>
      </c>
      <c r="X106" s="50">
        <v>0</v>
      </c>
      <c r="Y106" s="50">
        <v>15.448399999999999</v>
      </c>
      <c r="Z106" s="50">
        <v>19.9087</v>
      </c>
      <c r="AA106" s="50">
        <v>16.358499999999999</v>
      </c>
      <c r="AB106" s="50">
        <v>0</v>
      </c>
      <c r="AC106" s="50">
        <v>16.358499999999999</v>
      </c>
      <c r="AD106" s="50">
        <v>0</v>
      </c>
      <c r="AE106" s="50">
        <v>19.9788</v>
      </c>
      <c r="AF106" s="50">
        <v>19.9087</v>
      </c>
      <c r="AG106" s="50">
        <v>15</v>
      </c>
      <c r="AH106" s="50">
        <v>0</v>
      </c>
      <c r="AI106" s="50">
        <v>15</v>
      </c>
      <c r="AJ106" s="50">
        <v>0</v>
      </c>
      <c r="AK106" s="50">
        <v>15</v>
      </c>
      <c r="AL106" s="50" t="s">
        <v>126</v>
      </c>
      <c r="AM106" s="50">
        <v>25.491</v>
      </c>
    </row>
    <row r="107" spans="1:39" hidden="1" outlineLevel="1">
      <c r="A107" s="15">
        <v>43466</v>
      </c>
      <c r="B107" s="50">
        <v>36.063099999999999</v>
      </c>
      <c r="C107" s="50">
        <v>37.652999999999999</v>
      </c>
      <c r="D107" s="50">
        <v>48.243899999999996</v>
      </c>
      <c r="E107" s="50">
        <v>34.775399999999998</v>
      </c>
      <c r="F107" s="50">
        <v>35.564</v>
      </c>
      <c r="G107" s="50">
        <v>34.710599999999999</v>
      </c>
      <c r="H107" s="50">
        <v>21.270099999999999</v>
      </c>
      <c r="I107" s="50">
        <v>37.650300000000001</v>
      </c>
      <c r="J107" s="50">
        <v>48.239600000000003</v>
      </c>
      <c r="K107" s="50">
        <v>34.775799999999997</v>
      </c>
      <c r="L107" s="50">
        <v>35.564900000000002</v>
      </c>
      <c r="M107" s="50">
        <v>34.710599999999999</v>
      </c>
      <c r="N107" s="50">
        <v>21.270099999999999</v>
      </c>
      <c r="O107" s="50">
        <v>49.747500000000002</v>
      </c>
      <c r="P107" s="50">
        <v>52.607799999999997</v>
      </c>
      <c r="Q107" s="50">
        <v>18</v>
      </c>
      <c r="R107" s="50">
        <v>18</v>
      </c>
      <c r="S107" s="50" t="s">
        <v>126</v>
      </c>
      <c r="T107" s="50" t="s">
        <v>126</v>
      </c>
      <c r="U107" s="50">
        <v>16.610700000000001</v>
      </c>
      <c r="V107" s="50">
        <v>0</v>
      </c>
      <c r="W107" s="50">
        <v>16.610700000000001</v>
      </c>
      <c r="X107" s="50">
        <v>0</v>
      </c>
      <c r="Y107" s="50">
        <v>19</v>
      </c>
      <c r="Z107" s="50">
        <v>19.100300000000001</v>
      </c>
      <c r="AA107" s="50">
        <v>16.610700000000001</v>
      </c>
      <c r="AB107" s="50">
        <v>0</v>
      </c>
      <c r="AC107" s="50">
        <v>16.610700000000001</v>
      </c>
      <c r="AD107" s="50">
        <v>0</v>
      </c>
      <c r="AE107" s="50">
        <v>19</v>
      </c>
      <c r="AF107" s="50">
        <v>19.100300000000001</v>
      </c>
      <c r="AG107" s="50">
        <v>0</v>
      </c>
      <c r="AH107" s="50">
        <v>0</v>
      </c>
      <c r="AI107" s="50">
        <v>0</v>
      </c>
      <c r="AJ107" s="50">
        <v>0</v>
      </c>
      <c r="AK107" s="50" t="s">
        <v>126</v>
      </c>
      <c r="AL107" s="50" t="s">
        <v>126</v>
      </c>
      <c r="AM107" s="50">
        <v>26.1706</v>
      </c>
    </row>
    <row r="108" spans="1:39" hidden="1" outlineLevel="1">
      <c r="A108" s="15">
        <v>43497</v>
      </c>
      <c r="B108" s="50">
        <v>34.373600000000003</v>
      </c>
      <c r="C108" s="50">
        <v>36.4649</v>
      </c>
      <c r="D108" s="50">
        <v>48.680199999999999</v>
      </c>
      <c r="E108" s="50">
        <v>32.726300000000002</v>
      </c>
      <c r="F108" s="50">
        <v>34.438299999999998</v>
      </c>
      <c r="G108" s="50">
        <v>32.738500000000002</v>
      </c>
      <c r="H108" s="50">
        <v>17.375499999999999</v>
      </c>
      <c r="I108" s="50">
        <v>36.463200000000001</v>
      </c>
      <c r="J108" s="50">
        <v>48.677100000000003</v>
      </c>
      <c r="K108" s="50">
        <v>32.726700000000001</v>
      </c>
      <c r="L108" s="50">
        <v>34.4392</v>
      </c>
      <c r="M108" s="50">
        <v>32.738500000000002</v>
      </c>
      <c r="N108" s="50">
        <v>17.375499999999999</v>
      </c>
      <c r="O108" s="50">
        <v>50.306199999999997</v>
      </c>
      <c r="P108" s="50">
        <v>55.710700000000003</v>
      </c>
      <c r="Q108" s="50">
        <v>18</v>
      </c>
      <c r="R108" s="50">
        <v>18</v>
      </c>
      <c r="S108" s="50" t="s">
        <v>126</v>
      </c>
      <c r="T108" s="50" t="s">
        <v>126</v>
      </c>
      <c r="U108" s="50">
        <v>10.824</v>
      </c>
      <c r="V108" s="50">
        <v>0</v>
      </c>
      <c r="W108" s="50">
        <v>10.824</v>
      </c>
      <c r="X108" s="50">
        <v>0</v>
      </c>
      <c r="Y108" s="50">
        <v>20.700600000000001</v>
      </c>
      <c r="Z108" s="50">
        <v>18.885100000000001</v>
      </c>
      <c r="AA108" s="50">
        <v>10.824</v>
      </c>
      <c r="AB108" s="50">
        <v>0</v>
      </c>
      <c r="AC108" s="50">
        <v>10.824</v>
      </c>
      <c r="AD108" s="50">
        <v>0</v>
      </c>
      <c r="AE108" s="50">
        <v>20.700600000000001</v>
      </c>
      <c r="AF108" s="50">
        <v>18.885100000000001</v>
      </c>
      <c r="AG108" s="50">
        <v>0</v>
      </c>
      <c r="AH108" s="50">
        <v>0</v>
      </c>
      <c r="AI108" s="50">
        <v>0</v>
      </c>
      <c r="AJ108" s="50">
        <v>0</v>
      </c>
      <c r="AK108" s="50" t="s">
        <v>126</v>
      </c>
      <c r="AL108" s="50" t="s">
        <v>126</v>
      </c>
      <c r="AM108" s="50">
        <v>25.8979</v>
      </c>
    </row>
    <row r="109" spans="1:39" hidden="1" outlineLevel="1">
      <c r="A109" s="15">
        <v>43525</v>
      </c>
      <c r="B109" s="50">
        <v>32.582799999999999</v>
      </c>
      <c r="C109" s="50">
        <v>34.265799999999999</v>
      </c>
      <c r="D109" s="50">
        <v>48.813299999999998</v>
      </c>
      <c r="E109" s="50">
        <v>30.0167</v>
      </c>
      <c r="F109" s="50">
        <v>28.558800000000002</v>
      </c>
      <c r="G109" s="50">
        <v>32.171300000000002</v>
      </c>
      <c r="H109" s="50">
        <v>14.1318</v>
      </c>
      <c r="I109" s="50">
        <v>34.253700000000002</v>
      </c>
      <c r="J109" s="50">
        <v>48.791200000000003</v>
      </c>
      <c r="K109" s="50">
        <v>30.0169</v>
      </c>
      <c r="L109" s="50">
        <v>28.559200000000001</v>
      </c>
      <c r="M109" s="50">
        <v>32.171300000000002</v>
      </c>
      <c r="N109" s="50">
        <v>14.1318</v>
      </c>
      <c r="O109" s="50">
        <v>57.766800000000003</v>
      </c>
      <c r="P109" s="50">
        <v>58.829099999999997</v>
      </c>
      <c r="Q109" s="50">
        <v>18</v>
      </c>
      <c r="R109" s="50">
        <v>18</v>
      </c>
      <c r="S109" s="50" t="s">
        <v>126</v>
      </c>
      <c r="T109" s="50" t="s">
        <v>126</v>
      </c>
      <c r="U109" s="50">
        <v>14.3428</v>
      </c>
      <c r="V109" s="50">
        <v>0</v>
      </c>
      <c r="W109" s="50">
        <v>14.3428</v>
      </c>
      <c r="X109" s="50">
        <v>0</v>
      </c>
      <c r="Y109" s="50">
        <v>19.989999999999998</v>
      </c>
      <c r="Z109" s="50">
        <v>19.6843</v>
      </c>
      <c r="AA109" s="50">
        <v>14.3428</v>
      </c>
      <c r="AB109" s="50">
        <v>0</v>
      </c>
      <c r="AC109" s="50">
        <v>14.3428</v>
      </c>
      <c r="AD109" s="50">
        <v>0</v>
      </c>
      <c r="AE109" s="50">
        <v>19.989999999999998</v>
      </c>
      <c r="AF109" s="50">
        <v>19.6843</v>
      </c>
      <c r="AG109" s="50">
        <v>0</v>
      </c>
      <c r="AH109" s="50">
        <v>0</v>
      </c>
      <c r="AI109" s="50">
        <v>0</v>
      </c>
      <c r="AJ109" s="50">
        <v>0</v>
      </c>
      <c r="AK109" s="50" t="s">
        <v>126</v>
      </c>
      <c r="AL109" s="50" t="s">
        <v>126</v>
      </c>
      <c r="AM109" s="50">
        <v>24.8032</v>
      </c>
    </row>
    <row r="110" spans="1:39" hidden="1" outlineLevel="1">
      <c r="A110" s="15">
        <v>43556</v>
      </c>
      <c r="B110" s="50">
        <v>34.084299999999999</v>
      </c>
      <c r="C110" s="50">
        <v>37.033700000000003</v>
      </c>
      <c r="D110" s="50">
        <v>48.549700000000001</v>
      </c>
      <c r="E110" s="50">
        <v>33.2149</v>
      </c>
      <c r="F110" s="50">
        <v>33.8919</v>
      </c>
      <c r="G110" s="50">
        <v>32.952399999999997</v>
      </c>
      <c r="H110" s="50">
        <v>29.6157</v>
      </c>
      <c r="I110" s="50">
        <v>37.028199999999998</v>
      </c>
      <c r="J110" s="50">
        <v>48.548200000000001</v>
      </c>
      <c r="K110" s="50">
        <v>33.2151</v>
      </c>
      <c r="L110" s="50">
        <v>33.892400000000002</v>
      </c>
      <c r="M110" s="50">
        <v>32.952399999999997</v>
      </c>
      <c r="N110" s="50">
        <v>29.6157</v>
      </c>
      <c r="O110" s="50">
        <v>48.747399999999999</v>
      </c>
      <c r="P110" s="50">
        <v>49.351900000000001</v>
      </c>
      <c r="Q110" s="50">
        <v>18</v>
      </c>
      <c r="R110" s="50">
        <v>18</v>
      </c>
      <c r="S110" s="50" t="s">
        <v>126</v>
      </c>
      <c r="T110" s="50" t="s">
        <v>126</v>
      </c>
      <c r="U110" s="50">
        <v>8.1875</v>
      </c>
      <c r="V110" s="50">
        <v>0</v>
      </c>
      <c r="W110" s="50">
        <v>8.1875</v>
      </c>
      <c r="X110" s="50">
        <v>0</v>
      </c>
      <c r="Y110" s="50">
        <v>7.1736000000000004</v>
      </c>
      <c r="Z110" s="50">
        <v>19.167400000000001</v>
      </c>
      <c r="AA110" s="50">
        <v>8.1875</v>
      </c>
      <c r="AB110" s="50">
        <v>0</v>
      </c>
      <c r="AC110" s="50">
        <v>8.1875</v>
      </c>
      <c r="AD110" s="50">
        <v>0</v>
      </c>
      <c r="AE110" s="50">
        <v>7.1736000000000004</v>
      </c>
      <c r="AF110" s="50">
        <v>19.167400000000001</v>
      </c>
      <c r="AG110" s="50">
        <v>0</v>
      </c>
      <c r="AH110" s="50">
        <v>0</v>
      </c>
      <c r="AI110" s="50">
        <v>0</v>
      </c>
      <c r="AJ110" s="50">
        <v>0</v>
      </c>
      <c r="AK110" s="50" t="s">
        <v>126</v>
      </c>
      <c r="AL110" s="50" t="s">
        <v>126</v>
      </c>
      <c r="AM110" s="50">
        <v>24.309000000000001</v>
      </c>
    </row>
    <row r="111" spans="1:39" hidden="1" outlineLevel="1">
      <c r="A111" s="15">
        <v>43586</v>
      </c>
      <c r="B111" s="50">
        <v>35.026200000000003</v>
      </c>
      <c r="C111" s="50">
        <v>37.486499999999999</v>
      </c>
      <c r="D111" s="50">
        <v>48.262900000000002</v>
      </c>
      <c r="E111" s="50">
        <v>34.266399999999997</v>
      </c>
      <c r="F111" s="50">
        <v>35.253700000000002</v>
      </c>
      <c r="G111" s="50">
        <v>33.744700000000002</v>
      </c>
      <c r="H111" s="50">
        <v>25.117799999999999</v>
      </c>
      <c r="I111" s="50">
        <v>37.4861</v>
      </c>
      <c r="J111" s="50">
        <v>48.262999999999998</v>
      </c>
      <c r="K111" s="50">
        <v>34.266599999999997</v>
      </c>
      <c r="L111" s="50">
        <v>35.254100000000001</v>
      </c>
      <c r="M111" s="50">
        <v>33.744700000000002</v>
      </c>
      <c r="N111" s="50">
        <v>25.117799999999999</v>
      </c>
      <c r="O111" s="50">
        <v>42.922800000000002</v>
      </c>
      <c r="P111" s="50">
        <v>47.944600000000001</v>
      </c>
      <c r="Q111" s="50">
        <v>17.6892</v>
      </c>
      <c r="R111" s="50">
        <v>17.6892</v>
      </c>
      <c r="S111" s="50" t="s">
        <v>126</v>
      </c>
      <c r="T111" s="50" t="s">
        <v>126</v>
      </c>
      <c r="U111" s="50">
        <v>13.4138</v>
      </c>
      <c r="V111" s="50">
        <v>0</v>
      </c>
      <c r="W111" s="50">
        <v>13.4138</v>
      </c>
      <c r="X111" s="50">
        <v>0.53720000000000001</v>
      </c>
      <c r="Y111" s="50">
        <v>19.899999999999999</v>
      </c>
      <c r="Z111" s="50">
        <v>21.9161</v>
      </c>
      <c r="AA111" s="50">
        <v>13.4138</v>
      </c>
      <c r="AB111" s="50">
        <v>0</v>
      </c>
      <c r="AC111" s="50">
        <v>13.4138</v>
      </c>
      <c r="AD111" s="50">
        <v>0.53720000000000001</v>
      </c>
      <c r="AE111" s="50">
        <v>19.899999999999999</v>
      </c>
      <c r="AF111" s="50">
        <v>21.9161</v>
      </c>
      <c r="AG111" s="50">
        <v>0</v>
      </c>
      <c r="AH111" s="50">
        <v>0</v>
      </c>
      <c r="AI111" s="50">
        <v>0</v>
      </c>
      <c r="AJ111" s="50">
        <v>0</v>
      </c>
      <c r="AK111" s="50" t="s">
        <v>126</v>
      </c>
      <c r="AL111" s="50" t="s">
        <v>126</v>
      </c>
      <c r="AM111" s="50">
        <v>24.309100000000001</v>
      </c>
    </row>
    <row r="112" spans="1:39" hidden="1" outlineLevel="1">
      <c r="A112" s="15">
        <v>43617</v>
      </c>
      <c r="B112" s="50">
        <v>33.521799999999999</v>
      </c>
      <c r="C112" s="50">
        <v>36.393700000000003</v>
      </c>
      <c r="D112" s="50">
        <v>48.022399999999998</v>
      </c>
      <c r="E112" s="50">
        <v>31.790099999999999</v>
      </c>
      <c r="F112" s="50">
        <v>32.672800000000002</v>
      </c>
      <c r="G112" s="50">
        <v>32.125900000000001</v>
      </c>
      <c r="H112" s="50">
        <v>21.3413</v>
      </c>
      <c r="I112" s="50">
        <v>36.392299999999999</v>
      </c>
      <c r="J112" s="50">
        <v>48.022199999999998</v>
      </c>
      <c r="K112" s="50">
        <v>31.790299999999998</v>
      </c>
      <c r="L112" s="50">
        <v>32.6736</v>
      </c>
      <c r="M112" s="50">
        <v>32.125900000000001</v>
      </c>
      <c r="N112" s="50">
        <v>21.3413</v>
      </c>
      <c r="O112" s="50">
        <v>45.552199999999999</v>
      </c>
      <c r="P112" s="50">
        <v>48.242899999999999</v>
      </c>
      <c r="Q112" s="50">
        <v>17.5</v>
      </c>
      <c r="R112" s="50">
        <v>17.5</v>
      </c>
      <c r="S112" s="50" t="s">
        <v>126</v>
      </c>
      <c r="T112" s="50">
        <v>0</v>
      </c>
      <c r="U112" s="50">
        <v>17.252500000000001</v>
      </c>
      <c r="V112" s="50">
        <v>0</v>
      </c>
      <c r="W112" s="50">
        <v>17.252500000000001</v>
      </c>
      <c r="X112" s="50">
        <v>0</v>
      </c>
      <c r="Y112" s="50">
        <v>21.0745</v>
      </c>
      <c r="Z112" s="50">
        <v>17.147300000000001</v>
      </c>
      <c r="AA112" s="50">
        <v>19.694600000000001</v>
      </c>
      <c r="AB112" s="50">
        <v>0</v>
      </c>
      <c r="AC112" s="50">
        <v>19.694600000000001</v>
      </c>
      <c r="AD112" s="50">
        <v>0</v>
      </c>
      <c r="AE112" s="50">
        <v>21.0745</v>
      </c>
      <c r="AF112" s="50">
        <v>19.6387</v>
      </c>
      <c r="AG112" s="50">
        <v>11.857200000000001</v>
      </c>
      <c r="AH112" s="50">
        <v>0</v>
      </c>
      <c r="AI112" s="50">
        <v>11.857200000000001</v>
      </c>
      <c r="AJ112" s="50">
        <v>0</v>
      </c>
      <c r="AK112" s="50" t="s">
        <v>126</v>
      </c>
      <c r="AL112" s="50">
        <v>11.857200000000001</v>
      </c>
      <c r="AM112" s="50">
        <v>24.045500000000001</v>
      </c>
    </row>
    <row r="113" spans="1:39" hidden="1" outlineLevel="1">
      <c r="A113" s="15">
        <v>43647</v>
      </c>
      <c r="B113" s="50">
        <v>36.173000000000002</v>
      </c>
      <c r="C113" s="50">
        <v>37.715299999999999</v>
      </c>
      <c r="D113" s="50">
        <v>47.725200000000001</v>
      </c>
      <c r="E113" s="50">
        <v>34.784199999999998</v>
      </c>
      <c r="F113" s="50">
        <v>37.013399999999997</v>
      </c>
      <c r="G113" s="50">
        <v>30.965</v>
      </c>
      <c r="H113" s="50">
        <v>29.111699999999999</v>
      </c>
      <c r="I113" s="50">
        <v>37.714300000000001</v>
      </c>
      <c r="J113" s="50">
        <v>47.725099999999998</v>
      </c>
      <c r="K113" s="50">
        <v>34.784300000000002</v>
      </c>
      <c r="L113" s="50">
        <v>37.013599999999997</v>
      </c>
      <c r="M113" s="50">
        <v>30.965</v>
      </c>
      <c r="N113" s="50">
        <v>29.111699999999999</v>
      </c>
      <c r="O113" s="50">
        <v>47.1081</v>
      </c>
      <c r="P113" s="50">
        <v>47.853000000000002</v>
      </c>
      <c r="Q113" s="50">
        <v>17</v>
      </c>
      <c r="R113" s="50">
        <v>17</v>
      </c>
      <c r="S113" s="50" t="s">
        <v>126</v>
      </c>
      <c r="T113" s="50" t="s">
        <v>126</v>
      </c>
      <c r="U113" s="50">
        <v>15.55</v>
      </c>
      <c r="V113" s="50">
        <v>0</v>
      </c>
      <c r="W113" s="50">
        <v>15.55</v>
      </c>
      <c r="X113" s="50">
        <v>0</v>
      </c>
      <c r="Y113" s="50">
        <v>19.333100000000002</v>
      </c>
      <c r="Z113" s="50">
        <v>18.986000000000001</v>
      </c>
      <c r="AA113" s="50">
        <v>15.55</v>
      </c>
      <c r="AB113" s="50">
        <v>0</v>
      </c>
      <c r="AC113" s="50">
        <v>15.55</v>
      </c>
      <c r="AD113" s="50">
        <v>0</v>
      </c>
      <c r="AE113" s="50">
        <v>19.333100000000002</v>
      </c>
      <c r="AF113" s="50">
        <v>18.986000000000001</v>
      </c>
      <c r="AG113" s="50">
        <v>0</v>
      </c>
      <c r="AH113" s="50">
        <v>0</v>
      </c>
      <c r="AI113" s="50">
        <v>0</v>
      </c>
      <c r="AJ113" s="50">
        <v>0</v>
      </c>
      <c r="AK113" s="50" t="s">
        <v>126</v>
      </c>
      <c r="AL113" s="50" t="s">
        <v>126</v>
      </c>
      <c r="AM113" s="50">
        <v>25.226500000000001</v>
      </c>
    </row>
    <row r="114" spans="1:39" hidden="1" outlineLevel="1">
      <c r="A114" s="15">
        <v>43678</v>
      </c>
      <c r="B114" s="50">
        <v>37.8583</v>
      </c>
      <c r="C114" s="50">
        <v>39.413800000000002</v>
      </c>
      <c r="D114" s="50">
        <v>47.721499999999999</v>
      </c>
      <c r="E114" s="50">
        <v>38.094499999999996</v>
      </c>
      <c r="F114" s="50">
        <v>40.040799999999997</v>
      </c>
      <c r="G114" s="50">
        <v>31.4038</v>
      </c>
      <c r="H114" s="50">
        <v>24.2941</v>
      </c>
      <c r="I114" s="50">
        <v>39.413800000000002</v>
      </c>
      <c r="J114" s="50">
        <v>47.721200000000003</v>
      </c>
      <c r="K114" s="50">
        <v>38.094700000000003</v>
      </c>
      <c r="L114" s="50">
        <v>40.0411</v>
      </c>
      <c r="M114" s="50">
        <v>31.4038</v>
      </c>
      <c r="N114" s="50">
        <v>24.2941</v>
      </c>
      <c r="O114" s="50">
        <v>41.144199999999998</v>
      </c>
      <c r="P114" s="50">
        <v>48.869399999999999</v>
      </c>
      <c r="Q114" s="50">
        <v>17</v>
      </c>
      <c r="R114" s="50">
        <v>17</v>
      </c>
      <c r="S114" s="50" t="s">
        <v>126</v>
      </c>
      <c r="T114" s="50" t="s">
        <v>126</v>
      </c>
      <c r="U114" s="50">
        <v>15.160299999999999</v>
      </c>
      <c r="V114" s="50">
        <v>0</v>
      </c>
      <c r="W114" s="50">
        <v>15.160299999999999</v>
      </c>
      <c r="X114" s="50">
        <v>0</v>
      </c>
      <c r="Y114" s="50">
        <v>19.141400000000001</v>
      </c>
      <c r="Z114" s="50">
        <v>19.148099999999999</v>
      </c>
      <c r="AA114" s="50">
        <v>15.160299999999999</v>
      </c>
      <c r="AB114" s="50">
        <v>0</v>
      </c>
      <c r="AC114" s="50">
        <v>15.160299999999999</v>
      </c>
      <c r="AD114" s="50">
        <v>0</v>
      </c>
      <c r="AE114" s="50">
        <v>19.141400000000001</v>
      </c>
      <c r="AF114" s="50">
        <v>19.148099999999999</v>
      </c>
      <c r="AG114" s="50">
        <v>0</v>
      </c>
      <c r="AH114" s="50">
        <v>0</v>
      </c>
      <c r="AI114" s="50">
        <v>0</v>
      </c>
      <c r="AJ114" s="50">
        <v>0</v>
      </c>
      <c r="AK114" s="50" t="s">
        <v>126</v>
      </c>
      <c r="AL114" s="50" t="s">
        <v>126</v>
      </c>
      <c r="AM114" s="50">
        <v>23.798300000000001</v>
      </c>
    </row>
    <row r="115" spans="1:39" hidden="1" outlineLevel="1">
      <c r="A115" s="15">
        <v>43709</v>
      </c>
      <c r="B115" s="50">
        <v>37.685600000000001</v>
      </c>
      <c r="C115" s="50">
        <v>39.26</v>
      </c>
      <c r="D115" s="50">
        <v>47.596699999999998</v>
      </c>
      <c r="E115" s="50">
        <v>37.889499999999998</v>
      </c>
      <c r="F115" s="50">
        <v>40.200000000000003</v>
      </c>
      <c r="G115" s="50">
        <v>29.735900000000001</v>
      </c>
      <c r="H115" s="50">
        <v>23.721599999999999</v>
      </c>
      <c r="I115" s="50">
        <v>39.253100000000003</v>
      </c>
      <c r="J115" s="50">
        <v>47.586199999999998</v>
      </c>
      <c r="K115" s="50">
        <v>37.889600000000002</v>
      </c>
      <c r="L115" s="50">
        <v>40.200099999999999</v>
      </c>
      <c r="M115" s="50">
        <v>29.735900000000001</v>
      </c>
      <c r="N115" s="50">
        <v>23.721599999999999</v>
      </c>
      <c r="O115" s="50">
        <v>49.6434</v>
      </c>
      <c r="P115" s="50">
        <v>49.849600000000002</v>
      </c>
      <c r="Q115" s="50">
        <v>16.5</v>
      </c>
      <c r="R115" s="50">
        <v>16.5</v>
      </c>
      <c r="S115" s="50" t="s">
        <v>126</v>
      </c>
      <c r="T115" s="50" t="s">
        <v>126</v>
      </c>
      <c r="U115" s="50">
        <v>18.8142</v>
      </c>
      <c r="V115" s="50">
        <v>0</v>
      </c>
      <c r="W115" s="50">
        <v>18.8142</v>
      </c>
      <c r="X115" s="50">
        <v>0</v>
      </c>
      <c r="Y115" s="50">
        <v>16.490200000000002</v>
      </c>
      <c r="Z115" s="50">
        <v>19.569299999999998</v>
      </c>
      <c r="AA115" s="50">
        <v>18.8142</v>
      </c>
      <c r="AB115" s="50">
        <v>0</v>
      </c>
      <c r="AC115" s="50">
        <v>18.8142</v>
      </c>
      <c r="AD115" s="50">
        <v>0</v>
      </c>
      <c r="AE115" s="50">
        <v>16.490200000000002</v>
      </c>
      <c r="AF115" s="50">
        <v>19.569299999999998</v>
      </c>
      <c r="AG115" s="50">
        <v>0</v>
      </c>
      <c r="AH115" s="50">
        <v>0</v>
      </c>
      <c r="AI115" s="50">
        <v>0</v>
      </c>
      <c r="AJ115" s="50">
        <v>0</v>
      </c>
      <c r="AK115" s="50" t="s">
        <v>126</v>
      </c>
      <c r="AL115" s="50" t="s">
        <v>126</v>
      </c>
      <c r="AM115" s="50">
        <v>24.023399999999999</v>
      </c>
    </row>
    <row r="116" spans="1:39" hidden="1" outlineLevel="1">
      <c r="A116" s="15">
        <v>43739</v>
      </c>
      <c r="B116" s="50">
        <v>37.312600000000003</v>
      </c>
      <c r="C116" s="50">
        <v>39.104700000000001</v>
      </c>
      <c r="D116" s="50">
        <v>47.387599999999999</v>
      </c>
      <c r="E116" s="50">
        <v>37.7059</v>
      </c>
      <c r="F116" s="50">
        <v>40.072699999999998</v>
      </c>
      <c r="G116" s="50">
        <v>30.130500000000001</v>
      </c>
      <c r="H116" s="50">
        <v>23.72</v>
      </c>
      <c r="I116" s="50">
        <v>39.103900000000003</v>
      </c>
      <c r="J116" s="50">
        <v>47.387500000000003</v>
      </c>
      <c r="K116" s="50">
        <v>37.7059</v>
      </c>
      <c r="L116" s="50">
        <v>40.072699999999998</v>
      </c>
      <c r="M116" s="50">
        <v>30.130500000000001</v>
      </c>
      <c r="N116" s="50">
        <v>23.72</v>
      </c>
      <c r="O116" s="50">
        <v>46.961399999999998</v>
      </c>
      <c r="P116" s="50">
        <v>47.515599999999999</v>
      </c>
      <c r="Q116" s="50">
        <v>16.5</v>
      </c>
      <c r="R116" s="50">
        <v>16.5</v>
      </c>
      <c r="S116" s="50" t="s">
        <v>126</v>
      </c>
      <c r="T116" s="50">
        <v>0</v>
      </c>
      <c r="U116" s="50">
        <v>18.687999999999999</v>
      </c>
      <c r="V116" s="50">
        <v>0</v>
      </c>
      <c r="W116" s="50">
        <v>18.687999999999999</v>
      </c>
      <c r="X116" s="50">
        <v>0</v>
      </c>
      <c r="Y116" s="50">
        <v>20.3429</v>
      </c>
      <c r="Z116" s="50">
        <v>19.2683</v>
      </c>
      <c r="AA116" s="50">
        <v>19.259499999999999</v>
      </c>
      <c r="AB116" s="50">
        <v>0</v>
      </c>
      <c r="AC116" s="50">
        <v>19.259499999999999</v>
      </c>
      <c r="AD116" s="50">
        <v>0</v>
      </c>
      <c r="AE116" s="50">
        <v>20.3429</v>
      </c>
      <c r="AF116" s="50">
        <v>20.050599999999999</v>
      </c>
      <c r="AG116" s="50">
        <v>8.3032000000000004</v>
      </c>
      <c r="AH116" s="50">
        <v>0</v>
      </c>
      <c r="AI116" s="50">
        <v>8.3032000000000004</v>
      </c>
      <c r="AJ116" s="50">
        <v>0</v>
      </c>
      <c r="AK116" s="50" t="s">
        <v>126</v>
      </c>
      <c r="AL116" s="50">
        <v>8.3032000000000004</v>
      </c>
      <c r="AM116" s="50">
        <v>24.162600000000001</v>
      </c>
    </row>
    <row r="117" spans="1:39" hidden="1" outlineLevel="1">
      <c r="A117" s="15">
        <v>43770</v>
      </c>
      <c r="B117" s="50">
        <v>37.561799999999998</v>
      </c>
      <c r="C117" s="50">
        <v>39.189100000000003</v>
      </c>
      <c r="D117" s="50">
        <v>47.440899999999999</v>
      </c>
      <c r="E117" s="50">
        <v>37.7943</v>
      </c>
      <c r="F117" s="50">
        <v>40.104799999999997</v>
      </c>
      <c r="G117" s="50">
        <v>29.9099</v>
      </c>
      <c r="H117" s="50">
        <v>23.048500000000001</v>
      </c>
      <c r="I117" s="50">
        <v>39.188699999999997</v>
      </c>
      <c r="J117" s="50">
        <v>47.440100000000001</v>
      </c>
      <c r="K117" s="50">
        <v>37.794400000000003</v>
      </c>
      <c r="L117" s="50">
        <v>40.104900000000001</v>
      </c>
      <c r="M117" s="50">
        <v>29.9099</v>
      </c>
      <c r="N117" s="50">
        <v>23.048500000000001</v>
      </c>
      <c r="O117" s="50">
        <v>48.379300000000001</v>
      </c>
      <c r="P117" s="50">
        <v>50.336100000000002</v>
      </c>
      <c r="Q117" s="50">
        <v>15.5</v>
      </c>
      <c r="R117" s="50">
        <v>15.5</v>
      </c>
      <c r="S117" s="50" t="s">
        <v>126</v>
      </c>
      <c r="T117" s="50" t="s">
        <v>126</v>
      </c>
      <c r="U117" s="50">
        <v>17.485800000000001</v>
      </c>
      <c r="V117" s="50">
        <v>0</v>
      </c>
      <c r="W117" s="50">
        <v>17.485800000000001</v>
      </c>
      <c r="X117" s="50">
        <v>0</v>
      </c>
      <c r="Y117" s="50">
        <v>19.742100000000001</v>
      </c>
      <c r="Z117" s="50">
        <v>19.196100000000001</v>
      </c>
      <c r="AA117" s="50">
        <v>17.485800000000001</v>
      </c>
      <c r="AB117" s="50">
        <v>0</v>
      </c>
      <c r="AC117" s="50">
        <v>17.485800000000001</v>
      </c>
      <c r="AD117" s="50">
        <v>0</v>
      </c>
      <c r="AE117" s="50">
        <v>19.742100000000001</v>
      </c>
      <c r="AF117" s="50">
        <v>19.196100000000001</v>
      </c>
      <c r="AG117" s="50">
        <v>0</v>
      </c>
      <c r="AH117" s="50">
        <v>0</v>
      </c>
      <c r="AI117" s="50">
        <v>0</v>
      </c>
      <c r="AJ117" s="50">
        <v>0</v>
      </c>
      <c r="AK117" s="50" t="s">
        <v>126</v>
      </c>
      <c r="AL117" s="50" t="s">
        <v>126</v>
      </c>
      <c r="AM117" s="50">
        <v>23.634399999999999</v>
      </c>
    </row>
    <row r="118" spans="1:39" hidden="1" outlineLevel="1">
      <c r="A118" s="15">
        <v>43800</v>
      </c>
      <c r="B118" s="50">
        <v>37.558599999999998</v>
      </c>
      <c r="C118" s="50">
        <v>39.124200000000002</v>
      </c>
      <c r="D118" s="50">
        <v>47.271299999999997</v>
      </c>
      <c r="E118" s="50">
        <v>37.744399999999999</v>
      </c>
      <c r="F118" s="50">
        <v>39.983800000000002</v>
      </c>
      <c r="G118" s="50">
        <v>29.7072</v>
      </c>
      <c r="H118" s="50">
        <v>20.653400000000001</v>
      </c>
      <c r="I118" s="50">
        <v>39.123800000000003</v>
      </c>
      <c r="J118" s="50">
        <v>47.270299999999999</v>
      </c>
      <c r="K118" s="50">
        <v>37.744500000000002</v>
      </c>
      <c r="L118" s="50">
        <v>39.983899999999998</v>
      </c>
      <c r="M118" s="50">
        <v>29.7072</v>
      </c>
      <c r="N118" s="50">
        <v>20.653400000000001</v>
      </c>
      <c r="O118" s="50">
        <v>47.904299999999999</v>
      </c>
      <c r="P118" s="50">
        <v>50.191699999999997</v>
      </c>
      <c r="Q118" s="50">
        <v>14.5402</v>
      </c>
      <c r="R118" s="50">
        <v>14.5402</v>
      </c>
      <c r="S118" s="50" t="s">
        <v>126</v>
      </c>
      <c r="T118" s="50">
        <v>0</v>
      </c>
      <c r="U118" s="50">
        <v>15.823700000000001</v>
      </c>
      <c r="V118" s="50">
        <v>0</v>
      </c>
      <c r="W118" s="50">
        <v>15.823700000000001</v>
      </c>
      <c r="X118" s="50">
        <v>0</v>
      </c>
      <c r="Y118" s="50">
        <v>20.653199999999998</v>
      </c>
      <c r="Z118" s="50">
        <v>16.940899999999999</v>
      </c>
      <c r="AA118" s="50">
        <v>16.033200000000001</v>
      </c>
      <c r="AB118" s="50">
        <v>0</v>
      </c>
      <c r="AC118" s="50">
        <v>16.033200000000001</v>
      </c>
      <c r="AD118" s="50">
        <v>0</v>
      </c>
      <c r="AE118" s="50">
        <v>20.653199999999998</v>
      </c>
      <c r="AF118" s="50">
        <v>17.3202</v>
      </c>
      <c r="AG118" s="50">
        <v>10.786799999999999</v>
      </c>
      <c r="AH118" s="50">
        <v>0</v>
      </c>
      <c r="AI118" s="50">
        <v>10.786799999999999</v>
      </c>
      <c r="AJ118" s="50">
        <v>0</v>
      </c>
      <c r="AK118" s="50" t="s">
        <v>126</v>
      </c>
      <c r="AL118" s="50">
        <v>10.786799999999999</v>
      </c>
      <c r="AM118" s="50">
        <v>22.923200000000001</v>
      </c>
    </row>
    <row r="119" spans="1:39" hidden="1" outlineLevel="1">
      <c r="A119" s="15">
        <v>43831</v>
      </c>
      <c r="B119" s="50">
        <v>38.577800000000003</v>
      </c>
      <c r="C119" s="50">
        <v>40.104500000000002</v>
      </c>
      <c r="D119" s="50">
        <v>46.959200000000003</v>
      </c>
      <c r="E119" s="50">
        <v>38.827500000000001</v>
      </c>
      <c r="F119" s="50">
        <v>40.748699999999999</v>
      </c>
      <c r="G119" s="50">
        <v>33.0687</v>
      </c>
      <c r="H119" s="50">
        <v>19.194600000000001</v>
      </c>
      <c r="I119" s="50">
        <v>40.104500000000002</v>
      </c>
      <c r="J119" s="50">
        <v>46.964199999999998</v>
      </c>
      <c r="K119" s="50">
        <v>38.827500000000001</v>
      </c>
      <c r="L119" s="50">
        <v>40.748800000000003</v>
      </c>
      <c r="M119" s="50">
        <v>33.0687</v>
      </c>
      <c r="N119" s="50">
        <v>19.194600000000001</v>
      </c>
      <c r="O119" s="50">
        <v>39.643000000000001</v>
      </c>
      <c r="P119" s="50">
        <v>39.828899999999997</v>
      </c>
      <c r="Q119" s="50">
        <v>13.5</v>
      </c>
      <c r="R119" s="50">
        <v>13.5</v>
      </c>
      <c r="S119" s="50" t="s">
        <v>126</v>
      </c>
      <c r="T119" s="50" t="s">
        <v>126</v>
      </c>
      <c r="U119" s="50">
        <v>21.425999999999998</v>
      </c>
      <c r="V119" s="50">
        <v>0</v>
      </c>
      <c r="W119" s="50">
        <v>21.425999999999998</v>
      </c>
      <c r="X119" s="50">
        <v>0</v>
      </c>
      <c r="Y119" s="50">
        <v>21.8841</v>
      </c>
      <c r="Z119" s="50">
        <v>20.9297</v>
      </c>
      <c r="AA119" s="50">
        <v>21.425999999999998</v>
      </c>
      <c r="AB119" s="50">
        <v>0</v>
      </c>
      <c r="AC119" s="50">
        <v>21.425999999999998</v>
      </c>
      <c r="AD119" s="50">
        <v>0</v>
      </c>
      <c r="AE119" s="50">
        <v>21.8841</v>
      </c>
      <c r="AF119" s="50">
        <v>20.9297</v>
      </c>
      <c r="AG119" s="50">
        <v>0</v>
      </c>
      <c r="AH119" s="50">
        <v>0</v>
      </c>
      <c r="AI119" s="50">
        <v>0</v>
      </c>
      <c r="AJ119" s="50">
        <v>0</v>
      </c>
      <c r="AK119" s="50" t="s">
        <v>126</v>
      </c>
      <c r="AL119" s="50" t="s">
        <v>126</v>
      </c>
      <c r="AM119" s="50">
        <v>24.483000000000001</v>
      </c>
    </row>
    <row r="120" spans="1:39" hidden="1" outlineLevel="1">
      <c r="A120" s="15">
        <v>43862</v>
      </c>
      <c r="B120" s="50">
        <v>39.317300000000003</v>
      </c>
      <c r="C120" s="50">
        <v>41.051200000000001</v>
      </c>
      <c r="D120" s="50">
        <v>47.0809</v>
      </c>
      <c r="E120" s="50">
        <v>39.881799999999998</v>
      </c>
      <c r="F120" s="50">
        <v>41.162399999999998</v>
      </c>
      <c r="G120" s="50">
        <v>36.267800000000001</v>
      </c>
      <c r="H120" s="50">
        <v>18.145600000000002</v>
      </c>
      <c r="I120" s="50">
        <v>41.051299999999998</v>
      </c>
      <c r="J120" s="50">
        <v>47.081299999999999</v>
      </c>
      <c r="K120" s="50">
        <v>39.881900000000002</v>
      </c>
      <c r="L120" s="50">
        <v>41.162399999999998</v>
      </c>
      <c r="M120" s="50">
        <v>36.267800000000001</v>
      </c>
      <c r="N120" s="50">
        <v>18.145600000000002</v>
      </c>
      <c r="O120" s="50">
        <v>39.683500000000002</v>
      </c>
      <c r="P120" s="50">
        <v>42.727600000000002</v>
      </c>
      <c r="Q120" s="50">
        <v>11</v>
      </c>
      <c r="R120" s="50">
        <v>11</v>
      </c>
      <c r="S120" s="50" t="s">
        <v>126</v>
      </c>
      <c r="T120" s="50">
        <v>0</v>
      </c>
      <c r="U120" s="50">
        <v>19.940899999999999</v>
      </c>
      <c r="V120" s="50">
        <v>0</v>
      </c>
      <c r="W120" s="50">
        <v>19.940899999999999</v>
      </c>
      <c r="X120" s="50">
        <v>0</v>
      </c>
      <c r="Y120" s="50">
        <v>25.106999999999999</v>
      </c>
      <c r="Z120" s="50">
        <v>17.778500000000001</v>
      </c>
      <c r="AA120" s="50">
        <v>20.161899999999999</v>
      </c>
      <c r="AB120" s="50">
        <v>0</v>
      </c>
      <c r="AC120" s="50">
        <v>20.161899999999999</v>
      </c>
      <c r="AD120" s="50">
        <v>0</v>
      </c>
      <c r="AE120" s="50">
        <v>25.106999999999999</v>
      </c>
      <c r="AF120" s="50">
        <v>18.0136</v>
      </c>
      <c r="AG120" s="50">
        <v>11.571099999999999</v>
      </c>
      <c r="AH120" s="50">
        <v>0</v>
      </c>
      <c r="AI120" s="50">
        <v>11.571099999999999</v>
      </c>
      <c r="AJ120" s="50">
        <v>0</v>
      </c>
      <c r="AK120" s="50" t="s">
        <v>126</v>
      </c>
      <c r="AL120" s="50">
        <v>11.571099999999999</v>
      </c>
      <c r="AM120" s="50">
        <v>22.8659</v>
      </c>
    </row>
    <row r="121" spans="1:39" hidden="1" outlineLevel="1">
      <c r="A121" s="15">
        <v>43891</v>
      </c>
      <c r="B121" s="50">
        <v>39.775799999999997</v>
      </c>
      <c r="C121" s="50">
        <v>41.627499999999998</v>
      </c>
      <c r="D121" s="50">
        <v>46.519399999999997</v>
      </c>
      <c r="E121" s="50">
        <v>40.665300000000002</v>
      </c>
      <c r="F121" s="50">
        <v>41.164400000000001</v>
      </c>
      <c r="G121" s="50">
        <v>38.931899999999999</v>
      </c>
      <c r="H121" s="50">
        <v>24.370100000000001</v>
      </c>
      <c r="I121" s="50">
        <v>41.627200000000002</v>
      </c>
      <c r="J121" s="50">
        <v>46.519300000000001</v>
      </c>
      <c r="K121" s="50">
        <v>40.665300000000002</v>
      </c>
      <c r="L121" s="50">
        <v>41.164499999999997</v>
      </c>
      <c r="M121" s="50">
        <v>38.931899999999999</v>
      </c>
      <c r="N121" s="50">
        <v>24.370100000000001</v>
      </c>
      <c r="O121" s="50">
        <v>45.703699999999998</v>
      </c>
      <c r="P121" s="50">
        <v>46.9741</v>
      </c>
      <c r="Q121" s="50">
        <v>11</v>
      </c>
      <c r="R121" s="50">
        <v>11</v>
      </c>
      <c r="S121" s="50" t="s">
        <v>126</v>
      </c>
      <c r="T121" s="50" t="s">
        <v>126</v>
      </c>
      <c r="U121" s="50">
        <v>15.3864</v>
      </c>
      <c r="V121" s="50">
        <v>0</v>
      </c>
      <c r="W121" s="50">
        <v>15.3864</v>
      </c>
      <c r="X121" s="50">
        <v>0</v>
      </c>
      <c r="Y121" s="50">
        <v>15.571199999999999</v>
      </c>
      <c r="Z121" s="50">
        <v>15.36</v>
      </c>
      <c r="AA121" s="50">
        <v>15.3864</v>
      </c>
      <c r="AB121" s="50">
        <v>0</v>
      </c>
      <c r="AC121" s="50">
        <v>15.3864</v>
      </c>
      <c r="AD121" s="50">
        <v>0</v>
      </c>
      <c r="AE121" s="50">
        <v>15.571199999999999</v>
      </c>
      <c r="AF121" s="50">
        <v>15.36</v>
      </c>
      <c r="AG121" s="50">
        <v>0</v>
      </c>
      <c r="AH121" s="50">
        <v>0</v>
      </c>
      <c r="AI121" s="50">
        <v>0</v>
      </c>
      <c r="AJ121" s="50">
        <v>0</v>
      </c>
      <c r="AK121" s="50" t="s">
        <v>126</v>
      </c>
      <c r="AL121" s="50" t="s">
        <v>126</v>
      </c>
      <c r="AM121" s="50">
        <v>22.939399999999999</v>
      </c>
    </row>
    <row r="122" spans="1:39" hidden="1" outlineLevel="1">
      <c r="A122" s="15">
        <v>43922</v>
      </c>
      <c r="B122" s="50">
        <v>39.974499999999999</v>
      </c>
      <c r="C122" s="50">
        <v>41.824100000000001</v>
      </c>
      <c r="D122" s="50">
        <v>46.980600000000003</v>
      </c>
      <c r="E122" s="50">
        <v>40.725299999999997</v>
      </c>
      <c r="F122" s="50">
        <v>41.0411</v>
      </c>
      <c r="G122" s="50">
        <v>40.417099999999998</v>
      </c>
      <c r="H122" s="50">
        <v>14.0525</v>
      </c>
      <c r="I122" s="50">
        <v>41.811300000000003</v>
      </c>
      <c r="J122" s="50">
        <v>46.963000000000001</v>
      </c>
      <c r="K122" s="50">
        <v>40.725299999999997</v>
      </c>
      <c r="L122" s="50">
        <v>41.0411</v>
      </c>
      <c r="M122" s="50">
        <v>40.417099999999998</v>
      </c>
      <c r="N122" s="50">
        <v>14.0525</v>
      </c>
      <c r="O122" s="50">
        <v>48.609499999999997</v>
      </c>
      <c r="P122" s="50">
        <v>48.609499999999997</v>
      </c>
      <c r="Q122" s="50" t="s">
        <v>126</v>
      </c>
      <c r="R122" s="50" t="s">
        <v>126</v>
      </c>
      <c r="S122" s="50" t="s">
        <v>126</v>
      </c>
      <c r="T122" s="50" t="s">
        <v>126</v>
      </c>
      <c r="U122" s="50">
        <v>9.0286000000000008</v>
      </c>
      <c r="V122" s="50">
        <v>0</v>
      </c>
      <c r="W122" s="50">
        <v>9.0286000000000008</v>
      </c>
      <c r="X122" s="50">
        <v>0</v>
      </c>
      <c r="Y122" s="50">
        <v>0.33660000000000001</v>
      </c>
      <c r="Z122" s="50">
        <v>15.4488</v>
      </c>
      <c r="AA122" s="50">
        <v>9.0286000000000008</v>
      </c>
      <c r="AB122" s="50">
        <v>0</v>
      </c>
      <c r="AC122" s="50">
        <v>9.0286000000000008</v>
      </c>
      <c r="AD122" s="50">
        <v>0</v>
      </c>
      <c r="AE122" s="50">
        <v>0.33660000000000001</v>
      </c>
      <c r="AF122" s="50">
        <v>15.4488</v>
      </c>
      <c r="AG122" s="50">
        <v>0</v>
      </c>
      <c r="AH122" s="50">
        <v>0</v>
      </c>
      <c r="AI122" s="50" t="s">
        <v>126</v>
      </c>
      <c r="AJ122" s="50" t="s">
        <v>126</v>
      </c>
      <c r="AK122" s="50" t="s">
        <v>126</v>
      </c>
      <c r="AL122" s="50" t="s">
        <v>126</v>
      </c>
      <c r="AM122" s="50">
        <v>23.4558</v>
      </c>
    </row>
    <row r="123" spans="1:39" hidden="1" outlineLevel="1">
      <c r="A123" s="15">
        <v>43952</v>
      </c>
      <c r="B123" s="50">
        <v>39.598100000000002</v>
      </c>
      <c r="C123" s="50">
        <v>41.131999999999998</v>
      </c>
      <c r="D123" s="50">
        <v>46.628399999999999</v>
      </c>
      <c r="E123" s="50">
        <v>40.000900000000001</v>
      </c>
      <c r="F123" s="50">
        <v>41.034500000000001</v>
      </c>
      <c r="G123" s="50">
        <v>36.041899999999998</v>
      </c>
      <c r="H123" s="50">
        <v>16.102699999999999</v>
      </c>
      <c r="I123" s="50">
        <v>41.121600000000001</v>
      </c>
      <c r="J123" s="50">
        <v>46.613300000000002</v>
      </c>
      <c r="K123" s="50">
        <v>40.000900000000001</v>
      </c>
      <c r="L123" s="50">
        <v>41.034500000000001</v>
      </c>
      <c r="M123" s="50">
        <v>36.041899999999998</v>
      </c>
      <c r="N123" s="50">
        <v>16.102699999999999</v>
      </c>
      <c r="O123" s="50">
        <v>48.410800000000002</v>
      </c>
      <c r="P123" s="50">
        <v>48.410800000000002</v>
      </c>
      <c r="Q123" s="50" t="s">
        <v>126</v>
      </c>
      <c r="R123" s="50" t="s">
        <v>126</v>
      </c>
      <c r="S123" s="50" t="s">
        <v>126</v>
      </c>
      <c r="T123" s="50" t="s">
        <v>126</v>
      </c>
      <c r="U123" s="50">
        <v>15.5199</v>
      </c>
      <c r="V123" s="50">
        <v>0</v>
      </c>
      <c r="W123" s="50">
        <v>15.5199</v>
      </c>
      <c r="X123" s="50">
        <v>0</v>
      </c>
      <c r="Y123" s="50">
        <v>15.740500000000001</v>
      </c>
      <c r="Z123" s="50">
        <v>15.481199999999999</v>
      </c>
      <c r="AA123" s="50">
        <v>15.5199</v>
      </c>
      <c r="AB123" s="50">
        <v>0</v>
      </c>
      <c r="AC123" s="50">
        <v>15.5199</v>
      </c>
      <c r="AD123" s="50">
        <v>0</v>
      </c>
      <c r="AE123" s="50">
        <v>15.740500000000001</v>
      </c>
      <c r="AF123" s="50">
        <v>15.481199999999999</v>
      </c>
      <c r="AG123" s="50">
        <v>0</v>
      </c>
      <c r="AH123" s="50">
        <v>0</v>
      </c>
      <c r="AI123" s="50" t="s">
        <v>126</v>
      </c>
      <c r="AJ123" s="50" t="s">
        <v>126</v>
      </c>
      <c r="AK123" s="50" t="s">
        <v>126</v>
      </c>
      <c r="AL123" s="50" t="s">
        <v>126</v>
      </c>
      <c r="AM123" s="50">
        <v>22.047699999999999</v>
      </c>
    </row>
    <row r="124" spans="1:39" hidden="1" outlineLevel="1">
      <c r="A124" s="15">
        <v>43983</v>
      </c>
      <c r="B124" s="50">
        <v>39.377099999999999</v>
      </c>
      <c r="C124" s="50">
        <v>41.011000000000003</v>
      </c>
      <c r="D124" s="50">
        <v>46.413499999999999</v>
      </c>
      <c r="E124" s="50">
        <v>39.884900000000002</v>
      </c>
      <c r="F124" s="50">
        <v>40.901000000000003</v>
      </c>
      <c r="G124" s="50">
        <v>37.123100000000001</v>
      </c>
      <c r="H124" s="50">
        <v>15.0733</v>
      </c>
      <c r="I124" s="50">
        <v>41.009399999999999</v>
      </c>
      <c r="J124" s="50">
        <v>46.415999999999997</v>
      </c>
      <c r="K124" s="50">
        <v>39.884900000000002</v>
      </c>
      <c r="L124" s="50">
        <v>40.901000000000003</v>
      </c>
      <c r="M124" s="50">
        <v>37.123100000000001</v>
      </c>
      <c r="N124" s="50">
        <v>15.0733</v>
      </c>
      <c r="O124" s="50">
        <v>45.303800000000003</v>
      </c>
      <c r="P124" s="50">
        <v>45.303800000000003</v>
      </c>
      <c r="Q124" s="50">
        <v>0</v>
      </c>
      <c r="R124" s="50" t="s">
        <v>126</v>
      </c>
      <c r="S124" s="50" t="s">
        <v>126</v>
      </c>
      <c r="T124" s="50">
        <v>0</v>
      </c>
      <c r="U124" s="50">
        <v>14.3103</v>
      </c>
      <c r="V124" s="50">
        <v>0</v>
      </c>
      <c r="W124" s="50">
        <v>14.3103</v>
      </c>
      <c r="X124" s="50">
        <v>0</v>
      </c>
      <c r="Y124" s="50">
        <v>15.7653</v>
      </c>
      <c r="Z124" s="50">
        <v>14.2277</v>
      </c>
      <c r="AA124" s="50">
        <v>15.247999999999999</v>
      </c>
      <c r="AB124" s="50">
        <v>0</v>
      </c>
      <c r="AC124" s="50">
        <v>15.247999999999999</v>
      </c>
      <c r="AD124" s="50">
        <v>0</v>
      </c>
      <c r="AE124" s="50">
        <v>15.7653</v>
      </c>
      <c r="AF124" s="50">
        <v>15.214399999999999</v>
      </c>
      <c r="AG124" s="50">
        <v>7.3361000000000001</v>
      </c>
      <c r="AH124" s="50">
        <v>0</v>
      </c>
      <c r="AI124" s="50">
        <v>7.3361000000000001</v>
      </c>
      <c r="AJ124" s="50" t="s">
        <v>126</v>
      </c>
      <c r="AK124" s="50" t="s">
        <v>126</v>
      </c>
      <c r="AL124" s="50">
        <v>7.3361000000000001</v>
      </c>
      <c r="AM124" s="50">
        <v>21.727900000000002</v>
      </c>
    </row>
    <row r="125" spans="1:39" hidden="1" outlineLevel="1">
      <c r="A125" s="15">
        <v>44013</v>
      </c>
      <c r="B125" s="50">
        <v>39.003999999999998</v>
      </c>
      <c r="C125" s="50">
        <v>40.754399999999997</v>
      </c>
      <c r="D125" s="50">
        <v>46.424700000000001</v>
      </c>
      <c r="E125" s="50">
        <v>39.484999999999999</v>
      </c>
      <c r="F125" s="50">
        <v>41.225900000000003</v>
      </c>
      <c r="G125" s="50">
        <v>34.996499999999997</v>
      </c>
      <c r="H125" s="50">
        <v>17.313300000000002</v>
      </c>
      <c r="I125" s="50">
        <v>40.745100000000001</v>
      </c>
      <c r="J125" s="50">
        <v>46.415700000000001</v>
      </c>
      <c r="K125" s="50">
        <v>39.484999999999999</v>
      </c>
      <c r="L125" s="50">
        <v>41.225900000000003</v>
      </c>
      <c r="M125" s="50">
        <v>34.996499999999997</v>
      </c>
      <c r="N125" s="50">
        <v>17.313300000000002</v>
      </c>
      <c r="O125" s="50">
        <v>47.630400000000002</v>
      </c>
      <c r="P125" s="50">
        <v>47.630400000000002</v>
      </c>
      <c r="Q125" s="50" t="s">
        <v>126</v>
      </c>
      <c r="R125" s="50" t="s">
        <v>126</v>
      </c>
      <c r="S125" s="50" t="s">
        <v>126</v>
      </c>
      <c r="T125" s="50" t="s">
        <v>126</v>
      </c>
      <c r="U125" s="50">
        <v>13.6633</v>
      </c>
      <c r="V125" s="50">
        <v>0</v>
      </c>
      <c r="W125" s="50">
        <v>13.6633</v>
      </c>
      <c r="X125" s="50">
        <v>0</v>
      </c>
      <c r="Y125" s="50">
        <v>10.0222</v>
      </c>
      <c r="Z125" s="50">
        <v>16.1448</v>
      </c>
      <c r="AA125" s="50">
        <v>13.6633</v>
      </c>
      <c r="AB125" s="50">
        <v>0</v>
      </c>
      <c r="AC125" s="50">
        <v>13.6633</v>
      </c>
      <c r="AD125" s="50">
        <v>0</v>
      </c>
      <c r="AE125" s="50">
        <v>10.0222</v>
      </c>
      <c r="AF125" s="50">
        <v>16.1448</v>
      </c>
      <c r="AG125" s="50">
        <v>0</v>
      </c>
      <c r="AH125" s="50">
        <v>0</v>
      </c>
      <c r="AI125" s="50" t="s">
        <v>126</v>
      </c>
      <c r="AJ125" s="50" t="s">
        <v>126</v>
      </c>
      <c r="AK125" s="50" t="s">
        <v>126</v>
      </c>
      <c r="AL125" s="50" t="s">
        <v>126</v>
      </c>
      <c r="AM125" s="50">
        <v>20.593499999999999</v>
      </c>
    </row>
    <row r="126" spans="1:39" hidden="1" outlineLevel="1">
      <c r="A126" s="15">
        <v>44044</v>
      </c>
      <c r="B126" s="50">
        <v>38.815100000000001</v>
      </c>
      <c r="C126" s="50">
        <v>40.209299999999999</v>
      </c>
      <c r="D126" s="50">
        <v>45.4726</v>
      </c>
      <c r="E126" s="50">
        <v>39.127000000000002</v>
      </c>
      <c r="F126" s="50">
        <v>40.089700000000001</v>
      </c>
      <c r="G126" s="50">
        <v>36.470500000000001</v>
      </c>
      <c r="H126" s="50">
        <v>23.023800000000001</v>
      </c>
      <c r="I126" s="50">
        <v>40.200899999999997</v>
      </c>
      <c r="J126" s="50">
        <v>45.452500000000001</v>
      </c>
      <c r="K126" s="50">
        <v>39.127000000000002</v>
      </c>
      <c r="L126" s="50">
        <v>40.089700000000001</v>
      </c>
      <c r="M126" s="50">
        <v>36.470500000000001</v>
      </c>
      <c r="N126" s="50">
        <v>23.023800000000001</v>
      </c>
      <c r="O126" s="50">
        <v>49.0441</v>
      </c>
      <c r="P126" s="50">
        <v>49.0441</v>
      </c>
      <c r="Q126" s="50">
        <v>0</v>
      </c>
      <c r="R126" s="50" t="s">
        <v>126</v>
      </c>
      <c r="S126" s="50" t="s">
        <v>126</v>
      </c>
      <c r="T126" s="50">
        <v>0</v>
      </c>
      <c r="U126" s="50">
        <v>13.832800000000001</v>
      </c>
      <c r="V126" s="50">
        <v>0</v>
      </c>
      <c r="W126" s="50">
        <v>13.832800000000001</v>
      </c>
      <c r="X126" s="50">
        <v>0</v>
      </c>
      <c r="Y126" s="50">
        <v>13.447900000000001</v>
      </c>
      <c r="Z126" s="50">
        <v>14.723000000000001</v>
      </c>
      <c r="AA126" s="50">
        <v>14.806699999999999</v>
      </c>
      <c r="AB126" s="50">
        <v>0</v>
      </c>
      <c r="AC126" s="50">
        <v>14.806699999999999</v>
      </c>
      <c r="AD126" s="50">
        <v>0</v>
      </c>
      <c r="AE126" s="50">
        <v>13.447900000000001</v>
      </c>
      <c r="AF126" s="50">
        <v>16.106300000000001</v>
      </c>
      <c r="AG126" s="50">
        <v>8.2612000000000005</v>
      </c>
      <c r="AH126" s="50">
        <v>0</v>
      </c>
      <c r="AI126" s="50">
        <v>8.2612000000000005</v>
      </c>
      <c r="AJ126" s="50" t="s">
        <v>126</v>
      </c>
      <c r="AK126" s="50" t="s">
        <v>126</v>
      </c>
      <c r="AL126" s="50">
        <v>8.2612000000000005</v>
      </c>
      <c r="AM126" s="50">
        <v>21.874700000000001</v>
      </c>
    </row>
    <row r="127" spans="1:39" hidden="1" outlineLevel="1">
      <c r="A127" s="15">
        <v>44075</v>
      </c>
      <c r="B127" s="50">
        <v>37.656199999999998</v>
      </c>
      <c r="C127" s="50">
        <v>39.804900000000004</v>
      </c>
      <c r="D127" s="50">
        <v>44.864100000000001</v>
      </c>
      <c r="E127" s="50">
        <v>38.677599999999998</v>
      </c>
      <c r="F127" s="50">
        <v>40.048699999999997</v>
      </c>
      <c r="G127" s="50">
        <v>35.166499999999999</v>
      </c>
      <c r="H127" s="50">
        <v>21.468399999999999</v>
      </c>
      <c r="I127" s="50">
        <v>39.799199999999999</v>
      </c>
      <c r="J127" s="50">
        <v>44.8536</v>
      </c>
      <c r="K127" s="50">
        <v>38.677599999999998</v>
      </c>
      <c r="L127" s="50">
        <v>40.048699999999997</v>
      </c>
      <c r="M127" s="50">
        <v>35.166499999999999</v>
      </c>
      <c r="N127" s="50">
        <v>21.468399999999999</v>
      </c>
      <c r="O127" s="50">
        <v>47.415900000000001</v>
      </c>
      <c r="P127" s="50">
        <v>47.415900000000001</v>
      </c>
      <c r="Q127" s="50">
        <v>0</v>
      </c>
      <c r="R127" s="50">
        <v>0</v>
      </c>
      <c r="S127" s="50" t="s">
        <v>126</v>
      </c>
      <c r="T127" s="50" t="s">
        <v>126</v>
      </c>
      <c r="U127" s="50">
        <v>13.6417</v>
      </c>
      <c r="V127" s="50">
        <v>0</v>
      </c>
      <c r="W127" s="50">
        <v>13.6417</v>
      </c>
      <c r="X127" s="50">
        <v>0</v>
      </c>
      <c r="Y127" s="50">
        <v>12.9854</v>
      </c>
      <c r="Z127" s="50">
        <v>13.6752</v>
      </c>
      <c r="AA127" s="50">
        <v>13.6417</v>
      </c>
      <c r="AB127" s="50">
        <v>0</v>
      </c>
      <c r="AC127" s="50">
        <v>13.6417</v>
      </c>
      <c r="AD127" s="50">
        <v>0</v>
      </c>
      <c r="AE127" s="50">
        <v>12.9854</v>
      </c>
      <c r="AF127" s="50">
        <v>13.6752</v>
      </c>
      <c r="AG127" s="50">
        <v>0</v>
      </c>
      <c r="AH127" s="50">
        <v>0</v>
      </c>
      <c r="AI127" s="50">
        <v>0</v>
      </c>
      <c r="AJ127" s="50">
        <v>0</v>
      </c>
      <c r="AK127" s="50" t="s">
        <v>126</v>
      </c>
      <c r="AL127" s="50" t="s">
        <v>126</v>
      </c>
      <c r="AM127" s="50">
        <v>20.0136</v>
      </c>
    </row>
    <row r="128" spans="1:39" hidden="1" outlineLevel="1">
      <c r="A128" s="15">
        <v>44105</v>
      </c>
      <c r="B128" s="50">
        <v>38.031100000000002</v>
      </c>
      <c r="C128" s="50">
        <v>39.661499999999997</v>
      </c>
      <c r="D128" s="50">
        <v>44.918900000000001</v>
      </c>
      <c r="E128" s="50">
        <v>38.471600000000002</v>
      </c>
      <c r="F128" s="50">
        <v>39.708399999999997</v>
      </c>
      <c r="G128" s="50">
        <v>34.806800000000003</v>
      </c>
      <c r="H128" s="50">
        <v>26.093399999999999</v>
      </c>
      <c r="I128" s="50">
        <v>39.656199999999998</v>
      </c>
      <c r="J128" s="50">
        <v>44.908700000000003</v>
      </c>
      <c r="K128" s="50">
        <v>38.471600000000002</v>
      </c>
      <c r="L128" s="50">
        <v>39.708399999999997</v>
      </c>
      <c r="M128" s="50">
        <v>34.806800000000003</v>
      </c>
      <c r="N128" s="50">
        <v>26.093399999999999</v>
      </c>
      <c r="O128" s="50">
        <v>47.857599999999998</v>
      </c>
      <c r="P128" s="50">
        <v>47.857599999999998</v>
      </c>
      <c r="Q128" s="50" t="s">
        <v>126</v>
      </c>
      <c r="R128" s="50" t="s">
        <v>126</v>
      </c>
      <c r="S128" s="50" t="s">
        <v>126</v>
      </c>
      <c r="T128" s="50" t="s">
        <v>126</v>
      </c>
      <c r="U128" s="50">
        <v>12.253299999999999</v>
      </c>
      <c r="V128" s="50">
        <v>0</v>
      </c>
      <c r="W128" s="50">
        <v>12.253299999999999</v>
      </c>
      <c r="X128" s="50">
        <v>0</v>
      </c>
      <c r="Y128" s="50">
        <v>12.325900000000001</v>
      </c>
      <c r="Z128" s="50">
        <v>12.4686</v>
      </c>
      <c r="AA128" s="50">
        <v>12.253299999999999</v>
      </c>
      <c r="AB128" s="50">
        <v>0</v>
      </c>
      <c r="AC128" s="50">
        <v>12.253299999999999</v>
      </c>
      <c r="AD128" s="50">
        <v>0</v>
      </c>
      <c r="AE128" s="50">
        <v>12.325900000000001</v>
      </c>
      <c r="AF128" s="50">
        <v>12.4686</v>
      </c>
      <c r="AG128" s="50">
        <v>0</v>
      </c>
      <c r="AH128" s="50">
        <v>0</v>
      </c>
      <c r="AI128" s="50" t="s">
        <v>126</v>
      </c>
      <c r="AJ128" s="50" t="s">
        <v>126</v>
      </c>
      <c r="AK128" s="50" t="s">
        <v>126</v>
      </c>
      <c r="AL128" s="50" t="s">
        <v>126</v>
      </c>
      <c r="AM128" s="50">
        <v>21.480899999999998</v>
      </c>
    </row>
    <row r="129" spans="1:39" hidden="1" outlineLevel="1">
      <c r="A129" s="15">
        <v>44136</v>
      </c>
      <c r="B129" s="50">
        <v>38.482199999999999</v>
      </c>
      <c r="C129" s="50">
        <v>39.540700000000001</v>
      </c>
      <c r="D129" s="50">
        <v>43.326500000000003</v>
      </c>
      <c r="E129" s="50">
        <v>38.621400000000001</v>
      </c>
      <c r="F129" s="50">
        <v>39.922400000000003</v>
      </c>
      <c r="G129" s="50">
        <v>34.276600000000002</v>
      </c>
      <c r="H129" s="50">
        <v>27.706800000000001</v>
      </c>
      <c r="I129" s="50">
        <v>39.524299999999997</v>
      </c>
      <c r="J129" s="50">
        <v>43.2744</v>
      </c>
      <c r="K129" s="50">
        <v>38.621400000000001</v>
      </c>
      <c r="L129" s="50">
        <v>39.922400000000003</v>
      </c>
      <c r="M129" s="50">
        <v>34.276600000000002</v>
      </c>
      <c r="N129" s="50">
        <v>27.706800000000001</v>
      </c>
      <c r="O129" s="50">
        <v>49.444800000000001</v>
      </c>
      <c r="P129" s="50">
        <v>49.444800000000001</v>
      </c>
      <c r="Q129" s="50">
        <v>0</v>
      </c>
      <c r="R129" s="50">
        <v>0</v>
      </c>
      <c r="S129" s="50" t="s">
        <v>126</v>
      </c>
      <c r="T129" s="50" t="s">
        <v>126</v>
      </c>
      <c r="U129" s="50">
        <v>12.2963</v>
      </c>
      <c r="V129" s="50">
        <v>0</v>
      </c>
      <c r="W129" s="50">
        <v>12.2963</v>
      </c>
      <c r="X129" s="50">
        <v>0</v>
      </c>
      <c r="Y129" s="50">
        <v>10.5517</v>
      </c>
      <c r="Z129" s="50">
        <v>12.5837</v>
      </c>
      <c r="AA129" s="50">
        <v>12.2963</v>
      </c>
      <c r="AB129" s="50">
        <v>0</v>
      </c>
      <c r="AC129" s="50">
        <v>12.2963</v>
      </c>
      <c r="AD129" s="50">
        <v>0</v>
      </c>
      <c r="AE129" s="50">
        <v>10.5517</v>
      </c>
      <c r="AF129" s="50">
        <v>12.5837</v>
      </c>
      <c r="AG129" s="50">
        <v>0</v>
      </c>
      <c r="AH129" s="50">
        <v>0</v>
      </c>
      <c r="AI129" s="50">
        <v>0</v>
      </c>
      <c r="AJ129" s="50">
        <v>0</v>
      </c>
      <c r="AK129" s="50" t="s">
        <v>126</v>
      </c>
      <c r="AL129" s="50" t="s">
        <v>126</v>
      </c>
      <c r="AM129" s="50">
        <v>22.648900000000001</v>
      </c>
    </row>
    <row r="130" spans="1:39" hidden="1" outlineLevel="1">
      <c r="A130" s="15">
        <v>44166</v>
      </c>
      <c r="B130" s="50">
        <v>36.729599999999998</v>
      </c>
      <c r="C130" s="50">
        <v>37.912500000000001</v>
      </c>
      <c r="D130" s="50">
        <v>43.168199999999999</v>
      </c>
      <c r="E130" s="50">
        <v>36.697200000000002</v>
      </c>
      <c r="F130" s="50">
        <v>37.457299999999996</v>
      </c>
      <c r="G130" s="50">
        <v>35.082000000000001</v>
      </c>
      <c r="H130" s="50">
        <v>22.986699999999999</v>
      </c>
      <c r="I130" s="50">
        <v>37.902900000000002</v>
      </c>
      <c r="J130" s="50">
        <v>43.140599999999999</v>
      </c>
      <c r="K130" s="50">
        <v>36.697200000000002</v>
      </c>
      <c r="L130" s="50">
        <v>37.457299999999996</v>
      </c>
      <c r="M130" s="50">
        <v>35.082000000000001</v>
      </c>
      <c r="N130" s="50">
        <v>22.986699999999999</v>
      </c>
      <c r="O130" s="50">
        <v>49.2483</v>
      </c>
      <c r="P130" s="50">
        <v>49.2483</v>
      </c>
      <c r="Q130" s="50">
        <v>0</v>
      </c>
      <c r="R130" s="50" t="s">
        <v>126</v>
      </c>
      <c r="S130" s="50" t="s">
        <v>126</v>
      </c>
      <c r="T130" s="50">
        <v>0</v>
      </c>
      <c r="U130" s="50">
        <v>11.794499999999999</v>
      </c>
      <c r="V130" s="50">
        <v>0</v>
      </c>
      <c r="W130" s="50">
        <v>11.794499999999999</v>
      </c>
      <c r="X130" s="50">
        <v>0</v>
      </c>
      <c r="Y130" s="50">
        <v>11.911899999999999</v>
      </c>
      <c r="Z130" s="50">
        <v>12.2859</v>
      </c>
      <c r="AA130" s="50">
        <v>12.058999999999999</v>
      </c>
      <c r="AB130" s="50">
        <v>0</v>
      </c>
      <c r="AC130" s="50">
        <v>12.058999999999999</v>
      </c>
      <c r="AD130" s="50">
        <v>0</v>
      </c>
      <c r="AE130" s="50">
        <v>11.911899999999999</v>
      </c>
      <c r="AF130" s="50">
        <v>12.689399999999999</v>
      </c>
      <c r="AG130" s="50">
        <v>9.1538000000000004</v>
      </c>
      <c r="AH130" s="50">
        <v>0</v>
      </c>
      <c r="AI130" s="50">
        <v>9.1538000000000004</v>
      </c>
      <c r="AJ130" s="50" t="s">
        <v>126</v>
      </c>
      <c r="AK130" s="50" t="s">
        <v>126</v>
      </c>
      <c r="AL130" s="50">
        <v>9.1538000000000004</v>
      </c>
      <c r="AM130" s="50">
        <v>22.165500000000002</v>
      </c>
    </row>
    <row r="131" spans="1:39" hidden="1" outlineLevel="1">
      <c r="A131" s="15">
        <v>44197</v>
      </c>
      <c r="B131" s="50">
        <v>37.345700000000001</v>
      </c>
      <c r="C131" s="50">
        <v>38.654000000000003</v>
      </c>
      <c r="D131" s="50">
        <v>43.183900000000001</v>
      </c>
      <c r="E131" s="50">
        <v>37.585299999999997</v>
      </c>
      <c r="F131" s="50">
        <v>38.3123</v>
      </c>
      <c r="G131" s="50">
        <v>35.720399999999998</v>
      </c>
      <c r="H131" s="50">
        <v>21.470600000000001</v>
      </c>
      <c r="I131" s="50">
        <v>38.644799999999996</v>
      </c>
      <c r="J131" s="50">
        <v>43.160899999999998</v>
      </c>
      <c r="K131" s="50">
        <v>37.585299999999997</v>
      </c>
      <c r="L131" s="50">
        <v>38.3123</v>
      </c>
      <c r="M131" s="50">
        <v>35.720399999999998</v>
      </c>
      <c r="N131" s="50">
        <v>21.470600000000001</v>
      </c>
      <c r="O131" s="50">
        <v>47.258499999999998</v>
      </c>
      <c r="P131" s="50">
        <v>47.258499999999998</v>
      </c>
      <c r="Q131" s="50" t="s">
        <v>126</v>
      </c>
      <c r="R131" s="50" t="s">
        <v>126</v>
      </c>
      <c r="S131" s="50" t="s">
        <v>126</v>
      </c>
      <c r="T131" s="50" t="s">
        <v>126</v>
      </c>
      <c r="U131" s="50">
        <v>13.5242</v>
      </c>
      <c r="V131" s="50">
        <v>0</v>
      </c>
      <c r="W131" s="50">
        <v>13.5242</v>
      </c>
      <c r="X131" s="50">
        <v>0</v>
      </c>
      <c r="Y131" s="50">
        <v>20.819700000000001</v>
      </c>
      <c r="Z131" s="50">
        <v>13.506</v>
      </c>
      <c r="AA131" s="50">
        <v>13.5242</v>
      </c>
      <c r="AB131" s="50">
        <v>0</v>
      </c>
      <c r="AC131" s="50">
        <v>13.5242</v>
      </c>
      <c r="AD131" s="50">
        <v>0</v>
      </c>
      <c r="AE131" s="50">
        <v>20.819700000000001</v>
      </c>
      <c r="AF131" s="50">
        <v>13.506</v>
      </c>
      <c r="AG131" s="50">
        <v>0</v>
      </c>
      <c r="AH131" s="50">
        <v>0</v>
      </c>
      <c r="AI131" s="50" t="s">
        <v>126</v>
      </c>
      <c r="AJ131" s="50" t="s">
        <v>126</v>
      </c>
      <c r="AK131" s="50" t="s">
        <v>126</v>
      </c>
      <c r="AL131" s="50" t="s">
        <v>126</v>
      </c>
      <c r="AM131" s="50">
        <v>20.9543</v>
      </c>
    </row>
    <row r="132" spans="1:39" hidden="1" outlineLevel="1">
      <c r="A132" s="15">
        <v>44228</v>
      </c>
      <c r="B132" s="50">
        <v>37.100900000000003</v>
      </c>
      <c r="C132" s="50">
        <v>38.646500000000003</v>
      </c>
      <c r="D132" s="50">
        <v>43.0383</v>
      </c>
      <c r="E132" s="50">
        <v>37.568399999999997</v>
      </c>
      <c r="F132" s="50">
        <v>38.503500000000003</v>
      </c>
      <c r="G132" s="50">
        <v>34.994500000000002</v>
      </c>
      <c r="H132" s="50">
        <v>20.410699999999999</v>
      </c>
      <c r="I132" s="50">
        <v>38.636200000000002</v>
      </c>
      <c r="J132" s="50">
        <v>43.010100000000001</v>
      </c>
      <c r="K132" s="50">
        <v>37.568399999999997</v>
      </c>
      <c r="L132" s="50">
        <v>38.503500000000003</v>
      </c>
      <c r="M132" s="50">
        <v>34.994500000000002</v>
      </c>
      <c r="N132" s="50">
        <v>20.410699999999999</v>
      </c>
      <c r="O132" s="50">
        <v>48.108400000000003</v>
      </c>
      <c r="P132" s="50">
        <v>48.108400000000003</v>
      </c>
      <c r="Q132" s="50">
        <v>0</v>
      </c>
      <c r="R132" s="50" t="s">
        <v>126</v>
      </c>
      <c r="S132" s="50" t="s">
        <v>126</v>
      </c>
      <c r="T132" s="50">
        <v>0</v>
      </c>
      <c r="U132" s="50">
        <v>13.1534</v>
      </c>
      <c r="V132" s="50">
        <v>0</v>
      </c>
      <c r="W132" s="50">
        <v>13.1534</v>
      </c>
      <c r="X132" s="50">
        <v>0</v>
      </c>
      <c r="Y132" s="50">
        <v>12.509600000000001</v>
      </c>
      <c r="Z132" s="50">
        <v>13.196199999999999</v>
      </c>
      <c r="AA132" s="50">
        <v>13.416</v>
      </c>
      <c r="AB132" s="50">
        <v>0</v>
      </c>
      <c r="AC132" s="50">
        <v>13.416</v>
      </c>
      <c r="AD132" s="50">
        <v>0</v>
      </c>
      <c r="AE132" s="50">
        <v>12.509600000000001</v>
      </c>
      <c r="AF132" s="50">
        <v>13.4801</v>
      </c>
      <c r="AG132" s="50">
        <v>8.6109000000000009</v>
      </c>
      <c r="AH132" s="50">
        <v>0</v>
      </c>
      <c r="AI132" s="50">
        <v>8.6109000000000009</v>
      </c>
      <c r="AJ132" s="50" t="s">
        <v>126</v>
      </c>
      <c r="AK132" s="50" t="s">
        <v>126</v>
      </c>
      <c r="AL132" s="50">
        <v>8.6109000000000009</v>
      </c>
      <c r="AM132" s="50">
        <v>22.1404</v>
      </c>
    </row>
    <row r="133" spans="1:39" hidden="1" outlineLevel="1">
      <c r="A133" s="15">
        <v>44256</v>
      </c>
      <c r="B133" s="50">
        <v>36.523800000000001</v>
      </c>
      <c r="C133" s="50">
        <v>38.5304</v>
      </c>
      <c r="D133" s="50">
        <v>43.005699999999997</v>
      </c>
      <c r="E133" s="50">
        <v>37.438299999999998</v>
      </c>
      <c r="F133" s="50">
        <v>38.4557</v>
      </c>
      <c r="G133" s="50">
        <v>34.655000000000001</v>
      </c>
      <c r="H133" s="50">
        <v>19.041</v>
      </c>
      <c r="I133" s="50">
        <v>38.519199999999998</v>
      </c>
      <c r="J133" s="50">
        <v>42.971400000000003</v>
      </c>
      <c r="K133" s="50">
        <v>37.438299999999998</v>
      </c>
      <c r="L133" s="50">
        <v>38.4557</v>
      </c>
      <c r="M133" s="50">
        <v>34.655000000000001</v>
      </c>
      <c r="N133" s="50">
        <v>19.041</v>
      </c>
      <c r="O133" s="50">
        <v>49.5687</v>
      </c>
      <c r="P133" s="50">
        <v>49.5687</v>
      </c>
      <c r="Q133" s="50" t="s">
        <v>126</v>
      </c>
      <c r="R133" s="50" t="s">
        <v>126</v>
      </c>
      <c r="S133" s="50" t="s">
        <v>126</v>
      </c>
      <c r="T133" s="50" t="s">
        <v>126</v>
      </c>
      <c r="U133" s="50">
        <v>12.3773</v>
      </c>
      <c r="V133" s="50">
        <v>0</v>
      </c>
      <c r="W133" s="50">
        <v>12.3773</v>
      </c>
      <c r="X133" s="50">
        <v>0</v>
      </c>
      <c r="Y133" s="50">
        <v>11.6769</v>
      </c>
      <c r="Z133" s="50">
        <v>12.4396</v>
      </c>
      <c r="AA133" s="50">
        <v>12.3773</v>
      </c>
      <c r="AB133" s="50">
        <v>0</v>
      </c>
      <c r="AC133" s="50">
        <v>12.3773</v>
      </c>
      <c r="AD133" s="50">
        <v>0</v>
      </c>
      <c r="AE133" s="50">
        <v>11.6769</v>
      </c>
      <c r="AF133" s="50">
        <v>12.4396</v>
      </c>
      <c r="AG133" s="50">
        <v>0</v>
      </c>
      <c r="AH133" s="50">
        <v>0</v>
      </c>
      <c r="AI133" s="50" t="s">
        <v>126</v>
      </c>
      <c r="AJ133" s="50" t="s">
        <v>126</v>
      </c>
      <c r="AK133" s="50" t="s">
        <v>126</v>
      </c>
      <c r="AL133" s="50" t="s">
        <v>126</v>
      </c>
      <c r="AM133" s="50">
        <v>19.7852</v>
      </c>
    </row>
    <row r="134" spans="1:39" hidden="1" outlineLevel="1">
      <c r="A134" s="15">
        <v>44287</v>
      </c>
      <c r="B134" s="50">
        <v>35.874499999999998</v>
      </c>
      <c r="C134" s="50">
        <v>38.243699999999997</v>
      </c>
      <c r="D134" s="50">
        <v>44.370899999999999</v>
      </c>
      <c r="E134" s="50">
        <v>36.719799999999999</v>
      </c>
      <c r="F134" s="50">
        <v>38.058500000000002</v>
      </c>
      <c r="G134" s="50">
        <v>32.4818</v>
      </c>
      <c r="H134" s="50">
        <v>23.299199999999999</v>
      </c>
      <c r="I134" s="50">
        <v>38.236400000000003</v>
      </c>
      <c r="J134" s="50">
        <v>44.353700000000003</v>
      </c>
      <c r="K134" s="50">
        <v>36.719799999999999</v>
      </c>
      <c r="L134" s="50">
        <v>38.058500000000002</v>
      </c>
      <c r="M134" s="50">
        <v>32.4818</v>
      </c>
      <c r="N134" s="50">
        <v>23.299199999999999</v>
      </c>
      <c r="O134" s="50">
        <v>49.859099999999998</v>
      </c>
      <c r="P134" s="50">
        <v>49.859200000000001</v>
      </c>
      <c r="Q134" s="50">
        <v>7.5</v>
      </c>
      <c r="R134" s="50">
        <v>7.5</v>
      </c>
      <c r="S134" s="50" t="s">
        <v>126</v>
      </c>
      <c r="T134" s="50" t="s">
        <v>126</v>
      </c>
      <c r="U134" s="50">
        <v>11.8202</v>
      </c>
      <c r="V134" s="50">
        <v>0</v>
      </c>
      <c r="W134" s="50">
        <v>11.8202</v>
      </c>
      <c r="X134" s="50">
        <v>0</v>
      </c>
      <c r="Y134" s="50">
        <v>13.8775</v>
      </c>
      <c r="Z134" s="50">
        <v>11.7324</v>
      </c>
      <c r="AA134" s="50">
        <v>11.8202</v>
      </c>
      <c r="AB134" s="50">
        <v>0</v>
      </c>
      <c r="AC134" s="50">
        <v>11.8202</v>
      </c>
      <c r="AD134" s="50">
        <v>0</v>
      </c>
      <c r="AE134" s="50">
        <v>13.8775</v>
      </c>
      <c r="AF134" s="50">
        <v>11.7324</v>
      </c>
      <c r="AG134" s="50">
        <v>0</v>
      </c>
      <c r="AH134" s="50">
        <v>0</v>
      </c>
      <c r="AI134" s="50">
        <v>0</v>
      </c>
      <c r="AJ134" s="50">
        <v>0</v>
      </c>
      <c r="AK134" s="50" t="s">
        <v>126</v>
      </c>
      <c r="AL134" s="50" t="s">
        <v>126</v>
      </c>
      <c r="AM134" s="50">
        <v>18.031400000000001</v>
      </c>
    </row>
    <row r="135" spans="1:39" hidden="1" outlineLevel="1">
      <c r="A135" s="15">
        <v>44317</v>
      </c>
      <c r="B135" s="50">
        <v>36.790100000000002</v>
      </c>
      <c r="C135" s="50">
        <v>38.190100000000001</v>
      </c>
      <c r="D135" s="50">
        <v>44.528399999999998</v>
      </c>
      <c r="E135" s="50">
        <v>36.642800000000001</v>
      </c>
      <c r="F135" s="50">
        <v>37.9711</v>
      </c>
      <c r="G135" s="50">
        <v>33.552700000000002</v>
      </c>
      <c r="H135" s="50">
        <v>14.471299999999999</v>
      </c>
      <c r="I135" s="50">
        <v>38.150300000000001</v>
      </c>
      <c r="J135" s="50">
        <v>44.438099999999999</v>
      </c>
      <c r="K135" s="50">
        <v>36.642800000000001</v>
      </c>
      <c r="L135" s="50">
        <v>37.9711</v>
      </c>
      <c r="M135" s="50">
        <v>33.552700000000002</v>
      </c>
      <c r="N135" s="50">
        <v>14.471299999999999</v>
      </c>
      <c r="O135" s="50">
        <v>49.480899999999998</v>
      </c>
      <c r="P135" s="50">
        <v>49.480899999999998</v>
      </c>
      <c r="Q135" s="50" t="s">
        <v>126</v>
      </c>
      <c r="R135" s="50" t="s">
        <v>126</v>
      </c>
      <c r="S135" s="50" t="s">
        <v>126</v>
      </c>
      <c r="T135" s="50" t="s">
        <v>126</v>
      </c>
      <c r="U135" s="50">
        <v>11.820499999999999</v>
      </c>
      <c r="V135" s="50">
        <v>0</v>
      </c>
      <c r="W135" s="50">
        <v>11.820499999999999</v>
      </c>
      <c r="X135" s="50">
        <v>0</v>
      </c>
      <c r="Y135" s="50">
        <v>11.296099999999999</v>
      </c>
      <c r="Z135" s="50">
        <v>11.9772</v>
      </c>
      <c r="AA135" s="50">
        <v>11.820499999999999</v>
      </c>
      <c r="AB135" s="50">
        <v>0</v>
      </c>
      <c r="AC135" s="50">
        <v>11.820499999999999</v>
      </c>
      <c r="AD135" s="50">
        <v>0</v>
      </c>
      <c r="AE135" s="50">
        <v>11.296099999999999</v>
      </c>
      <c r="AF135" s="50">
        <v>11.9772</v>
      </c>
      <c r="AG135" s="50">
        <v>0</v>
      </c>
      <c r="AH135" s="50">
        <v>0</v>
      </c>
      <c r="AI135" s="50" t="s">
        <v>126</v>
      </c>
      <c r="AJ135" s="50" t="s">
        <v>126</v>
      </c>
      <c r="AK135" s="50" t="s">
        <v>126</v>
      </c>
      <c r="AL135" s="50" t="s">
        <v>126</v>
      </c>
      <c r="AM135" s="50">
        <v>20.424700000000001</v>
      </c>
    </row>
    <row r="136" spans="1:39" hidden="1" outlineLevel="1">
      <c r="A136" s="15">
        <v>44348</v>
      </c>
      <c r="B136" s="50">
        <v>37.5366</v>
      </c>
      <c r="C136" s="50">
        <v>38.702800000000003</v>
      </c>
      <c r="D136" s="50">
        <v>42.755899999999997</v>
      </c>
      <c r="E136" s="50">
        <v>37.610700000000001</v>
      </c>
      <c r="F136" s="50">
        <v>37.586599999999997</v>
      </c>
      <c r="G136" s="50">
        <v>40.811</v>
      </c>
      <c r="H136" s="50">
        <v>16.784099999999999</v>
      </c>
      <c r="I136" s="50">
        <v>38.697400000000002</v>
      </c>
      <c r="J136" s="50">
        <v>42.741300000000003</v>
      </c>
      <c r="K136" s="50">
        <v>37.610700000000001</v>
      </c>
      <c r="L136" s="50">
        <v>37.586599999999997</v>
      </c>
      <c r="M136" s="50">
        <v>40.811</v>
      </c>
      <c r="N136" s="50">
        <v>16.784099999999999</v>
      </c>
      <c r="O136" s="50">
        <v>48.323</v>
      </c>
      <c r="P136" s="50">
        <v>48.323</v>
      </c>
      <c r="Q136" s="50" t="s">
        <v>126</v>
      </c>
      <c r="R136" s="50" t="s">
        <v>126</v>
      </c>
      <c r="S136" s="50" t="s">
        <v>126</v>
      </c>
      <c r="T136" s="50" t="s">
        <v>126</v>
      </c>
      <c r="U136" s="50">
        <v>12.0123</v>
      </c>
      <c r="V136" s="50">
        <v>0</v>
      </c>
      <c r="W136" s="50">
        <v>12.0123</v>
      </c>
      <c r="X136" s="50">
        <v>0</v>
      </c>
      <c r="Y136" s="50">
        <v>11.7341</v>
      </c>
      <c r="Z136" s="50">
        <v>12.0649</v>
      </c>
      <c r="AA136" s="50">
        <v>12.0123</v>
      </c>
      <c r="AB136" s="50">
        <v>0</v>
      </c>
      <c r="AC136" s="50">
        <v>12.0123</v>
      </c>
      <c r="AD136" s="50">
        <v>0</v>
      </c>
      <c r="AE136" s="50">
        <v>11.7341</v>
      </c>
      <c r="AF136" s="50">
        <v>12.0649</v>
      </c>
      <c r="AG136" s="50">
        <v>0</v>
      </c>
      <c r="AH136" s="50">
        <v>0</v>
      </c>
      <c r="AI136" s="50" t="s">
        <v>126</v>
      </c>
      <c r="AJ136" s="50" t="s">
        <v>126</v>
      </c>
      <c r="AK136" s="50" t="s">
        <v>126</v>
      </c>
      <c r="AL136" s="50" t="s">
        <v>126</v>
      </c>
      <c r="AM136" s="50">
        <v>22.188099999999999</v>
      </c>
    </row>
    <row r="137" spans="1:39" hidden="1" outlineLevel="1">
      <c r="A137" s="15">
        <v>44378</v>
      </c>
      <c r="B137" s="50">
        <v>36.528700000000001</v>
      </c>
      <c r="C137" s="50">
        <v>38.135199999999998</v>
      </c>
      <c r="D137" s="50">
        <v>42.882399999999997</v>
      </c>
      <c r="E137" s="50">
        <v>36.825099999999999</v>
      </c>
      <c r="F137" s="50">
        <v>37.4465</v>
      </c>
      <c r="G137" s="50">
        <v>35.940800000000003</v>
      </c>
      <c r="H137" s="50">
        <v>22.248699999999999</v>
      </c>
      <c r="I137" s="50">
        <v>38.127000000000002</v>
      </c>
      <c r="J137" s="50">
        <v>42.862400000000001</v>
      </c>
      <c r="K137" s="50">
        <v>36.825099999999999</v>
      </c>
      <c r="L137" s="50">
        <v>37.4465</v>
      </c>
      <c r="M137" s="50">
        <v>35.940800000000003</v>
      </c>
      <c r="N137" s="50">
        <v>22.248699999999999</v>
      </c>
      <c r="O137" s="50">
        <v>48.096400000000003</v>
      </c>
      <c r="P137" s="50">
        <v>48.096400000000003</v>
      </c>
      <c r="Q137" s="50" t="s">
        <v>126</v>
      </c>
      <c r="R137" s="50" t="s">
        <v>126</v>
      </c>
      <c r="S137" s="50" t="s">
        <v>126</v>
      </c>
      <c r="T137" s="50" t="s">
        <v>126</v>
      </c>
      <c r="U137" s="50">
        <v>10.716100000000001</v>
      </c>
      <c r="V137" s="50">
        <v>0</v>
      </c>
      <c r="W137" s="50">
        <v>10.716100000000001</v>
      </c>
      <c r="X137" s="50">
        <v>0</v>
      </c>
      <c r="Y137" s="50">
        <v>12.3546</v>
      </c>
      <c r="Z137" s="50">
        <v>11.7766</v>
      </c>
      <c r="AA137" s="50">
        <v>10.716100000000001</v>
      </c>
      <c r="AB137" s="50">
        <v>0</v>
      </c>
      <c r="AC137" s="50">
        <v>10.716100000000001</v>
      </c>
      <c r="AD137" s="50">
        <v>0</v>
      </c>
      <c r="AE137" s="50">
        <v>12.3546</v>
      </c>
      <c r="AF137" s="50">
        <v>11.7766</v>
      </c>
      <c r="AG137" s="50">
        <v>0</v>
      </c>
      <c r="AH137" s="50">
        <v>0</v>
      </c>
      <c r="AI137" s="50" t="s">
        <v>126</v>
      </c>
      <c r="AJ137" s="50" t="s">
        <v>126</v>
      </c>
      <c r="AK137" s="50" t="s">
        <v>126</v>
      </c>
      <c r="AL137" s="50" t="s">
        <v>126</v>
      </c>
      <c r="AM137" s="50">
        <v>19.9467</v>
      </c>
    </row>
    <row r="138" spans="1:39" hidden="1" outlineLevel="1">
      <c r="A138" s="15">
        <v>44409</v>
      </c>
      <c r="B138" s="50">
        <v>37.0336</v>
      </c>
      <c r="C138" s="50">
        <v>38.026400000000002</v>
      </c>
      <c r="D138" s="50">
        <v>42.529600000000002</v>
      </c>
      <c r="E138" s="50">
        <v>36.7669</v>
      </c>
      <c r="F138" s="50">
        <v>37.370699999999999</v>
      </c>
      <c r="G138" s="50">
        <v>36.598999999999997</v>
      </c>
      <c r="H138" s="50">
        <v>20.981200000000001</v>
      </c>
      <c r="I138" s="50">
        <v>38.017099999999999</v>
      </c>
      <c r="J138" s="50">
        <v>42.504300000000001</v>
      </c>
      <c r="K138" s="50">
        <v>36.7669</v>
      </c>
      <c r="L138" s="50">
        <v>37.370699999999999</v>
      </c>
      <c r="M138" s="50">
        <v>36.598999999999997</v>
      </c>
      <c r="N138" s="50">
        <v>20.981200000000001</v>
      </c>
      <c r="O138" s="50">
        <v>49.027799999999999</v>
      </c>
      <c r="P138" s="50">
        <v>49.027799999999999</v>
      </c>
      <c r="Q138" s="50" t="s">
        <v>126</v>
      </c>
      <c r="R138" s="50" t="s">
        <v>126</v>
      </c>
      <c r="S138" s="50" t="s">
        <v>126</v>
      </c>
      <c r="T138" s="50" t="s">
        <v>126</v>
      </c>
      <c r="U138" s="50">
        <v>11.7743</v>
      </c>
      <c r="V138" s="50">
        <v>0</v>
      </c>
      <c r="W138" s="50">
        <v>11.7743</v>
      </c>
      <c r="X138" s="50">
        <v>0</v>
      </c>
      <c r="Y138" s="50">
        <v>9.1617999999999995</v>
      </c>
      <c r="Z138" s="50">
        <v>12.0748</v>
      </c>
      <c r="AA138" s="50">
        <v>11.7743</v>
      </c>
      <c r="AB138" s="50">
        <v>0</v>
      </c>
      <c r="AC138" s="50">
        <v>11.7743</v>
      </c>
      <c r="AD138" s="50">
        <v>0</v>
      </c>
      <c r="AE138" s="50">
        <v>9.1617999999999995</v>
      </c>
      <c r="AF138" s="50">
        <v>12.0748</v>
      </c>
      <c r="AG138" s="50">
        <v>0</v>
      </c>
      <c r="AH138" s="50">
        <v>0</v>
      </c>
      <c r="AI138" s="50" t="s">
        <v>126</v>
      </c>
      <c r="AJ138" s="50" t="s">
        <v>126</v>
      </c>
      <c r="AK138" s="50" t="s">
        <v>126</v>
      </c>
      <c r="AL138" s="50" t="s">
        <v>126</v>
      </c>
      <c r="AM138" s="50">
        <v>22.843800000000002</v>
      </c>
    </row>
    <row r="139" spans="1:39" hidden="1" outlineLevel="1">
      <c r="A139" s="15">
        <v>44440</v>
      </c>
      <c r="B139" s="50">
        <v>36.551000000000002</v>
      </c>
      <c r="C139" s="50">
        <v>38.287199999999999</v>
      </c>
      <c r="D139" s="50">
        <v>44.0655</v>
      </c>
      <c r="E139" s="50">
        <v>36.798200000000001</v>
      </c>
      <c r="F139" s="50">
        <v>37.529200000000003</v>
      </c>
      <c r="G139" s="50">
        <v>36.220500000000001</v>
      </c>
      <c r="H139" s="50">
        <v>18.339099999999998</v>
      </c>
      <c r="I139" s="50">
        <v>38.278100000000002</v>
      </c>
      <c r="J139" s="50">
        <v>44.043199999999999</v>
      </c>
      <c r="K139" s="50">
        <v>36.798200000000001</v>
      </c>
      <c r="L139" s="50">
        <v>37.529200000000003</v>
      </c>
      <c r="M139" s="50">
        <v>36.220500000000001</v>
      </c>
      <c r="N139" s="50">
        <v>18.339099999999998</v>
      </c>
      <c r="O139" s="50">
        <v>49.828699999999998</v>
      </c>
      <c r="P139" s="50">
        <v>49.828699999999998</v>
      </c>
      <c r="Q139" s="50" t="s">
        <v>126</v>
      </c>
      <c r="R139" s="50" t="s">
        <v>126</v>
      </c>
      <c r="S139" s="50" t="s">
        <v>126</v>
      </c>
      <c r="T139" s="50" t="s">
        <v>126</v>
      </c>
      <c r="U139" s="50">
        <v>11.8934</v>
      </c>
      <c r="V139" s="50">
        <v>0</v>
      </c>
      <c r="W139" s="50">
        <v>11.8934</v>
      </c>
      <c r="X139" s="50">
        <v>0</v>
      </c>
      <c r="Y139" s="50">
        <v>12.135400000000001</v>
      </c>
      <c r="Z139" s="50">
        <v>11.851000000000001</v>
      </c>
      <c r="AA139" s="50">
        <v>11.8934</v>
      </c>
      <c r="AB139" s="50">
        <v>0</v>
      </c>
      <c r="AC139" s="50">
        <v>11.8934</v>
      </c>
      <c r="AD139" s="50">
        <v>0</v>
      </c>
      <c r="AE139" s="50">
        <v>12.135400000000001</v>
      </c>
      <c r="AF139" s="50">
        <v>11.851000000000001</v>
      </c>
      <c r="AG139" s="50">
        <v>0</v>
      </c>
      <c r="AH139" s="50">
        <v>0</v>
      </c>
      <c r="AI139" s="50" t="s">
        <v>126</v>
      </c>
      <c r="AJ139" s="50" t="s">
        <v>126</v>
      </c>
      <c r="AK139" s="50" t="s">
        <v>126</v>
      </c>
      <c r="AL139" s="50" t="s">
        <v>126</v>
      </c>
      <c r="AM139" s="50">
        <v>19.310600000000001</v>
      </c>
    </row>
    <row r="140" spans="1:39" hidden="1" outlineLevel="1">
      <c r="A140" s="15">
        <v>44470</v>
      </c>
      <c r="B140" s="50">
        <v>37.116799999999998</v>
      </c>
      <c r="C140" s="50">
        <v>38.639099999999999</v>
      </c>
      <c r="D140" s="50">
        <v>44.187800000000003</v>
      </c>
      <c r="E140" s="50">
        <v>37.164900000000003</v>
      </c>
      <c r="F140" s="50">
        <v>37.557000000000002</v>
      </c>
      <c r="G140" s="50">
        <v>36.930799999999998</v>
      </c>
      <c r="H140" s="50">
        <v>24.923100000000002</v>
      </c>
      <c r="I140" s="50">
        <v>38.632899999999999</v>
      </c>
      <c r="J140" s="50">
        <v>44.176099999999998</v>
      </c>
      <c r="K140" s="50">
        <v>37.164900000000003</v>
      </c>
      <c r="L140" s="50">
        <v>37.557000000000002</v>
      </c>
      <c r="M140" s="50">
        <v>36.930799999999998</v>
      </c>
      <c r="N140" s="50">
        <v>24.923100000000002</v>
      </c>
      <c r="O140" s="50">
        <v>47.867699999999999</v>
      </c>
      <c r="P140" s="50">
        <v>47.867699999999999</v>
      </c>
      <c r="Q140" s="50">
        <v>0</v>
      </c>
      <c r="R140" s="50" t="s">
        <v>126</v>
      </c>
      <c r="S140" s="50" t="s">
        <v>126</v>
      </c>
      <c r="T140" s="50">
        <v>0</v>
      </c>
      <c r="U140" s="50">
        <v>12.0572</v>
      </c>
      <c r="V140" s="50">
        <v>0</v>
      </c>
      <c r="W140" s="50">
        <v>12.0572</v>
      </c>
      <c r="X140" s="50">
        <v>0</v>
      </c>
      <c r="Y140" s="50">
        <v>12.3644</v>
      </c>
      <c r="Z140" s="50">
        <v>12.029500000000001</v>
      </c>
      <c r="AA140" s="50">
        <v>11.9923</v>
      </c>
      <c r="AB140" s="50">
        <v>0</v>
      </c>
      <c r="AC140" s="50">
        <v>11.9923</v>
      </c>
      <c r="AD140" s="50">
        <v>0</v>
      </c>
      <c r="AE140" s="50">
        <v>12.3644</v>
      </c>
      <c r="AF140" s="50">
        <v>11.958299999999999</v>
      </c>
      <c r="AG140" s="50">
        <v>17.571000000000002</v>
      </c>
      <c r="AH140" s="50">
        <v>0</v>
      </c>
      <c r="AI140" s="50">
        <v>17.571000000000002</v>
      </c>
      <c r="AJ140" s="50" t="s">
        <v>126</v>
      </c>
      <c r="AK140" s="50" t="s">
        <v>126</v>
      </c>
      <c r="AL140" s="50">
        <v>17.571000000000002</v>
      </c>
      <c r="AM140" s="50">
        <v>20.525500000000001</v>
      </c>
    </row>
    <row r="141" spans="1:39" hidden="1" outlineLevel="1">
      <c r="A141" s="15">
        <v>44501</v>
      </c>
      <c r="B141" s="50">
        <v>34.856900000000003</v>
      </c>
      <c r="C141" s="50">
        <v>36.017299999999999</v>
      </c>
      <c r="D141" s="50">
        <v>44.283200000000001</v>
      </c>
      <c r="E141" s="50">
        <v>34.050400000000003</v>
      </c>
      <c r="F141" s="50">
        <v>34.227699999999999</v>
      </c>
      <c r="G141" s="50">
        <v>34.793500000000002</v>
      </c>
      <c r="H141" s="50">
        <v>25.081299999999999</v>
      </c>
      <c r="I141" s="50">
        <v>36.001800000000003</v>
      </c>
      <c r="J141" s="50">
        <v>44.254199999999997</v>
      </c>
      <c r="K141" s="50">
        <v>34.0505</v>
      </c>
      <c r="L141" s="50">
        <v>34.227800000000002</v>
      </c>
      <c r="M141" s="50">
        <v>34.793500000000002</v>
      </c>
      <c r="N141" s="50">
        <v>25.081299999999999</v>
      </c>
      <c r="O141" s="50">
        <v>48.740900000000003</v>
      </c>
      <c r="P141" s="50">
        <v>48.843800000000002</v>
      </c>
      <c r="Q141" s="50">
        <v>8.5</v>
      </c>
      <c r="R141" s="50">
        <v>8.5</v>
      </c>
      <c r="S141" s="50" t="s">
        <v>126</v>
      </c>
      <c r="T141" s="50" t="s">
        <v>126</v>
      </c>
      <c r="U141" s="50">
        <v>12.255000000000001</v>
      </c>
      <c r="V141" s="50">
        <v>0</v>
      </c>
      <c r="W141" s="50">
        <v>12.255000000000001</v>
      </c>
      <c r="X141" s="50">
        <v>0</v>
      </c>
      <c r="Y141" s="50">
        <v>11.745799999999999</v>
      </c>
      <c r="Z141" s="50">
        <v>12.284800000000001</v>
      </c>
      <c r="AA141" s="50">
        <v>12.255000000000001</v>
      </c>
      <c r="AB141" s="50">
        <v>0</v>
      </c>
      <c r="AC141" s="50">
        <v>12.255000000000001</v>
      </c>
      <c r="AD141" s="50">
        <v>0</v>
      </c>
      <c r="AE141" s="50">
        <v>11.745799999999999</v>
      </c>
      <c r="AF141" s="50">
        <v>12.284800000000001</v>
      </c>
      <c r="AG141" s="50">
        <v>0</v>
      </c>
      <c r="AH141" s="50">
        <v>0</v>
      </c>
      <c r="AI141" s="50">
        <v>0</v>
      </c>
      <c r="AJ141" s="50">
        <v>0</v>
      </c>
      <c r="AK141" s="50" t="s">
        <v>126</v>
      </c>
      <c r="AL141" s="50" t="s">
        <v>126</v>
      </c>
      <c r="AM141" s="50">
        <v>20.6829</v>
      </c>
    </row>
    <row r="142" spans="1:39" hidden="1" outlineLevel="1">
      <c r="A142" s="15">
        <v>44531</v>
      </c>
      <c r="B142" s="50">
        <v>34.075000000000003</v>
      </c>
      <c r="C142" s="50">
        <v>35.3063</v>
      </c>
      <c r="D142" s="50">
        <v>43.693100000000001</v>
      </c>
      <c r="E142" s="50">
        <v>33.317999999999998</v>
      </c>
      <c r="F142" s="50">
        <v>32.944099999999999</v>
      </c>
      <c r="G142" s="50">
        <v>36.542400000000001</v>
      </c>
      <c r="H142" s="50">
        <v>23.534500000000001</v>
      </c>
      <c r="I142" s="50">
        <v>35.3001</v>
      </c>
      <c r="J142" s="50">
        <v>43.683599999999998</v>
      </c>
      <c r="K142" s="50">
        <v>33.318199999999997</v>
      </c>
      <c r="L142" s="50">
        <v>32.944299999999998</v>
      </c>
      <c r="M142" s="50">
        <v>36.542400000000001</v>
      </c>
      <c r="N142" s="50">
        <v>23.534500000000001</v>
      </c>
      <c r="O142" s="50">
        <v>46.5274</v>
      </c>
      <c r="P142" s="50">
        <v>47.008499999999998</v>
      </c>
      <c r="Q142" s="50">
        <v>8.7735000000000003</v>
      </c>
      <c r="R142" s="50">
        <v>8.7735000000000003</v>
      </c>
      <c r="S142" s="50" t="s">
        <v>126</v>
      </c>
      <c r="T142" s="50" t="s">
        <v>126</v>
      </c>
      <c r="U142" s="50">
        <v>12.4551</v>
      </c>
      <c r="V142" s="50">
        <v>0</v>
      </c>
      <c r="W142" s="50">
        <v>12.4551</v>
      </c>
      <c r="X142" s="50">
        <v>0</v>
      </c>
      <c r="Y142" s="50">
        <v>12.3835</v>
      </c>
      <c r="Z142" s="50">
        <v>12.4666</v>
      </c>
      <c r="AA142" s="50">
        <v>12.4551</v>
      </c>
      <c r="AB142" s="50">
        <v>0</v>
      </c>
      <c r="AC142" s="50">
        <v>12.4551</v>
      </c>
      <c r="AD142" s="50">
        <v>0</v>
      </c>
      <c r="AE142" s="50">
        <v>12.3835</v>
      </c>
      <c r="AF142" s="50">
        <v>12.4666</v>
      </c>
      <c r="AG142" s="50">
        <v>0</v>
      </c>
      <c r="AH142" s="50">
        <v>0</v>
      </c>
      <c r="AI142" s="50">
        <v>0</v>
      </c>
      <c r="AJ142" s="50">
        <v>0</v>
      </c>
      <c r="AK142" s="50" t="s">
        <v>126</v>
      </c>
      <c r="AL142" s="50" t="s">
        <v>126</v>
      </c>
      <c r="AM142" s="50">
        <v>21.0243</v>
      </c>
    </row>
    <row r="143" spans="1:39" hidden="1" outlineLevel="1">
      <c r="A143" s="15">
        <v>44562</v>
      </c>
      <c r="B143" s="50">
        <v>34.393700000000003</v>
      </c>
      <c r="C143" s="50">
        <v>36.2866</v>
      </c>
      <c r="D143" s="50">
        <v>44.088299999999997</v>
      </c>
      <c r="E143" s="50">
        <v>34.466200000000001</v>
      </c>
      <c r="F143" s="50">
        <v>34.028199999999998</v>
      </c>
      <c r="G143" s="50">
        <v>38.605899999999998</v>
      </c>
      <c r="H143" s="50">
        <v>23.794499999999999</v>
      </c>
      <c r="I143" s="50">
        <v>36.281599999999997</v>
      </c>
      <c r="J143" s="50">
        <v>44.077599999999997</v>
      </c>
      <c r="K143" s="50">
        <v>34.4666</v>
      </c>
      <c r="L143" s="50">
        <v>34.028599999999997</v>
      </c>
      <c r="M143" s="50">
        <v>38.605899999999998</v>
      </c>
      <c r="N143" s="50">
        <v>23.794499999999999</v>
      </c>
      <c r="O143" s="50">
        <v>47.706899999999997</v>
      </c>
      <c r="P143" s="50">
        <v>48.772300000000001</v>
      </c>
      <c r="Q143" s="50">
        <v>9</v>
      </c>
      <c r="R143" s="50">
        <v>9</v>
      </c>
      <c r="S143" s="50" t="s">
        <v>126</v>
      </c>
      <c r="T143" s="50" t="s">
        <v>126</v>
      </c>
      <c r="U143" s="50">
        <v>12.299300000000001</v>
      </c>
      <c r="V143" s="50">
        <v>0</v>
      </c>
      <c r="W143" s="50">
        <v>12.299300000000001</v>
      </c>
      <c r="X143" s="50">
        <v>0</v>
      </c>
      <c r="Y143" s="50">
        <v>12.892300000000001</v>
      </c>
      <c r="Z143" s="50">
        <v>12.600099999999999</v>
      </c>
      <c r="AA143" s="50">
        <v>12.299300000000001</v>
      </c>
      <c r="AB143" s="50">
        <v>0</v>
      </c>
      <c r="AC143" s="50">
        <v>12.299300000000001</v>
      </c>
      <c r="AD143" s="50">
        <v>0</v>
      </c>
      <c r="AE143" s="50">
        <v>12.892300000000001</v>
      </c>
      <c r="AF143" s="50">
        <v>12.600099999999999</v>
      </c>
      <c r="AG143" s="50">
        <v>0</v>
      </c>
      <c r="AH143" s="50">
        <v>0</v>
      </c>
      <c r="AI143" s="50">
        <v>0</v>
      </c>
      <c r="AJ143" s="50">
        <v>0</v>
      </c>
      <c r="AK143" s="50" t="s">
        <v>126</v>
      </c>
      <c r="AL143" s="50" t="s">
        <v>126</v>
      </c>
      <c r="AM143" s="50">
        <v>17.0063</v>
      </c>
    </row>
    <row r="144" spans="1:39" hidden="1" outlineLevel="1">
      <c r="A144" s="15">
        <v>44593</v>
      </c>
      <c r="B144" s="50">
        <v>35.548200000000001</v>
      </c>
      <c r="C144" s="50">
        <v>36.3538</v>
      </c>
      <c r="D144" s="50">
        <v>43.933300000000003</v>
      </c>
      <c r="E144" s="50">
        <v>34.5563</v>
      </c>
      <c r="F144" s="50">
        <v>34.663899999999998</v>
      </c>
      <c r="G144" s="50">
        <v>35.326700000000002</v>
      </c>
      <c r="H144" s="50">
        <v>23.732900000000001</v>
      </c>
      <c r="I144" s="50">
        <v>36.348300000000002</v>
      </c>
      <c r="J144" s="50">
        <v>43.920200000000001</v>
      </c>
      <c r="K144" s="50">
        <v>34.556600000000003</v>
      </c>
      <c r="L144" s="50">
        <v>34.664299999999997</v>
      </c>
      <c r="M144" s="50">
        <v>35.326700000000002</v>
      </c>
      <c r="N144" s="50">
        <v>23.732900000000001</v>
      </c>
      <c r="O144" s="50">
        <v>48.610500000000002</v>
      </c>
      <c r="P144" s="50">
        <v>49.556899999999999</v>
      </c>
      <c r="Q144" s="50">
        <v>10</v>
      </c>
      <c r="R144" s="50">
        <v>10</v>
      </c>
      <c r="S144" s="50" t="s">
        <v>126</v>
      </c>
      <c r="T144" s="50">
        <v>0</v>
      </c>
      <c r="U144" s="50">
        <v>12.951599999999999</v>
      </c>
      <c r="V144" s="50">
        <v>0</v>
      </c>
      <c r="W144" s="50">
        <v>12.951599999999999</v>
      </c>
      <c r="X144" s="50">
        <v>0</v>
      </c>
      <c r="Y144" s="50">
        <v>12.1</v>
      </c>
      <c r="Z144" s="50">
        <v>12.9695</v>
      </c>
      <c r="AA144" s="50">
        <v>12.9367</v>
      </c>
      <c r="AB144" s="50">
        <v>0</v>
      </c>
      <c r="AC144" s="50">
        <v>12.9367</v>
      </c>
      <c r="AD144" s="50">
        <v>0</v>
      </c>
      <c r="AE144" s="50">
        <v>12.1</v>
      </c>
      <c r="AF144" s="50">
        <v>12.954499999999999</v>
      </c>
      <c r="AG144" s="50">
        <v>13.99</v>
      </c>
      <c r="AH144" s="50">
        <v>0</v>
      </c>
      <c r="AI144" s="50">
        <v>13.99</v>
      </c>
      <c r="AJ144" s="50">
        <v>0</v>
      </c>
      <c r="AK144" s="50" t="s">
        <v>126</v>
      </c>
      <c r="AL144" s="50">
        <v>13.99</v>
      </c>
      <c r="AM144" s="50">
        <v>22.617699999999999</v>
      </c>
    </row>
    <row r="145" spans="1:39" hidden="1" outlineLevel="1">
      <c r="A145" s="15">
        <v>44621</v>
      </c>
      <c r="B145" s="50">
        <v>19.613499999999998</v>
      </c>
      <c r="C145" s="50">
        <v>20.0151</v>
      </c>
      <c r="D145" s="50">
        <v>40.2928</v>
      </c>
      <c r="E145" s="50">
        <v>18.042300000000001</v>
      </c>
      <c r="F145" s="50">
        <v>19.810500000000001</v>
      </c>
      <c r="G145" s="50">
        <v>11.5494</v>
      </c>
      <c r="H145" s="50">
        <v>0.10009999999999999</v>
      </c>
      <c r="I145" s="50">
        <v>20.008700000000001</v>
      </c>
      <c r="J145" s="50">
        <v>40.271099999999997</v>
      </c>
      <c r="K145" s="50">
        <v>18.042300000000001</v>
      </c>
      <c r="L145" s="50">
        <v>19.810500000000001</v>
      </c>
      <c r="M145" s="50">
        <v>11.5494</v>
      </c>
      <c r="N145" s="50">
        <v>0.10009999999999999</v>
      </c>
      <c r="O145" s="50">
        <v>48.998899999999999</v>
      </c>
      <c r="P145" s="50">
        <v>48.998899999999999</v>
      </c>
      <c r="Q145" s="50">
        <v>0</v>
      </c>
      <c r="R145" s="50" t="s">
        <v>126</v>
      </c>
      <c r="S145" s="50" t="s">
        <v>126</v>
      </c>
      <c r="T145" s="50">
        <v>0</v>
      </c>
      <c r="U145" s="50">
        <v>2.3800000000000002E-2</v>
      </c>
      <c r="V145" s="50">
        <v>0</v>
      </c>
      <c r="W145" s="50">
        <v>2.3800000000000002E-2</v>
      </c>
      <c r="X145" s="50">
        <v>0</v>
      </c>
      <c r="Y145" s="50">
        <v>0.26300000000000001</v>
      </c>
      <c r="Z145" s="50">
        <v>2.07E-2</v>
      </c>
      <c r="AA145" s="50">
        <v>2.47E-2</v>
      </c>
      <c r="AB145" s="50">
        <v>0</v>
      </c>
      <c r="AC145" s="50">
        <v>2.47E-2</v>
      </c>
      <c r="AD145" s="50">
        <v>0</v>
      </c>
      <c r="AE145" s="50">
        <v>0.26300000000000001</v>
      </c>
      <c r="AF145" s="50">
        <v>2.1499999999999998E-2</v>
      </c>
      <c r="AG145" s="50">
        <v>0</v>
      </c>
      <c r="AH145" s="50">
        <v>0</v>
      </c>
      <c r="AI145" s="50">
        <v>0</v>
      </c>
      <c r="AJ145" s="50" t="s">
        <v>126</v>
      </c>
      <c r="AK145" s="50" t="s">
        <v>126</v>
      </c>
      <c r="AL145" s="50">
        <v>0</v>
      </c>
      <c r="AM145" s="50">
        <v>22.3611</v>
      </c>
    </row>
    <row r="146" spans="1:39" hidden="1" outlineLevel="1">
      <c r="A146" s="15">
        <v>44652</v>
      </c>
      <c r="B146" s="50">
        <v>23.982099999999999</v>
      </c>
      <c r="C146" s="50">
        <v>24.1312</v>
      </c>
      <c r="D146" s="50">
        <v>40.676400000000001</v>
      </c>
      <c r="E146" s="50">
        <v>21.655000000000001</v>
      </c>
      <c r="F146" s="50">
        <v>20.682200000000002</v>
      </c>
      <c r="G146" s="50">
        <v>40.864600000000003</v>
      </c>
      <c r="H146" s="50">
        <v>19.124400000000001</v>
      </c>
      <c r="I146" s="50">
        <v>24.129899999999999</v>
      </c>
      <c r="J146" s="50">
        <v>40.682499999999997</v>
      </c>
      <c r="K146" s="50">
        <v>21.655000000000001</v>
      </c>
      <c r="L146" s="50">
        <v>20.682200000000002</v>
      </c>
      <c r="M146" s="50">
        <v>40.864600000000003</v>
      </c>
      <c r="N146" s="50">
        <v>19.124400000000001</v>
      </c>
      <c r="O146" s="50">
        <v>34.369199999999999</v>
      </c>
      <c r="P146" s="50">
        <v>34.369199999999999</v>
      </c>
      <c r="Q146" s="50" t="s">
        <v>126</v>
      </c>
      <c r="R146" s="50" t="s">
        <v>126</v>
      </c>
      <c r="S146" s="50" t="s">
        <v>126</v>
      </c>
      <c r="T146" s="50" t="s">
        <v>126</v>
      </c>
      <c r="U146" s="50">
        <v>14.369</v>
      </c>
      <c r="V146" s="50">
        <v>0</v>
      </c>
      <c r="W146" s="50">
        <v>14.369</v>
      </c>
      <c r="X146" s="50">
        <v>0</v>
      </c>
      <c r="Y146" s="50">
        <v>14.38</v>
      </c>
      <c r="Z146" s="50">
        <v>13.3651</v>
      </c>
      <c r="AA146" s="50">
        <v>14.369</v>
      </c>
      <c r="AB146" s="50">
        <v>0</v>
      </c>
      <c r="AC146" s="50">
        <v>14.369</v>
      </c>
      <c r="AD146" s="50">
        <v>0</v>
      </c>
      <c r="AE146" s="50">
        <v>14.38</v>
      </c>
      <c r="AF146" s="50">
        <v>13.3651</v>
      </c>
      <c r="AG146" s="50">
        <v>0</v>
      </c>
      <c r="AH146" s="50">
        <v>0</v>
      </c>
      <c r="AI146" s="50" t="s">
        <v>126</v>
      </c>
      <c r="AJ146" s="50" t="s">
        <v>126</v>
      </c>
      <c r="AK146" s="50" t="s">
        <v>126</v>
      </c>
      <c r="AL146" s="50" t="s">
        <v>126</v>
      </c>
      <c r="AM146" s="50">
        <v>19.0303</v>
      </c>
    </row>
    <row r="147" spans="1:39" hidden="1" outlineLevel="1">
      <c r="A147" s="15">
        <v>44682</v>
      </c>
      <c r="B147" s="50">
        <v>22.2349</v>
      </c>
      <c r="C147" s="50">
        <v>22.584499999999998</v>
      </c>
      <c r="D147" s="50">
        <v>41.467500000000001</v>
      </c>
      <c r="E147" s="50">
        <v>19.5046</v>
      </c>
      <c r="F147" s="50">
        <v>20.2331</v>
      </c>
      <c r="G147" s="50">
        <v>19.379799999999999</v>
      </c>
      <c r="H147" s="50">
        <v>7.6388999999999996</v>
      </c>
      <c r="I147" s="50">
        <v>22.5825</v>
      </c>
      <c r="J147" s="50">
        <v>41.464599999999997</v>
      </c>
      <c r="K147" s="50">
        <v>19.5046</v>
      </c>
      <c r="L147" s="50">
        <v>20.2331</v>
      </c>
      <c r="M147" s="50">
        <v>19.379799999999999</v>
      </c>
      <c r="N147" s="50">
        <v>7.6388999999999996</v>
      </c>
      <c r="O147" s="50">
        <v>46.002600000000001</v>
      </c>
      <c r="P147" s="50">
        <v>46.002600000000001</v>
      </c>
      <c r="Q147" s="50">
        <v>0</v>
      </c>
      <c r="R147" s="50" t="s">
        <v>126</v>
      </c>
      <c r="S147" s="50" t="s">
        <v>126</v>
      </c>
      <c r="T147" s="50">
        <v>0</v>
      </c>
      <c r="U147" s="50">
        <v>13.0084</v>
      </c>
      <c r="V147" s="50">
        <v>0</v>
      </c>
      <c r="W147" s="50">
        <v>13.0084</v>
      </c>
      <c r="X147" s="50">
        <v>0</v>
      </c>
      <c r="Y147" s="50">
        <v>9.9</v>
      </c>
      <c r="Z147" s="50">
        <v>13.046900000000001</v>
      </c>
      <c r="AA147" s="50">
        <v>12.9777</v>
      </c>
      <c r="AB147" s="50">
        <v>0</v>
      </c>
      <c r="AC147" s="50">
        <v>12.9777</v>
      </c>
      <c r="AD147" s="50">
        <v>0</v>
      </c>
      <c r="AE147" s="50">
        <v>9.9</v>
      </c>
      <c r="AF147" s="50">
        <v>13.0174</v>
      </c>
      <c r="AG147" s="50">
        <v>13.7636</v>
      </c>
      <c r="AH147" s="50">
        <v>0</v>
      </c>
      <c r="AI147" s="50">
        <v>13.7636</v>
      </c>
      <c r="AJ147" s="50" t="s">
        <v>126</v>
      </c>
      <c r="AK147" s="50" t="s">
        <v>126</v>
      </c>
      <c r="AL147" s="50">
        <v>13.7636</v>
      </c>
      <c r="AM147" s="50">
        <v>18.781400000000001</v>
      </c>
    </row>
    <row r="148" spans="1:39" hidden="1" outlineLevel="1">
      <c r="A148" s="15">
        <v>44713</v>
      </c>
      <c r="B148" s="50">
        <v>23.623899999999999</v>
      </c>
      <c r="C148" s="50">
        <v>23.779699999999998</v>
      </c>
      <c r="D148" s="50">
        <v>42.727800000000002</v>
      </c>
      <c r="E148" s="50">
        <v>21.135899999999999</v>
      </c>
      <c r="F148" s="50">
        <v>20.569600000000001</v>
      </c>
      <c r="G148" s="50">
        <v>30.349399999999999</v>
      </c>
      <c r="H148" s="50">
        <v>7.4424000000000001</v>
      </c>
      <c r="I148" s="50">
        <v>23.777100000000001</v>
      </c>
      <c r="J148" s="50">
        <v>42.723799999999997</v>
      </c>
      <c r="K148" s="50">
        <v>21.135899999999999</v>
      </c>
      <c r="L148" s="50">
        <v>20.569600000000001</v>
      </c>
      <c r="M148" s="50">
        <v>30.349399999999999</v>
      </c>
      <c r="N148" s="50">
        <v>7.4424000000000001</v>
      </c>
      <c r="O148" s="50">
        <v>47.198</v>
      </c>
      <c r="P148" s="50">
        <v>47.198</v>
      </c>
      <c r="Q148" s="50">
        <v>0</v>
      </c>
      <c r="R148" s="50" t="s">
        <v>126</v>
      </c>
      <c r="S148" s="50" t="s">
        <v>126</v>
      </c>
      <c r="T148" s="50">
        <v>0</v>
      </c>
      <c r="U148" s="50">
        <v>15.748200000000001</v>
      </c>
      <c r="V148" s="50">
        <v>0</v>
      </c>
      <c r="W148" s="50">
        <v>15.748200000000001</v>
      </c>
      <c r="X148" s="50">
        <v>0</v>
      </c>
      <c r="Y148" s="50">
        <v>15.114599999999999</v>
      </c>
      <c r="Z148" s="50">
        <v>15.753299999999999</v>
      </c>
      <c r="AA148" s="50">
        <v>19.148399999999999</v>
      </c>
      <c r="AB148" s="50">
        <v>0</v>
      </c>
      <c r="AC148" s="50">
        <v>19.148399999999999</v>
      </c>
      <c r="AD148" s="50">
        <v>0</v>
      </c>
      <c r="AE148" s="50">
        <v>15.114599999999999</v>
      </c>
      <c r="AF148" s="50">
        <v>19.191299999999998</v>
      </c>
      <c r="AG148" s="50">
        <v>5.1707000000000001</v>
      </c>
      <c r="AH148" s="50">
        <v>0</v>
      </c>
      <c r="AI148" s="50">
        <v>5.1707000000000001</v>
      </c>
      <c r="AJ148" s="50" t="s">
        <v>126</v>
      </c>
      <c r="AK148" s="50" t="s">
        <v>126</v>
      </c>
      <c r="AL148" s="50">
        <v>5.1707000000000001</v>
      </c>
      <c r="AM148" s="50">
        <v>18.189299999999999</v>
      </c>
    </row>
    <row r="149" spans="1:39" hidden="1" outlineLevel="1">
      <c r="A149" s="15">
        <v>44743</v>
      </c>
      <c r="B149" s="50">
        <v>22.8674</v>
      </c>
      <c r="C149" s="50">
        <v>25.319700000000001</v>
      </c>
      <c r="D149" s="50">
        <v>42.936100000000003</v>
      </c>
      <c r="E149" s="50">
        <v>21.524999999999999</v>
      </c>
      <c r="F149" s="50">
        <v>20.1571</v>
      </c>
      <c r="G149" s="50">
        <v>39.970599999999997</v>
      </c>
      <c r="H149" s="50">
        <v>24.841999999999999</v>
      </c>
      <c r="I149" s="50">
        <v>25.318999999999999</v>
      </c>
      <c r="J149" s="50">
        <v>42.936199999999999</v>
      </c>
      <c r="K149" s="50">
        <v>21.524999999999999</v>
      </c>
      <c r="L149" s="50">
        <v>20.1571</v>
      </c>
      <c r="M149" s="50">
        <v>39.970599999999997</v>
      </c>
      <c r="N149" s="50">
        <v>24.841999999999999</v>
      </c>
      <c r="O149" s="50">
        <v>42.225000000000001</v>
      </c>
      <c r="P149" s="50">
        <v>42.225000000000001</v>
      </c>
      <c r="Q149" s="50">
        <v>0</v>
      </c>
      <c r="R149" s="50" t="s">
        <v>126</v>
      </c>
      <c r="S149" s="50" t="s">
        <v>126</v>
      </c>
      <c r="T149" s="50">
        <v>0</v>
      </c>
      <c r="U149" s="50">
        <v>9.4307999999999996</v>
      </c>
      <c r="V149" s="50">
        <v>0</v>
      </c>
      <c r="W149" s="50">
        <v>9.4307999999999996</v>
      </c>
      <c r="X149" s="50">
        <v>0</v>
      </c>
      <c r="Y149" s="50">
        <v>15.09</v>
      </c>
      <c r="Z149" s="50">
        <v>8.1511999999999993</v>
      </c>
      <c r="AA149" s="50">
        <v>11.0627</v>
      </c>
      <c r="AB149" s="50">
        <v>0</v>
      </c>
      <c r="AC149" s="50">
        <v>11.0627</v>
      </c>
      <c r="AD149" s="50">
        <v>0</v>
      </c>
      <c r="AE149" s="50">
        <v>15.09</v>
      </c>
      <c r="AF149" s="50">
        <v>9.4123000000000001</v>
      </c>
      <c r="AG149" s="50">
        <v>6.5990000000000002</v>
      </c>
      <c r="AH149" s="50">
        <v>0</v>
      </c>
      <c r="AI149" s="50">
        <v>6.5990000000000002</v>
      </c>
      <c r="AJ149" s="50" t="s">
        <v>126</v>
      </c>
      <c r="AK149" s="50" t="s">
        <v>126</v>
      </c>
      <c r="AL149" s="50">
        <v>6.5990000000000002</v>
      </c>
      <c r="AM149" s="50">
        <v>12.4892</v>
      </c>
    </row>
    <row r="150" spans="1:39" hidden="1" outlineLevel="1">
      <c r="A150" s="15">
        <v>44774</v>
      </c>
      <c r="B150" s="50">
        <v>26.5379</v>
      </c>
      <c r="C150" s="50">
        <v>26.744900000000001</v>
      </c>
      <c r="D150" s="50">
        <v>42.8431</v>
      </c>
      <c r="E150" s="50">
        <v>22.773199999999999</v>
      </c>
      <c r="F150" s="50">
        <v>20.411300000000001</v>
      </c>
      <c r="G150" s="50">
        <v>42.639899999999997</v>
      </c>
      <c r="H150" s="50">
        <v>20.811199999999999</v>
      </c>
      <c r="I150" s="50">
        <v>26.7439</v>
      </c>
      <c r="J150" s="50">
        <v>42.843899999999998</v>
      </c>
      <c r="K150" s="50">
        <v>22.773199999999999</v>
      </c>
      <c r="L150" s="50">
        <v>20.411300000000001</v>
      </c>
      <c r="M150" s="50">
        <v>42.639899999999997</v>
      </c>
      <c r="N150" s="50">
        <v>20.811199999999999</v>
      </c>
      <c r="O150" s="50">
        <v>40.639899999999997</v>
      </c>
      <c r="P150" s="50">
        <v>40.639899999999997</v>
      </c>
      <c r="Q150" s="50">
        <v>0</v>
      </c>
      <c r="R150" s="50" t="s">
        <v>126</v>
      </c>
      <c r="S150" s="50" t="s">
        <v>126</v>
      </c>
      <c r="T150" s="50">
        <v>0</v>
      </c>
      <c r="U150" s="50">
        <v>7.5796999999999999</v>
      </c>
      <c r="V150" s="50">
        <v>0</v>
      </c>
      <c r="W150" s="50">
        <v>7.5796999999999999</v>
      </c>
      <c r="X150" s="50">
        <v>0</v>
      </c>
      <c r="Y150" s="50">
        <v>21.114799999999999</v>
      </c>
      <c r="Z150" s="50">
        <v>7.5378999999999996</v>
      </c>
      <c r="AA150" s="50">
        <v>13.2112</v>
      </c>
      <c r="AB150" s="50">
        <v>0</v>
      </c>
      <c r="AC150" s="50">
        <v>13.2112</v>
      </c>
      <c r="AD150" s="50">
        <v>0</v>
      </c>
      <c r="AE150" s="50">
        <v>21.114799999999999</v>
      </c>
      <c r="AF150" s="50">
        <v>13.121499999999999</v>
      </c>
      <c r="AG150" s="50">
        <v>5.4524999999999997</v>
      </c>
      <c r="AH150" s="50">
        <v>0</v>
      </c>
      <c r="AI150" s="50">
        <v>5.4524999999999997</v>
      </c>
      <c r="AJ150" s="50" t="s">
        <v>126</v>
      </c>
      <c r="AK150" s="50" t="s">
        <v>126</v>
      </c>
      <c r="AL150" s="50">
        <v>5.4524999999999997</v>
      </c>
      <c r="AM150" s="50">
        <v>15.2059</v>
      </c>
    </row>
    <row r="151" spans="1:39" hidden="1" outlineLevel="1">
      <c r="A151" s="15">
        <v>44805</v>
      </c>
      <c r="B151" s="50">
        <v>39.452599999999997</v>
      </c>
      <c r="C151" s="50">
        <v>39.601300000000002</v>
      </c>
      <c r="D151" s="50">
        <v>42.602200000000003</v>
      </c>
      <c r="E151" s="50">
        <v>38.810699999999997</v>
      </c>
      <c r="F151" s="50">
        <v>39.117100000000001</v>
      </c>
      <c r="G151" s="50">
        <v>37.520400000000002</v>
      </c>
      <c r="H151" s="50">
        <v>19.565100000000001</v>
      </c>
      <c r="I151" s="50">
        <v>39.598700000000001</v>
      </c>
      <c r="J151" s="50">
        <v>42.596200000000003</v>
      </c>
      <c r="K151" s="50">
        <v>38.810699999999997</v>
      </c>
      <c r="L151" s="50">
        <v>39.117100000000001</v>
      </c>
      <c r="M151" s="50">
        <v>37.520400000000002</v>
      </c>
      <c r="N151" s="50">
        <v>19.565100000000001</v>
      </c>
      <c r="O151" s="50">
        <v>45.424300000000002</v>
      </c>
      <c r="P151" s="50">
        <v>45.424300000000002</v>
      </c>
      <c r="Q151" s="50">
        <v>0</v>
      </c>
      <c r="R151" s="50" t="s">
        <v>126</v>
      </c>
      <c r="S151" s="50" t="s">
        <v>126</v>
      </c>
      <c r="T151" s="50">
        <v>0</v>
      </c>
      <c r="U151" s="50">
        <v>12.770200000000001</v>
      </c>
      <c r="V151" s="50">
        <v>0</v>
      </c>
      <c r="W151" s="50">
        <v>12.770200000000001</v>
      </c>
      <c r="X151" s="50">
        <v>0</v>
      </c>
      <c r="Y151" s="50">
        <v>0</v>
      </c>
      <c r="Z151" s="50">
        <v>12.770200000000001</v>
      </c>
      <c r="AA151" s="50">
        <v>13.2271</v>
      </c>
      <c r="AB151" s="50">
        <v>0</v>
      </c>
      <c r="AC151" s="50">
        <v>13.2271</v>
      </c>
      <c r="AD151" s="50">
        <v>0</v>
      </c>
      <c r="AE151" s="50">
        <v>0</v>
      </c>
      <c r="AF151" s="50">
        <v>13.2271</v>
      </c>
      <c r="AG151" s="50">
        <v>7.0887000000000002</v>
      </c>
      <c r="AH151" s="50">
        <v>0</v>
      </c>
      <c r="AI151" s="50">
        <v>7.0887000000000002</v>
      </c>
      <c r="AJ151" s="50" t="s">
        <v>126</v>
      </c>
      <c r="AK151" s="50" t="s">
        <v>126</v>
      </c>
      <c r="AL151" s="50">
        <v>7.0887000000000002</v>
      </c>
      <c r="AM151" s="50">
        <v>13.885199999999999</v>
      </c>
    </row>
    <row r="152" spans="1:39" hidden="1" outlineLevel="1">
      <c r="A152" s="15">
        <v>44835</v>
      </c>
      <c r="B152" s="50">
        <v>37.933999999999997</v>
      </c>
      <c r="C152" s="50">
        <v>40.101399999999998</v>
      </c>
      <c r="D152" s="50">
        <v>44.232500000000002</v>
      </c>
      <c r="E152" s="50">
        <v>39.2883</v>
      </c>
      <c r="F152" s="50">
        <v>39.3367</v>
      </c>
      <c r="G152" s="50">
        <v>39.266199999999998</v>
      </c>
      <c r="H152" s="50">
        <v>27.732299999999999</v>
      </c>
      <c r="I152" s="50">
        <v>40.1008</v>
      </c>
      <c r="J152" s="50">
        <v>44.230200000000004</v>
      </c>
      <c r="K152" s="50">
        <v>39.2883</v>
      </c>
      <c r="L152" s="50">
        <v>39.3367</v>
      </c>
      <c r="M152" s="50">
        <v>39.266199999999998</v>
      </c>
      <c r="N152" s="50">
        <v>27.732299999999999</v>
      </c>
      <c r="O152" s="50">
        <v>50.424500000000002</v>
      </c>
      <c r="P152" s="50">
        <v>50.424500000000002</v>
      </c>
      <c r="Q152" s="50">
        <v>0</v>
      </c>
      <c r="R152" s="50" t="s">
        <v>126</v>
      </c>
      <c r="S152" s="50" t="s">
        <v>126</v>
      </c>
      <c r="T152" s="50">
        <v>0</v>
      </c>
      <c r="U152" s="50">
        <v>11.369899999999999</v>
      </c>
      <c r="V152" s="50">
        <v>0</v>
      </c>
      <c r="W152" s="50">
        <v>11.369899999999999</v>
      </c>
      <c r="X152" s="50">
        <v>0</v>
      </c>
      <c r="Y152" s="50">
        <v>17.373799999999999</v>
      </c>
      <c r="Z152" s="50">
        <v>10.4238</v>
      </c>
      <c r="AA152" s="50">
        <v>13.510999999999999</v>
      </c>
      <c r="AB152" s="50">
        <v>0</v>
      </c>
      <c r="AC152" s="50">
        <v>13.510999999999999</v>
      </c>
      <c r="AD152" s="50">
        <v>0</v>
      </c>
      <c r="AE152" s="50">
        <v>17.373799999999999</v>
      </c>
      <c r="AF152" s="50">
        <v>12.6387</v>
      </c>
      <c r="AG152" s="50">
        <v>5.3076999999999996</v>
      </c>
      <c r="AH152" s="50">
        <v>0</v>
      </c>
      <c r="AI152" s="50">
        <v>5.3076999999999996</v>
      </c>
      <c r="AJ152" s="50" t="s">
        <v>126</v>
      </c>
      <c r="AK152" s="50" t="s">
        <v>126</v>
      </c>
      <c r="AL152" s="50">
        <v>5.3076999999999996</v>
      </c>
      <c r="AM152" s="50">
        <v>12.432700000000001</v>
      </c>
    </row>
    <row r="153" spans="1:39" hidden="1" outlineLevel="1">
      <c r="A153" s="15">
        <v>44866</v>
      </c>
      <c r="B153" s="50">
        <v>38.854900000000001</v>
      </c>
      <c r="C153" s="50">
        <v>39.047899999999998</v>
      </c>
      <c r="D153" s="50">
        <v>44.360900000000001</v>
      </c>
      <c r="E153" s="50">
        <v>37.661200000000001</v>
      </c>
      <c r="F153" s="50">
        <v>37.767299999999999</v>
      </c>
      <c r="G153" s="50">
        <v>38.242699999999999</v>
      </c>
      <c r="H153" s="50">
        <v>18.274799999999999</v>
      </c>
      <c r="I153" s="50">
        <v>39.045000000000002</v>
      </c>
      <c r="J153" s="50">
        <v>44.352499999999999</v>
      </c>
      <c r="K153" s="50">
        <v>37.661200000000001</v>
      </c>
      <c r="L153" s="50">
        <v>37.767299999999999</v>
      </c>
      <c r="M153" s="50">
        <v>38.242699999999999</v>
      </c>
      <c r="N153" s="50">
        <v>18.274799999999999</v>
      </c>
      <c r="O153" s="50">
        <v>52.624699999999997</v>
      </c>
      <c r="P153" s="50">
        <v>52.624699999999997</v>
      </c>
      <c r="Q153" s="50">
        <v>0</v>
      </c>
      <c r="R153" s="50" t="s">
        <v>126</v>
      </c>
      <c r="S153" s="50" t="s">
        <v>126</v>
      </c>
      <c r="T153" s="50">
        <v>0</v>
      </c>
      <c r="U153" s="50">
        <v>9.8779000000000003</v>
      </c>
      <c r="V153" s="50">
        <v>0</v>
      </c>
      <c r="W153" s="50">
        <v>9.8779000000000003</v>
      </c>
      <c r="X153" s="50">
        <v>0</v>
      </c>
      <c r="Y153" s="50">
        <v>21.0838</v>
      </c>
      <c r="Z153" s="50">
        <v>9.8750999999999998</v>
      </c>
      <c r="AA153" s="50">
        <v>13.0205</v>
      </c>
      <c r="AB153" s="50">
        <v>0</v>
      </c>
      <c r="AC153" s="50">
        <v>13.0205</v>
      </c>
      <c r="AD153" s="50">
        <v>0</v>
      </c>
      <c r="AE153" s="50">
        <v>21.0838</v>
      </c>
      <c r="AF153" s="50">
        <v>13.014900000000001</v>
      </c>
      <c r="AG153" s="50">
        <v>8.0665999999999993</v>
      </c>
      <c r="AH153" s="50">
        <v>0</v>
      </c>
      <c r="AI153" s="50">
        <v>8.0665999999999993</v>
      </c>
      <c r="AJ153" s="50" t="s">
        <v>126</v>
      </c>
      <c r="AK153" s="50" t="s">
        <v>126</v>
      </c>
      <c r="AL153" s="50">
        <v>8.0665999999999993</v>
      </c>
      <c r="AM153" s="50">
        <v>16.517600000000002</v>
      </c>
    </row>
    <row r="154" spans="1:39" hidden="1" outlineLevel="1">
      <c r="A154" s="15">
        <v>44896</v>
      </c>
      <c r="B154" s="50">
        <v>37.040799999999997</v>
      </c>
      <c r="C154" s="50">
        <v>38.987099999999998</v>
      </c>
      <c r="D154" s="50">
        <v>44.110500000000002</v>
      </c>
      <c r="E154" s="50">
        <v>37.6905</v>
      </c>
      <c r="F154" s="50">
        <v>37.697099999999999</v>
      </c>
      <c r="G154" s="50">
        <v>37.981099999999998</v>
      </c>
      <c r="H154" s="50">
        <v>28.4969</v>
      </c>
      <c r="I154" s="50">
        <v>38.985999999999997</v>
      </c>
      <c r="J154" s="50">
        <v>44.107399999999998</v>
      </c>
      <c r="K154" s="50">
        <v>37.6905</v>
      </c>
      <c r="L154" s="50">
        <v>37.697099999999999</v>
      </c>
      <c r="M154" s="50">
        <v>37.981099999999998</v>
      </c>
      <c r="N154" s="50">
        <v>28.4969</v>
      </c>
      <c r="O154" s="50">
        <v>50.929099999999998</v>
      </c>
      <c r="P154" s="50">
        <v>50.929099999999998</v>
      </c>
      <c r="Q154" s="50">
        <v>0</v>
      </c>
      <c r="R154" s="50" t="s">
        <v>126</v>
      </c>
      <c r="S154" s="50" t="s">
        <v>126</v>
      </c>
      <c r="T154" s="50">
        <v>0</v>
      </c>
      <c r="U154" s="50">
        <v>11.994999999999999</v>
      </c>
      <c r="V154" s="50">
        <v>0</v>
      </c>
      <c r="W154" s="50">
        <v>11.994999999999999</v>
      </c>
      <c r="X154" s="50">
        <v>0</v>
      </c>
      <c r="Y154" s="50">
        <v>21.114999999999998</v>
      </c>
      <c r="Z154" s="50">
        <v>11.9932</v>
      </c>
      <c r="AA154" s="50">
        <v>12.775</v>
      </c>
      <c r="AB154" s="50">
        <v>0</v>
      </c>
      <c r="AC154" s="50">
        <v>12.775</v>
      </c>
      <c r="AD154" s="50">
        <v>0</v>
      </c>
      <c r="AE154" s="50">
        <v>21.114999999999998</v>
      </c>
      <c r="AF154" s="50">
        <v>12.773</v>
      </c>
      <c r="AG154" s="50">
        <v>6.4040999999999997</v>
      </c>
      <c r="AH154" s="50">
        <v>0</v>
      </c>
      <c r="AI154" s="50">
        <v>6.4040999999999997</v>
      </c>
      <c r="AJ154" s="50" t="s">
        <v>126</v>
      </c>
      <c r="AK154" s="50" t="s">
        <v>126</v>
      </c>
      <c r="AL154" s="50">
        <v>6.4040999999999997</v>
      </c>
      <c r="AM154" s="50">
        <v>12.7409</v>
      </c>
    </row>
    <row r="155" spans="1:39" hidden="1" outlineLevel="1">
      <c r="A155" s="15">
        <v>44927</v>
      </c>
      <c r="B155" s="50">
        <v>37.084800000000001</v>
      </c>
      <c r="C155" s="50">
        <v>39.313099999999999</v>
      </c>
      <c r="D155" s="50">
        <v>44.153399999999998</v>
      </c>
      <c r="E155" s="50">
        <v>38.0426</v>
      </c>
      <c r="F155" s="50">
        <v>38.040900000000001</v>
      </c>
      <c r="G155" s="50">
        <v>39.0931</v>
      </c>
      <c r="H155" s="50">
        <v>22.003699999999998</v>
      </c>
      <c r="I155" s="50">
        <v>39.311100000000003</v>
      </c>
      <c r="J155" s="50">
        <v>44.147399999999998</v>
      </c>
      <c r="K155" s="50">
        <v>38.0426</v>
      </c>
      <c r="L155" s="50">
        <v>38.040900000000001</v>
      </c>
      <c r="M155" s="50">
        <v>39.0931</v>
      </c>
      <c r="N155" s="50">
        <v>22.003699999999998</v>
      </c>
      <c r="O155" s="50">
        <v>52.003799999999998</v>
      </c>
      <c r="P155" s="50">
        <v>52.003799999999998</v>
      </c>
      <c r="Q155" s="50" t="s">
        <v>126</v>
      </c>
      <c r="R155" s="50" t="s">
        <v>126</v>
      </c>
      <c r="S155" s="50" t="s">
        <v>126</v>
      </c>
      <c r="T155" s="50" t="s">
        <v>126</v>
      </c>
      <c r="U155" s="50">
        <v>17.947399999999998</v>
      </c>
      <c r="V155" s="50">
        <v>0</v>
      </c>
      <c r="W155" s="50">
        <v>17.947399999999998</v>
      </c>
      <c r="X155" s="50">
        <v>0</v>
      </c>
      <c r="Y155" s="50">
        <v>18.18</v>
      </c>
      <c r="Z155" s="50">
        <v>16.434899999999999</v>
      </c>
      <c r="AA155" s="50">
        <v>17.947399999999998</v>
      </c>
      <c r="AB155" s="50">
        <v>0</v>
      </c>
      <c r="AC155" s="50">
        <v>17.947399999999998</v>
      </c>
      <c r="AD155" s="50">
        <v>0</v>
      </c>
      <c r="AE155" s="50">
        <v>18.18</v>
      </c>
      <c r="AF155" s="50">
        <v>16.434899999999999</v>
      </c>
      <c r="AG155" s="50">
        <v>0</v>
      </c>
      <c r="AH155" s="50">
        <v>0</v>
      </c>
      <c r="AI155" s="50" t="s">
        <v>126</v>
      </c>
      <c r="AJ155" s="50" t="s">
        <v>126</v>
      </c>
      <c r="AK155" s="50" t="s">
        <v>126</v>
      </c>
      <c r="AL155" s="50" t="s">
        <v>126</v>
      </c>
      <c r="AM155" s="50">
        <v>13.4788</v>
      </c>
    </row>
    <row r="156" spans="1:39" hidden="1" outlineLevel="1">
      <c r="A156" s="15">
        <v>44958</v>
      </c>
      <c r="B156" s="50">
        <v>38.412599999999998</v>
      </c>
      <c r="C156" s="50">
        <v>39.133099999999999</v>
      </c>
      <c r="D156" s="50">
        <v>44.220100000000002</v>
      </c>
      <c r="E156" s="50">
        <v>37.832599999999999</v>
      </c>
      <c r="F156" s="50">
        <v>38.042700000000004</v>
      </c>
      <c r="G156" s="50">
        <v>38.973799999999997</v>
      </c>
      <c r="H156" s="50">
        <v>12.765499999999999</v>
      </c>
      <c r="I156" s="50">
        <v>39.131700000000002</v>
      </c>
      <c r="J156" s="50">
        <v>44.217799999999997</v>
      </c>
      <c r="K156" s="50">
        <v>37.832599999999999</v>
      </c>
      <c r="L156" s="50">
        <v>38.042700000000004</v>
      </c>
      <c r="M156" s="50">
        <v>38.973799999999997</v>
      </c>
      <c r="N156" s="50">
        <v>12.765499999999999</v>
      </c>
      <c r="O156" s="50">
        <v>46.888100000000001</v>
      </c>
      <c r="P156" s="50">
        <v>46.888100000000001</v>
      </c>
      <c r="Q156" s="50" t="s">
        <v>126</v>
      </c>
      <c r="R156" s="50" t="s">
        <v>126</v>
      </c>
      <c r="S156" s="50" t="s">
        <v>126</v>
      </c>
      <c r="T156" s="50" t="s">
        <v>126</v>
      </c>
      <c r="U156" s="50">
        <v>11.856999999999999</v>
      </c>
      <c r="V156" s="50">
        <v>0</v>
      </c>
      <c r="W156" s="50">
        <v>11.856999999999999</v>
      </c>
      <c r="X156" s="50">
        <v>0</v>
      </c>
      <c r="Y156" s="50">
        <v>17.27</v>
      </c>
      <c r="Z156" s="50">
        <v>11.844900000000001</v>
      </c>
      <c r="AA156" s="50">
        <v>11.856999999999999</v>
      </c>
      <c r="AB156" s="50">
        <v>0</v>
      </c>
      <c r="AC156" s="50">
        <v>11.856999999999999</v>
      </c>
      <c r="AD156" s="50">
        <v>0</v>
      </c>
      <c r="AE156" s="50">
        <v>17.27</v>
      </c>
      <c r="AF156" s="50">
        <v>11.844900000000001</v>
      </c>
      <c r="AG156" s="50">
        <v>0</v>
      </c>
      <c r="AH156" s="50">
        <v>0</v>
      </c>
      <c r="AI156" s="50" t="s">
        <v>126</v>
      </c>
      <c r="AJ156" s="50" t="s">
        <v>126</v>
      </c>
      <c r="AK156" s="50" t="s">
        <v>126</v>
      </c>
      <c r="AL156" s="50" t="s">
        <v>126</v>
      </c>
      <c r="AM156" s="50">
        <v>10.981400000000001</v>
      </c>
    </row>
    <row r="157" spans="1:39" hidden="1" outlineLevel="1">
      <c r="A157" s="15">
        <v>44986</v>
      </c>
      <c r="B157" s="50">
        <v>38.617699999999999</v>
      </c>
      <c r="C157" s="50">
        <v>38.9557</v>
      </c>
      <c r="D157" s="50">
        <v>44.401899999999998</v>
      </c>
      <c r="E157" s="50">
        <v>37.602200000000003</v>
      </c>
      <c r="F157" s="50">
        <v>38.216200000000001</v>
      </c>
      <c r="G157" s="50">
        <v>35.832000000000001</v>
      </c>
      <c r="H157" s="50">
        <v>12.2378</v>
      </c>
      <c r="I157" s="50">
        <v>38.955100000000002</v>
      </c>
      <c r="J157" s="50">
        <v>44.403100000000002</v>
      </c>
      <c r="K157" s="50">
        <v>37.602200000000003</v>
      </c>
      <c r="L157" s="50">
        <v>38.216200000000001</v>
      </c>
      <c r="M157" s="50">
        <v>35.832000000000001</v>
      </c>
      <c r="N157" s="50">
        <v>12.2378</v>
      </c>
      <c r="O157" s="50">
        <v>42.694200000000002</v>
      </c>
      <c r="P157" s="50">
        <v>42.684899999999999</v>
      </c>
      <c r="Q157" s="50">
        <v>60</v>
      </c>
      <c r="R157" s="50">
        <v>60</v>
      </c>
      <c r="S157" s="50" t="s">
        <v>126</v>
      </c>
      <c r="T157" s="50">
        <v>0</v>
      </c>
      <c r="U157" s="50">
        <v>13.648899999999999</v>
      </c>
      <c r="V157" s="50">
        <v>0</v>
      </c>
      <c r="W157" s="50">
        <v>13.648899999999999</v>
      </c>
      <c r="X157" s="50">
        <v>0</v>
      </c>
      <c r="Y157" s="50">
        <v>0</v>
      </c>
      <c r="Z157" s="50">
        <v>13.648899999999999</v>
      </c>
      <c r="AA157" s="50">
        <v>14.646699999999999</v>
      </c>
      <c r="AB157" s="50">
        <v>0</v>
      </c>
      <c r="AC157" s="50">
        <v>14.646699999999999</v>
      </c>
      <c r="AD157" s="50">
        <v>0</v>
      </c>
      <c r="AE157" s="50">
        <v>0</v>
      </c>
      <c r="AF157" s="50">
        <v>14.646699999999999</v>
      </c>
      <c r="AG157" s="50">
        <v>4.1223999999999998</v>
      </c>
      <c r="AH157" s="50">
        <v>0</v>
      </c>
      <c r="AI157" s="50">
        <v>4.1223999999999998</v>
      </c>
      <c r="AJ157" s="50">
        <v>0</v>
      </c>
      <c r="AK157" s="50" t="s">
        <v>126</v>
      </c>
      <c r="AL157" s="50">
        <v>4.1223999999999998</v>
      </c>
      <c r="AM157" s="50">
        <v>12.464399999999999</v>
      </c>
    </row>
    <row r="158" spans="1:39" hidden="1" outlineLevel="1">
      <c r="A158" s="15">
        <v>45017</v>
      </c>
      <c r="B158" s="50">
        <v>37.5627</v>
      </c>
      <c r="C158" s="50">
        <v>39.004600000000003</v>
      </c>
      <c r="D158" s="50">
        <v>45.061100000000003</v>
      </c>
      <c r="E158" s="50">
        <v>37.547800000000002</v>
      </c>
      <c r="F158" s="50">
        <v>37.705100000000002</v>
      </c>
      <c r="G158" s="50">
        <v>36.558100000000003</v>
      </c>
      <c r="H158" s="50">
        <v>24.063199999999998</v>
      </c>
      <c r="I158" s="50">
        <v>39.004100000000001</v>
      </c>
      <c r="J158" s="50">
        <v>45.0655</v>
      </c>
      <c r="K158" s="50">
        <v>37.547800000000002</v>
      </c>
      <c r="L158" s="50">
        <v>37.705100000000002</v>
      </c>
      <c r="M158" s="50">
        <v>36.558100000000003</v>
      </c>
      <c r="N158" s="50">
        <v>24.063199999999998</v>
      </c>
      <c r="O158" s="50">
        <v>41.296900000000001</v>
      </c>
      <c r="P158" s="50">
        <v>41.296900000000001</v>
      </c>
      <c r="Q158" s="50">
        <v>0</v>
      </c>
      <c r="R158" s="50" t="s">
        <v>126</v>
      </c>
      <c r="S158" s="50" t="s">
        <v>126</v>
      </c>
      <c r="T158" s="50">
        <v>0</v>
      </c>
      <c r="U158" s="50">
        <v>13.4077</v>
      </c>
      <c r="V158" s="50">
        <v>0</v>
      </c>
      <c r="W158" s="50">
        <v>13.4077</v>
      </c>
      <c r="X158" s="50">
        <v>0</v>
      </c>
      <c r="Y158" s="50">
        <v>19.395</v>
      </c>
      <c r="Z158" s="50">
        <v>12.4117</v>
      </c>
      <c r="AA158" s="50">
        <v>14.7674</v>
      </c>
      <c r="AB158" s="50">
        <v>0</v>
      </c>
      <c r="AC158" s="50">
        <v>14.7674</v>
      </c>
      <c r="AD158" s="50">
        <v>0</v>
      </c>
      <c r="AE158" s="50">
        <v>19.395</v>
      </c>
      <c r="AF158" s="50">
        <v>13.7942</v>
      </c>
      <c r="AG158" s="50">
        <v>7.1791</v>
      </c>
      <c r="AH158" s="50">
        <v>0</v>
      </c>
      <c r="AI158" s="50">
        <v>7.1791</v>
      </c>
      <c r="AJ158" s="50" t="s">
        <v>126</v>
      </c>
      <c r="AK158" s="50" t="s">
        <v>126</v>
      </c>
      <c r="AL158" s="50">
        <v>7.1791</v>
      </c>
      <c r="AM158" s="50">
        <v>19.574999999999999</v>
      </c>
    </row>
    <row r="159" spans="1:39" hidden="1" outlineLevel="1">
      <c r="A159" s="15">
        <v>45047</v>
      </c>
      <c r="B159" s="50">
        <v>38.7423</v>
      </c>
      <c r="C159" s="50">
        <v>39.1252</v>
      </c>
      <c r="D159" s="50">
        <v>45.490299999999998</v>
      </c>
      <c r="E159" s="50">
        <v>37.740099999999998</v>
      </c>
      <c r="F159" s="50">
        <v>37.790199999999999</v>
      </c>
      <c r="G159" s="50">
        <v>38.450200000000002</v>
      </c>
      <c r="H159" s="50">
        <v>22.4129</v>
      </c>
      <c r="I159" s="50">
        <v>39.123399999999997</v>
      </c>
      <c r="J159" s="50">
        <v>45.489800000000002</v>
      </c>
      <c r="K159" s="50">
        <v>37.740099999999998</v>
      </c>
      <c r="L159" s="50">
        <v>37.790199999999999</v>
      </c>
      <c r="M159" s="50">
        <v>38.450200000000002</v>
      </c>
      <c r="N159" s="50">
        <v>22.4129</v>
      </c>
      <c r="O159" s="50">
        <v>45.815399999999997</v>
      </c>
      <c r="P159" s="50">
        <v>45.8354</v>
      </c>
      <c r="Q159" s="50">
        <v>25</v>
      </c>
      <c r="R159" s="50">
        <v>25</v>
      </c>
      <c r="S159" s="50" t="s">
        <v>126</v>
      </c>
      <c r="T159" s="50">
        <v>0</v>
      </c>
      <c r="U159" s="50">
        <v>8.9162999999999997</v>
      </c>
      <c r="V159" s="50">
        <v>0</v>
      </c>
      <c r="W159" s="50">
        <v>8.9162999999999997</v>
      </c>
      <c r="X159" s="50">
        <v>0</v>
      </c>
      <c r="Y159" s="50">
        <v>16.348800000000001</v>
      </c>
      <c r="Z159" s="50">
        <v>8.8390000000000004</v>
      </c>
      <c r="AA159" s="50">
        <v>11.2714</v>
      </c>
      <c r="AB159" s="50">
        <v>0</v>
      </c>
      <c r="AC159" s="50">
        <v>11.2714</v>
      </c>
      <c r="AD159" s="50">
        <v>0</v>
      </c>
      <c r="AE159" s="50">
        <v>16.348800000000001</v>
      </c>
      <c r="AF159" s="50">
        <v>11.1858</v>
      </c>
      <c r="AG159" s="50">
        <v>5.0559000000000003</v>
      </c>
      <c r="AH159" s="50">
        <v>0</v>
      </c>
      <c r="AI159" s="50">
        <v>5.0559000000000003</v>
      </c>
      <c r="AJ159" s="50">
        <v>0</v>
      </c>
      <c r="AK159" s="50" t="s">
        <v>126</v>
      </c>
      <c r="AL159" s="50">
        <v>5.0559000000000003</v>
      </c>
      <c r="AM159" s="50">
        <v>11.188599999999999</v>
      </c>
    </row>
    <row r="160" spans="1:39" hidden="1" outlineLevel="1">
      <c r="A160" s="15">
        <v>45078</v>
      </c>
      <c r="B160" s="50">
        <v>37.805</v>
      </c>
      <c r="C160" s="50">
        <v>38.603499999999997</v>
      </c>
      <c r="D160" s="50">
        <v>46.386000000000003</v>
      </c>
      <c r="E160" s="50">
        <v>37.187600000000003</v>
      </c>
      <c r="F160" s="50">
        <v>37.246299999999998</v>
      </c>
      <c r="G160" s="50">
        <v>36.506599999999999</v>
      </c>
      <c r="H160" s="50">
        <v>31.249700000000001</v>
      </c>
      <c r="I160" s="50">
        <v>38.600700000000003</v>
      </c>
      <c r="J160" s="50">
        <v>46.379199999999997</v>
      </c>
      <c r="K160" s="50">
        <v>37.187600000000003</v>
      </c>
      <c r="L160" s="50">
        <v>37.246299999999998</v>
      </c>
      <c r="M160" s="50">
        <v>36.506599999999999</v>
      </c>
      <c r="N160" s="50">
        <v>31.249700000000001</v>
      </c>
      <c r="O160" s="50">
        <v>50.854999999999997</v>
      </c>
      <c r="P160" s="50">
        <v>50.854999999999997</v>
      </c>
      <c r="Q160" s="50" t="s">
        <v>126</v>
      </c>
      <c r="R160" s="50" t="s">
        <v>126</v>
      </c>
      <c r="S160" s="50" t="s">
        <v>126</v>
      </c>
      <c r="T160" s="50" t="s">
        <v>126</v>
      </c>
      <c r="U160" s="50">
        <v>12.4725</v>
      </c>
      <c r="V160" s="50">
        <v>0</v>
      </c>
      <c r="W160" s="50">
        <v>12.4725</v>
      </c>
      <c r="X160" s="50">
        <v>0</v>
      </c>
      <c r="Y160" s="50">
        <v>0</v>
      </c>
      <c r="Z160" s="50">
        <v>12.4725</v>
      </c>
      <c r="AA160" s="50">
        <v>12.4725</v>
      </c>
      <c r="AB160" s="50">
        <v>0</v>
      </c>
      <c r="AC160" s="50">
        <v>12.4725</v>
      </c>
      <c r="AD160" s="50">
        <v>0</v>
      </c>
      <c r="AE160" s="50">
        <v>0</v>
      </c>
      <c r="AF160" s="50">
        <v>12.4725</v>
      </c>
      <c r="AG160" s="50">
        <v>0</v>
      </c>
      <c r="AH160" s="50">
        <v>0</v>
      </c>
      <c r="AI160" s="50" t="s">
        <v>126</v>
      </c>
      <c r="AJ160" s="50" t="s">
        <v>126</v>
      </c>
      <c r="AK160" s="50" t="s">
        <v>126</v>
      </c>
      <c r="AL160" s="50" t="s">
        <v>126</v>
      </c>
      <c r="AM160" s="50">
        <v>22.321000000000002</v>
      </c>
    </row>
    <row r="161" spans="1:39" hidden="1" outlineLevel="1">
      <c r="A161" s="15">
        <v>45108</v>
      </c>
      <c r="B161" s="50">
        <v>36.872500000000002</v>
      </c>
      <c r="C161" s="50">
        <v>38.727400000000003</v>
      </c>
      <c r="D161" s="50">
        <v>46.349699999999999</v>
      </c>
      <c r="E161" s="50">
        <v>37.404499999999999</v>
      </c>
      <c r="F161" s="50">
        <v>37.857399999999998</v>
      </c>
      <c r="G161" s="50">
        <v>31.7438</v>
      </c>
      <c r="H161" s="50">
        <v>27.424299999999999</v>
      </c>
      <c r="I161" s="50">
        <v>38.725999999999999</v>
      </c>
      <c r="J161" s="50">
        <v>46.347299999999997</v>
      </c>
      <c r="K161" s="50">
        <v>37.404499999999999</v>
      </c>
      <c r="L161" s="50">
        <v>37.857399999999998</v>
      </c>
      <c r="M161" s="50">
        <v>31.7438</v>
      </c>
      <c r="N161" s="50">
        <v>27.424299999999999</v>
      </c>
      <c r="O161" s="50">
        <v>48.999499999999998</v>
      </c>
      <c r="P161" s="50">
        <v>48.999499999999998</v>
      </c>
      <c r="Q161" s="50" t="s">
        <v>126</v>
      </c>
      <c r="R161" s="50" t="s">
        <v>126</v>
      </c>
      <c r="S161" s="50" t="s">
        <v>126</v>
      </c>
      <c r="T161" s="50" t="s">
        <v>126</v>
      </c>
      <c r="U161" s="50">
        <v>16.992699999999999</v>
      </c>
      <c r="V161" s="50">
        <v>0</v>
      </c>
      <c r="W161" s="50">
        <v>16.992699999999999</v>
      </c>
      <c r="X161" s="50">
        <v>0</v>
      </c>
      <c r="Y161" s="50">
        <v>20.96</v>
      </c>
      <c r="Z161" s="50">
        <v>15.0379</v>
      </c>
      <c r="AA161" s="50">
        <v>16.992699999999999</v>
      </c>
      <c r="AB161" s="50">
        <v>0</v>
      </c>
      <c r="AC161" s="50">
        <v>16.992699999999999</v>
      </c>
      <c r="AD161" s="50">
        <v>0</v>
      </c>
      <c r="AE161" s="50">
        <v>20.96</v>
      </c>
      <c r="AF161" s="50">
        <v>15.0379</v>
      </c>
      <c r="AG161" s="50">
        <v>0</v>
      </c>
      <c r="AH161" s="50">
        <v>0</v>
      </c>
      <c r="AI161" s="50" t="s">
        <v>126</v>
      </c>
      <c r="AJ161" s="50" t="s">
        <v>126</v>
      </c>
      <c r="AK161" s="50" t="s">
        <v>126</v>
      </c>
      <c r="AL161" s="50" t="s">
        <v>126</v>
      </c>
      <c r="AM161" s="50">
        <v>21.217300000000002</v>
      </c>
    </row>
    <row r="162" spans="1:39" hidden="1" outlineLevel="1">
      <c r="A162" s="15">
        <v>45139</v>
      </c>
      <c r="B162" s="50">
        <v>37.851399999999998</v>
      </c>
      <c r="C162" s="50">
        <v>38.232100000000003</v>
      </c>
      <c r="D162" s="50">
        <v>45.705399999999997</v>
      </c>
      <c r="E162" s="50">
        <v>36.9071</v>
      </c>
      <c r="F162" s="50">
        <v>37.789900000000003</v>
      </c>
      <c r="G162" s="50">
        <v>27.409300000000002</v>
      </c>
      <c r="H162" s="50">
        <v>21.611000000000001</v>
      </c>
      <c r="I162" s="50">
        <v>38.231000000000002</v>
      </c>
      <c r="J162" s="50">
        <v>45.703000000000003</v>
      </c>
      <c r="K162" s="50">
        <v>36.9071</v>
      </c>
      <c r="L162" s="50">
        <v>37.789900000000003</v>
      </c>
      <c r="M162" s="50">
        <v>27.409300000000002</v>
      </c>
      <c r="N162" s="50">
        <v>21.611000000000001</v>
      </c>
      <c r="O162" s="50">
        <v>49.457099999999997</v>
      </c>
      <c r="P162" s="50">
        <v>49.457099999999997</v>
      </c>
      <c r="Q162" s="50" t="s">
        <v>126</v>
      </c>
      <c r="R162" s="50" t="s">
        <v>126</v>
      </c>
      <c r="S162" s="50" t="s">
        <v>126</v>
      </c>
      <c r="T162" s="50" t="s">
        <v>126</v>
      </c>
      <c r="U162" s="50">
        <v>20.884599999999999</v>
      </c>
      <c r="V162" s="50">
        <v>0</v>
      </c>
      <c r="W162" s="50">
        <v>20.884599999999999</v>
      </c>
      <c r="X162" s="50">
        <v>0</v>
      </c>
      <c r="Y162" s="50">
        <v>24.384899999999998</v>
      </c>
      <c r="Z162" s="50">
        <v>9.6591000000000005</v>
      </c>
      <c r="AA162" s="50">
        <v>20.884599999999999</v>
      </c>
      <c r="AB162" s="50">
        <v>0</v>
      </c>
      <c r="AC162" s="50">
        <v>20.884599999999999</v>
      </c>
      <c r="AD162" s="50">
        <v>0</v>
      </c>
      <c r="AE162" s="50">
        <v>24.384899999999998</v>
      </c>
      <c r="AF162" s="50">
        <v>9.6591000000000005</v>
      </c>
      <c r="AG162" s="50">
        <v>0</v>
      </c>
      <c r="AH162" s="50">
        <v>0</v>
      </c>
      <c r="AI162" s="50" t="s">
        <v>126</v>
      </c>
      <c r="AJ162" s="50" t="s">
        <v>126</v>
      </c>
      <c r="AK162" s="50" t="s">
        <v>126</v>
      </c>
      <c r="AL162" s="50" t="s">
        <v>126</v>
      </c>
      <c r="AM162" s="50">
        <v>23.034199999999998</v>
      </c>
    </row>
    <row r="163" spans="1:39" hidden="1" outlineLevel="1">
      <c r="A163" s="15">
        <v>45170</v>
      </c>
      <c r="B163" s="50">
        <v>36.6569</v>
      </c>
      <c r="C163" s="50">
        <v>37.802199999999999</v>
      </c>
      <c r="D163" s="50">
        <v>45.787700000000001</v>
      </c>
      <c r="E163" s="50">
        <v>36.515099999999997</v>
      </c>
      <c r="F163" s="50">
        <v>37.8733</v>
      </c>
      <c r="G163" s="50">
        <v>25.302600000000002</v>
      </c>
      <c r="H163" s="50">
        <v>18.016300000000001</v>
      </c>
      <c r="I163" s="50">
        <v>37.801400000000001</v>
      </c>
      <c r="J163" s="50">
        <v>45.786499999999997</v>
      </c>
      <c r="K163" s="50">
        <v>36.515099999999997</v>
      </c>
      <c r="L163" s="50">
        <v>37.8733</v>
      </c>
      <c r="M163" s="50">
        <v>25.302600000000002</v>
      </c>
      <c r="N163" s="50">
        <v>18.016300000000001</v>
      </c>
      <c r="O163" s="50">
        <v>48.357399999999998</v>
      </c>
      <c r="P163" s="50">
        <v>48.376899999999999</v>
      </c>
      <c r="Q163" s="50">
        <v>36.5</v>
      </c>
      <c r="R163" s="50">
        <v>36.5</v>
      </c>
      <c r="S163" s="50" t="s">
        <v>126</v>
      </c>
      <c r="T163" s="50">
        <v>0</v>
      </c>
      <c r="U163" s="50">
        <v>9.6637000000000004</v>
      </c>
      <c r="V163" s="50">
        <v>0</v>
      </c>
      <c r="W163" s="50">
        <v>9.6637000000000004</v>
      </c>
      <c r="X163" s="50">
        <v>0</v>
      </c>
      <c r="Y163" s="50">
        <v>18.047899999999998</v>
      </c>
      <c r="Z163" s="50">
        <v>9.6587999999999994</v>
      </c>
      <c r="AA163" s="50">
        <v>9.6268999999999991</v>
      </c>
      <c r="AB163" s="50">
        <v>0</v>
      </c>
      <c r="AC163" s="50">
        <v>9.6268999999999991</v>
      </c>
      <c r="AD163" s="50">
        <v>0</v>
      </c>
      <c r="AE163" s="50">
        <v>18.047899999999998</v>
      </c>
      <c r="AF163" s="50">
        <v>9.6219000000000001</v>
      </c>
      <c r="AG163" s="50">
        <v>11.065</v>
      </c>
      <c r="AH163" s="50">
        <v>0</v>
      </c>
      <c r="AI163" s="50">
        <v>11.065</v>
      </c>
      <c r="AJ163" s="50">
        <v>0</v>
      </c>
      <c r="AK163" s="50" t="s">
        <v>126</v>
      </c>
      <c r="AL163" s="50">
        <v>11.065</v>
      </c>
      <c r="AM163" s="50">
        <v>20.2319</v>
      </c>
    </row>
    <row r="164" spans="1:39" hidden="1" outlineLevel="1">
      <c r="A164" s="15">
        <v>45200</v>
      </c>
      <c r="B164" s="50">
        <v>36.626199999999997</v>
      </c>
      <c r="C164" s="50">
        <v>38.444099999999999</v>
      </c>
      <c r="D164" s="50">
        <v>45.529499999999999</v>
      </c>
      <c r="E164" s="50">
        <v>37.234299999999998</v>
      </c>
      <c r="F164" s="50">
        <v>37.903799999999997</v>
      </c>
      <c r="G164" s="50">
        <v>27.6557</v>
      </c>
      <c r="H164" s="50">
        <v>34.770899999999997</v>
      </c>
      <c r="I164" s="50">
        <v>38.442900000000002</v>
      </c>
      <c r="J164" s="50">
        <v>45.525500000000001</v>
      </c>
      <c r="K164" s="50">
        <v>37.234299999999998</v>
      </c>
      <c r="L164" s="50">
        <v>37.903799999999997</v>
      </c>
      <c r="M164" s="50">
        <v>27.6557</v>
      </c>
      <c r="N164" s="50">
        <v>34.770899999999997</v>
      </c>
      <c r="O164" s="50">
        <v>51.997599999999998</v>
      </c>
      <c r="P164" s="50">
        <v>52.131799999999998</v>
      </c>
      <c r="Q164" s="50">
        <v>35.6736</v>
      </c>
      <c r="R164" s="50">
        <v>35.6736</v>
      </c>
      <c r="S164" s="50" t="s">
        <v>126</v>
      </c>
      <c r="T164" s="50" t="s">
        <v>126</v>
      </c>
      <c r="U164" s="50">
        <v>11.103400000000001</v>
      </c>
      <c r="V164" s="50">
        <v>0</v>
      </c>
      <c r="W164" s="50">
        <v>11.103400000000001</v>
      </c>
      <c r="X164" s="50">
        <v>0</v>
      </c>
      <c r="Y164" s="50">
        <v>22.527000000000001</v>
      </c>
      <c r="Z164" s="50">
        <v>10.211600000000001</v>
      </c>
      <c r="AA164" s="50">
        <v>11.103400000000001</v>
      </c>
      <c r="AB164" s="50">
        <v>0</v>
      </c>
      <c r="AC164" s="50">
        <v>11.103400000000001</v>
      </c>
      <c r="AD164" s="50">
        <v>0</v>
      </c>
      <c r="AE164" s="50">
        <v>22.527000000000001</v>
      </c>
      <c r="AF164" s="50">
        <v>10.211600000000001</v>
      </c>
      <c r="AG164" s="50">
        <v>0</v>
      </c>
      <c r="AH164" s="50">
        <v>0</v>
      </c>
      <c r="AI164" s="50">
        <v>0</v>
      </c>
      <c r="AJ164" s="50">
        <v>0</v>
      </c>
      <c r="AK164" s="50" t="s">
        <v>126</v>
      </c>
      <c r="AL164" s="50" t="s">
        <v>126</v>
      </c>
      <c r="AM164" s="50">
        <v>21.173200000000001</v>
      </c>
    </row>
    <row r="165" spans="1:39">
      <c r="A165" s="15">
        <v>45231</v>
      </c>
      <c r="B165" s="50">
        <v>36.6312</v>
      </c>
      <c r="C165" s="50">
        <v>37.605800000000002</v>
      </c>
      <c r="D165" s="50">
        <v>45.399700000000003</v>
      </c>
      <c r="E165" s="50">
        <v>36.3446</v>
      </c>
      <c r="F165" s="50">
        <v>37.008800000000001</v>
      </c>
      <c r="G165" s="50">
        <v>25.927099999999999</v>
      </c>
      <c r="H165" s="50">
        <v>35.533700000000003</v>
      </c>
      <c r="I165" s="50">
        <v>37.604300000000002</v>
      </c>
      <c r="J165" s="50">
        <v>45.395000000000003</v>
      </c>
      <c r="K165" s="50">
        <v>36.3446</v>
      </c>
      <c r="L165" s="50">
        <v>37.008800000000001</v>
      </c>
      <c r="M165" s="50">
        <v>25.927099999999999</v>
      </c>
      <c r="N165" s="50">
        <v>35.533700000000003</v>
      </c>
      <c r="O165" s="50">
        <v>51.852800000000002</v>
      </c>
      <c r="P165" s="50">
        <v>51.8628</v>
      </c>
      <c r="Q165" s="50">
        <v>36.5</v>
      </c>
      <c r="R165" s="50">
        <v>36.5</v>
      </c>
      <c r="S165" s="50" t="s">
        <v>126</v>
      </c>
      <c r="T165" s="50">
        <v>0</v>
      </c>
      <c r="U165" s="50">
        <v>8.3161000000000005</v>
      </c>
      <c r="V165" s="50">
        <v>0</v>
      </c>
      <c r="W165" s="50">
        <v>8.3161000000000005</v>
      </c>
      <c r="X165" s="50">
        <v>0</v>
      </c>
      <c r="Y165" s="50">
        <v>19.5611</v>
      </c>
      <c r="Z165" s="50">
        <v>7.9817999999999998</v>
      </c>
      <c r="AA165" s="50">
        <v>8.5335000000000001</v>
      </c>
      <c r="AB165" s="50">
        <v>0</v>
      </c>
      <c r="AC165" s="50">
        <v>8.5335000000000001</v>
      </c>
      <c r="AD165" s="50">
        <v>0</v>
      </c>
      <c r="AE165" s="50">
        <v>19.5611</v>
      </c>
      <c r="AF165" s="50">
        <v>8.1805000000000003</v>
      </c>
      <c r="AG165" s="50">
        <v>5.3925999999999998</v>
      </c>
      <c r="AH165" s="50">
        <v>0</v>
      </c>
      <c r="AI165" s="50">
        <v>5.3925999999999998</v>
      </c>
      <c r="AJ165" s="50">
        <v>0</v>
      </c>
      <c r="AK165" s="50" t="s">
        <v>126</v>
      </c>
      <c r="AL165" s="50">
        <v>5.3925999999999998</v>
      </c>
      <c r="AM165" s="50">
        <v>20.024100000000001</v>
      </c>
    </row>
    <row r="166" spans="1:39">
      <c r="A166" s="15">
        <v>45261</v>
      </c>
      <c r="B166" s="50">
        <v>36.907800000000002</v>
      </c>
      <c r="C166" s="50">
        <v>37.561500000000002</v>
      </c>
      <c r="D166" s="50">
        <v>45.607599999999998</v>
      </c>
      <c r="E166" s="50">
        <v>36.273200000000003</v>
      </c>
      <c r="F166" s="50">
        <v>37.5062</v>
      </c>
      <c r="G166" s="50">
        <v>20.2712</v>
      </c>
      <c r="H166" s="50">
        <v>40.521799999999999</v>
      </c>
      <c r="I166" s="50">
        <v>37.56</v>
      </c>
      <c r="J166" s="50">
        <v>45.605800000000002</v>
      </c>
      <c r="K166" s="50">
        <v>36.273200000000003</v>
      </c>
      <c r="L166" s="50">
        <v>37.5062</v>
      </c>
      <c r="M166" s="50">
        <v>20.2712</v>
      </c>
      <c r="N166" s="50">
        <v>40.521799999999999</v>
      </c>
      <c r="O166" s="50">
        <v>47.214399999999998</v>
      </c>
      <c r="P166" s="50">
        <v>47.214399999999998</v>
      </c>
      <c r="Q166" s="50" t="s">
        <v>126</v>
      </c>
      <c r="R166" s="50" t="s">
        <v>126</v>
      </c>
      <c r="S166" s="50" t="s">
        <v>126</v>
      </c>
      <c r="T166" s="50" t="s">
        <v>126</v>
      </c>
      <c r="U166" s="50">
        <v>9.6006999999999998</v>
      </c>
      <c r="V166" s="50">
        <v>0</v>
      </c>
      <c r="W166" s="50">
        <v>9.6006999999999998</v>
      </c>
      <c r="X166" s="50">
        <v>0</v>
      </c>
      <c r="Y166" s="50">
        <v>21.114999999999998</v>
      </c>
      <c r="Z166" s="50">
        <v>9.6001999999999992</v>
      </c>
      <c r="AA166" s="50">
        <v>9.6006999999999998</v>
      </c>
      <c r="AB166" s="50">
        <v>0</v>
      </c>
      <c r="AC166" s="50">
        <v>9.6006999999999998</v>
      </c>
      <c r="AD166" s="50">
        <v>0</v>
      </c>
      <c r="AE166" s="50">
        <v>21.114999999999998</v>
      </c>
      <c r="AF166" s="50">
        <v>9.6001999999999992</v>
      </c>
      <c r="AG166" s="50">
        <v>0</v>
      </c>
      <c r="AH166" s="50">
        <v>0</v>
      </c>
      <c r="AI166" s="50" t="s">
        <v>126</v>
      </c>
      <c r="AJ166" s="50" t="s">
        <v>126</v>
      </c>
      <c r="AK166" s="50" t="s">
        <v>126</v>
      </c>
      <c r="AL166" s="50" t="s">
        <v>126</v>
      </c>
      <c r="AM166" s="50">
        <v>22.4665</v>
      </c>
    </row>
    <row r="167" spans="1:39">
      <c r="A167" s="15">
        <v>45292</v>
      </c>
      <c r="B167" s="50">
        <v>36.313000000000002</v>
      </c>
      <c r="C167" s="50">
        <v>38.289900000000003</v>
      </c>
      <c r="D167" s="50">
        <v>45.445300000000003</v>
      </c>
      <c r="E167" s="50">
        <v>37.0428</v>
      </c>
      <c r="F167" s="50">
        <v>37.819099999999999</v>
      </c>
      <c r="G167" s="50">
        <v>24.998799999999999</v>
      </c>
      <c r="H167" s="50">
        <v>38.815100000000001</v>
      </c>
      <c r="I167" s="50">
        <v>38.288499999999999</v>
      </c>
      <c r="J167" s="50">
        <v>45.442</v>
      </c>
      <c r="K167" s="50">
        <v>37.0428</v>
      </c>
      <c r="L167" s="50">
        <v>37.819099999999999</v>
      </c>
      <c r="M167" s="50">
        <v>24.998799999999999</v>
      </c>
      <c r="N167" s="50">
        <v>38.815100000000001</v>
      </c>
      <c r="O167" s="50">
        <v>49.488599999999998</v>
      </c>
      <c r="P167" s="50">
        <v>49.488599999999998</v>
      </c>
      <c r="Q167" s="50" t="s">
        <v>126</v>
      </c>
      <c r="R167" s="50" t="s">
        <v>126</v>
      </c>
      <c r="S167" s="50" t="s">
        <v>126</v>
      </c>
      <c r="T167" s="50" t="s">
        <v>126</v>
      </c>
      <c r="U167" s="50">
        <v>13.6242</v>
      </c>
      <c r="V167" s="50">
        <v>0</v>
      </c>
      <c r="W167" s="50">
        <v>13.6242</v>
      </c>
      <c r="X167" s="50">
        <v>0</v>
      </c>
      <c r="Y167" s="50">
        <v>24.07</v>
      </c>
      <c r="Z167" s="50">
        <v>13.0185</v>
      </c>
      <c r="AA167" s="50">
        <v>13.6242</v>
      </c>
      <c r="AB167" s="50">
        <v>0</v>
      </c>
      <c r="AC167" s="50">
        <v>13.6242</v>
      </c>
      <c r="AD167" s="50">
        <v>0</v>
      </c>
      <c r="AE167" s="50">
        <v>24.07</v>
      </c>
      <c r="AF167" s="50">
        <v>13.0185</v>
      </c>
      <c r="AG167" s="50">
        <v>0</v>
      </c>
      <c r="AH167" s="50">
        <v>0</v>
      </c>
      <c r="AI167" s="50" t="s">
        <v>126</v>
      </c>
      <c r="AJ167" s="50" t="s">
        <v>126</v>
      </c>
      <c r="AK167" s="50" t="s">
        <v>126</v>
      </c>
      <c r="AL167" s="50" t="s">
        <v>126</v>
      </c>
      <c r="AM167" s="50">
        <v>21.474</v>
      </c>
    </row>
    <row r="168" spans="1:39">
      <c r="A168" s="15">
        <v>45323</v>
      </c>
      <c r="B168" s="50">
        <v>37.673400000000001</v>
      </c>
      <c r="C168" s="50">
        <v>38.159199999999998</v>
      </c>
      <c r="D168" s="50">
        <v>45.145899999999997</v>
      </c>
      <c r="E168" s="50">
        <v>36.986499999999999</v>
      </c>
      <c r="F168" s="50">
        <v>38.154699999999998</v>
      </c>
      <c r="G168" s="50">
        <v>21.237200000000001</v>
      </c>
      <c r="H168" s="50">
        <v>37.622</v>
      </c>
      <c r="I168" s="50">
        <v>38.159100000000002</v>
      </c>
      <c r="J168" s="50">
        <v>45.148400000000002</v>
      </c>
      <c r="K168" s="50">
        <v>36.986499999999999</v>
      </c>
      <c r="L168" s="50">
        <v>38.154699999999998</v>
      </c>
      <c r="M168" s="50">
        <v>21.237200000000001</v>
      </c>
      <c r="N168" s="50">
        <v>37.622</v>
      </c>
      <c r="O168" s="50">
        <v>40.149900000000002</v>
      </c>
      <c r="P168" s="50">
        <v>40.149900000000002</v>
      </c>
      <c r="Q168" s="50" t="s">
        <v>126</v>
      </c>
      <c r="R168" s="50" t="s">
        <v>126</v>
      </c>
      <c r="S168" s="50" t="s">
        <v>126</v>
      </c>
      <c r="T168" s="50" t="s">
        <v>126</v>
      </c>
      <c r="U168" s="50">
        <v>8.1936999999999998</v>
      </c>
      <c r="V168" s="50">
        <v>0</v>
      </c>
      <c r="W168" s="50">
        <v>8.1936999999999998</v>
      </c>
      <c r="X168" s="50">
        <v>0</v>
      </c>
      <c r="Y168" s="50">
        <v>18.810199999999998</v>
      </c>
      <c r="Z168" s="50">
        <v>8.19</v>
      </c>
      <c r="AA168" s="50">
        <v>8.1936999999999998</v>
      </c>
      <c r="AB168" s="50">
        <v>0</v>
      </c>
      <c r="AC168" s="50">
        <v>8.1936999999999998</v>
      </c>
      <c r="AD168" s="50">
        <v>0</v>
      </c>
      <c r="AE168" s="50">
        <v>18.810199999999998</v>
      </c>
      <c r="AF168" s="50">
        <v>8.19</v>
      </c>
      <c r="AG168" s="50">
        <v>0</v>
      </c>
      <c r="AH168" s="50">
        <v>0</v>
      </c>
      <c r="AI168" s="50" t="s">
        <v>126</v>
      </c>
      <c r="AJ168" s="50" t="s">
        <v>126</v>
      </c>
      <c r="AK168" s="50" t="s">
        <v>126</v>
      </c>
      <c r="AL168" s="50" t="s">
        <v>126</v>
      </c>
      <c r="AM168" s="50">
        <v>21.323</v>
      </c>
    </row>
    <row r="169" spans="1:39">
      <c r="A169" s="15">
        <v>45352</v>
      </c>
      <c r="B169" s="50">
        <v>37.109699999999997</v>
      </c>
      <c r="C169" s="50">
        <v>37.387500000000003</v>
      </c>
      <c r="D169" s="50">
        <v>42.796700000000001</v>
      </c>
      <c r="E169" s="50">
        <v>36.556199999999997</v>
      </c>
      <c r="F169" s="50">
        <v>38.082299999999996</v>
      </c>
      <c r="G169" s="50">
        <v>19.6632</v>
      </c>
      <c r="H169" s="50">
        <v>30.087700000000002</v>
      </c>
      <c r="I169" s="50">
        <v>37.385199999999998</v>
      </c>
      <c r="J169" s="50">
        <v>42.7928</v>
      </c>
      <c r="K169" s="50">
        <v>36.556199999999997</v>
      </c>
      <c r="L169" s="50">
        <v>38.082299999999996</v>
      </c>
      <c r="M169" s="50">
        <v>19.6632</v>
      </c>
      <c r="N169" s="50">
        <v>30.087700000000002</v>
      </c>
      <c r="O169" s="50">
        <v>44.292099999999998</v>
      </c>
      <c r="P169" s="50">
        <v>44.292099999999998</v>
      </c>
      <c r="Q169" s="50">
        <v>0</v>
      </c>
      <c r="R169" s="50">
        <v>0</v>
      </c>
      <c r="S169" s="50" t="s">
        <v>126</v>
      </c>
      <c r="T169" s="50" t="s">
        <v>126</v>
      </c>
      <c r="U169" s="50">
        <v>8.0106000000000002</v>
      </c>
      <c r="V169" s="50">
        <v>0</v>
      </c>
      <c r="W169" s="50">
        <v>8.0106000000000002</v>
      </c>
      <c r="X169" s="50">
        <v>0</v>
      </c>
      <c r="Y169" s="50">
        <v>0</v>
      </c>
      <c r="Z169" s="50">
        <v>8.0106000000000002</v>
      </c>
      <c r="AA169" s="50">
        <v>8.0106000000000002</v>
      </c>
      <c r="AB169" s="50">
        <v>0</v>
      </c>
      <c r="AC169" s="50">
        <v>8.0106000000000002</v>
      </c>
      <c r="AD169" s="50">
        <v>0</v>
      </c>
      <c r="AE169" s="50">
        <v>0</v>
      </c>
      <c r="AF169" s="50">
        <v>8.0106000000000002</v>
      </c>
      <c r="AG169" s="50">
        <v>0</v>
      </c>
      <c r="AH169" s="50">
        <v>0</v>
      </c>
      <c r="AI169" s="50">
        <v>0</v>
      </c>
      <c r="AJ169" s="50">
        <v>0</v>
      </c>
      <c r="AK169" s="50" t="s">
        <v>126</v>
      </c>
      <c r="AL169" s="50" t="s">
        <v>126</v>
      </c>
      <c r="AM169" s="50">
        <v>23.2974</v>
      </c>
    </row>
    <row r="170" spans="1:39">
      <c r="A170" s="15">
        <v>45383</v>
      </c>
      <c r="B170" s="50">
        <v>35.325800000000001</v>
      </c>
      <c r="C170" s="50">
        <v>38.199199999999998</v>
      </c>
      <c r="D170" s="50">
        <v>43.659399999999998</v>
      </c>
      <c r="E170" s="50">
        <v>37.268099999999997</v>
      </c>
      <c r="F170" s="50">
        <v>38.237299999999998</v>
      </c>
      <c r="G170" s="50">
        <v>24.941099999999999</v>
      </c>
      <c r="H170" s="50">
        <v>34.8202</v>
      </c>
      <c r="I170" s="50">
        <v>38.195399999999999</v>
      </c>
      <c r="J170" s="50">
        <v>43.653300000000002</v>
      </c>
      <c r="K170" s="50">
        <v>37.268099999999997</v>
      </c>
      <c r="L170" s="50">
        <v>38.237299999999998</v>
      </c>
      <c r="M170" s="50">
        <v>24.941099999999999</v>
      </c>
      <c r="N170" s="50">
        <v>34.8202</v>
      </c>
      <c r="O170" s="50">
        <v>45.3613</v>
      </c>
      <c r="P170" s="50">
        <v>45.3613</v>
      </c>
      <c r="Q170" s="50" t="s">
        <v>126</v>
      </c>
      <c r="R170" s="50" t="s">
        <v>126</v>
      </c>
      <c r="S170" s="50" t="s">
        <v>126</v>
      </c>
      <c r="T170" s="50" t="s">
        <v>126</v>
      </c>
      <c r="U170" s="50">
        <v>9.5640000000000001</v>
      </c>
      <c r="V170" s="50">
        <v>0</v>
      </c>
      <c r="W170" s="50">
        <v>9.5640000000000001</v>
      </c>
      <c r="X170" s="50">
        <v>0</v>
      </c>
      <c r="Y170" s="50">
        <v>15.8377</v>
      </c>
      <c r="Z170" s="50">
        <v>8.8709000000000007</v>
      </c>
      <c r="AA170" s="50">
        <v>9.5640000000000001</v>
      </c>
      <c r="AB170" s="50">
        <v>0</v>
      </c>
      <c r="AC170" s="50">
        <v>9.5640000000000001</v>
      </c>
      <c r="AD170" s="50">
        <v>0</v>
      </c>
      <c r="AE170" s="50">
        <v>15.8377</v>
      </c>
      <c r="AF170" s="50">
        <v>8.8709000000000007</v>
      </c>
      <c r="AG170" s="50">
        <v>0</v>
      </c>
      <c r="AH170" s="50">
        <v>0</v>
      </c>
      <c r="AI170" s="50" t="s">
        <v>126</v>
      </c>
      <c r="AJ170" s="50" t="s">
        <v>126</v>
      </c>
      <c r="AK170" s="50" t="s">
        <v>126</v>
      </c>
      <c r="AL170" s="50" t="s">
        <v>126</v>
      </c>
      <c r="AM170" s="50">
        <v>21.4787</v>
      </c>
    </row>
    <row r="171" spans="1:39">
      <c r="A171" s="15">
        <v>45413</v>
      </c>
      <c r="B171" s="50">
        <v>36.623399999999997</v>
      </c>
      <c r="C171" s="50">
        <v>38.050600000000003</v>
      </c>
      <c r="D171" s="50">
        <v>43.886899999999997</v>
      </c>
      <c r="E171" s="50">
        <v>37.079900000000002</v>
      </c>
      <c r="F171" s="50">
        <v>38.097000000000001</v>
      </c>
      <c r="G171" s="50">
        <v>24.985099999999999</v>
      </c>
      <c r="H171" s="50">
        <v>31.718</v>
      </c>
      <c r="I171" s="50">
        <v>38.048299999999998</v>
      </c>
      <c r="J171" s="50">
        <v>43.880699999999997</v>
      </c>
      <c r="K171" s="50">
        <v>37.079900000000002</v>
      </c>
      <c r="L171" s="50">
        <v>38.097000000000001</v>
      </c>
      <c r="M171" s="50">
        <v>24.985099999999999</v>
      </c>
      <c r="N171" s="50">
        <v>31.718</v>
      </c>
      <c r="O171" s="50">
        <v>47.581099999999999</v>
      </c>
      <c r="P171" s="50">
        <v>47.581099999999999</v>
      </c>
      <c r="Q171" s="50" t="s">
        <v>126</v>
      </c>
      <c r="R171" s="50" t="s">
        <v>126</v>
      </c>
      <c r="S171" s="50" t="s">
        <v>126</v>
      </c>
      <c r="T171" s="50" t="s">
        <v>126</v>
      </c>
      <c r="U171" s="50">
        <v>7.6174999999999997</v>
      </c>
      <c r="V171" s="50">
        <v>0</v>
      </c>
      <c r="W171" s="50">
        <v>7.6174999999999997</v>
      </c>
      <c r="X171" s="50">
        <v>0</v>
      </c>
      <c r="Y171" s="50">
        <v>0</v>
      </c>
      <c r="Z171" s="50">
        <v>7.6174999999999997</v>
      </c>
      <c r="AA171" s="50">
        <v>7.6174999999999997</v>
      </c>
      <c r="AB171" s="50">
        <v>0</v>
      </c>
      <c r="AC171" s="50">
        <v>7.6174999999999997</v>
      </c>
      <c r="AD171" s="50">
        <v>0</v>
      </c>
      <c r="AE171" s="50">
        <v>0</v>
      </c>
      <c r="AF171" s="50">
        <v>7.6174999999999997</v>
      </c>
      <c r="AG171" s="50">
        <v>0</v>
      </c>
      <c r="AH171" s="50">
        <v>0</v>
      </c>
      <c r="AI171" s="50" t="s">
        <v>126</v>
      </c>
      <c r="AJ171" s="50" t="s">
        <v>126</v>
      </c>
      <c r="AK171" s="50" t="s">
        <v>126</v>
      </c>
      <c r="AL171" s="50" t="s">
        <v>126</v>
      </c>
      <c r="AM171" s="50">
        <v>20.253399999999999</v>
      </c>
    </row>
    <row r="172" spans="1:39">
      <c r="A172" s="15">
        <v>45444</v>
      </c>
      <c r="B172" s="50">
        <v>36.432899999999997</v>
      </c>
      <c r="C172" s="50">
        <v>37.628900000000002</v>
      </c>
      <c r="D172" s="50">
        <v>43.808700000000002</v>
      </c>
      <c r="E172" s="50">
        <v>36.698500000000003</v>
      </c>
      <c r="F172" s="50">
        <v>37.535899999999998</v>
      </c>
      <c r="G172" s="50">
        <v>24.385000000000002</v>
      </c>
      <c r="H172" s="50">
        <v>40.982700000000001</v>
      </c>
      <c r="I172" s="50">
        <v>37.626800000000003</v>
      </c>
      <c r="J172" s="50">
        <v>43.802399999999999</v>
      </c>
      <c r="K172" s="50">
        <v>36.698500000000003</v>
      </c>
      <c r="L172" s="50">
        <v>37.535899999999998</v>
      </c>
      <c r="M172" s="50">
        <v>24.385000000000002</v>
      </c>
      <c r="N172" s="50">
        <v>40.982700000000001</v>
      </c>
      <c r="O172" s="50">
        <v>47.811700000000002</v>
      </c>
      <c r="P172" s="50">
        <v>47.814999999999998</v>
      </c>
      <c r="Q172" s="50">
        <v>13.5</v>
      </c>
      <c r="R172" s="50">
        <v>13.5</v>
      </c>
      <c r="S172" s="50" t="s">
        <v>126</v>
      </c>
      <c r="T172" s="50" t="s">
        <v>126</v>
      </c>
      <c r="U172" s="50">
        <v>9.5082000000000004</v>
      </c>
      <c r="V172" s="50">
        <v>0</v>
      </c>
      <c r="W172" s="50">
        <v>9.5082000000000004</v>
      </c>
      <c r="X172" s="50">
        <v>0</v>
      </c>
      <c r="Y172" s="50">
        <v>0</v>
      </c>
      <c r="Z172" s="50">
        <v>9.5082000000000004</v>
      </c>
      <c r="AA172" s="50">
        <v>9.5082000000000004</v>
      </c>
      <c r="AB172" s="50">
        <v>0</v>
      </c>
      <c r="AC172" s="50">
        <v>9.5082000000000004</v>
      </c>
      <c r="AD172" s="50">
        <v>0</v>
      </c>
      <c r="AE172" s="50">
        <v>0</v>
      </c>
      <c r="AF172" s="50">
        <v>9.5082000000000004</v>
      </c>
      <c r="AG172" s="50">
        <v>0</v>
      </c>
      <c r="AH172" s="50">
        <v>0</v>
      </c>
      <c r="AI172" s="50">
        <v>0</v>
      </c>
      <c r="AJ172" s="50">
        <v>0</v>
      </c>
      <c r="AK172" s="50" t="s">
        <v>126</v>
      </c>
      <c r="AL172" s="50" t="s">
        <v>126</v>
      </c>
      <c r="AM172" s="50">
        <v>19.817599999999999</v>
      </c>
    </row>
    <row r="173" spans="1:39">
      <c r="A173" s="15">
        <v>45474</v>
      </c>
      <c r="B173" s="50">
        <v>35.4056</v>
      </c>
      <c r="C173" s="50">
        <v>37.491999999999997</v>
      </c>
      <c r="D173" s="50">
        <v>44.354399999999998</v>
      </c>
      <c r="E173" s="50">
        <v>36.366799999999998</v>
      </c>
      <c r="F173" s="50">
        <v>36.8752</v>
      </c>
      <c r="G173" s="50">
        <v>27.0291</v>
      </c>
      <c r="H173" s="50">
        <v>38.338099999999997</v>
      </c>
      <c r="I173" s="50">
        <v>37.4861</v>
      </c>
      <c r="J173" s="50">
        <v>44.336199999999998</v>
      </c>
      <c r="K173" s="50">
        <v>36.366799999999998</v>
      </c>
      <c r="L173" s="50">
        <v>36.8752</v>
      </c>
      <c r="M173" s="50">
        <v>27.0291</v>
      </c>
      <c r="N173" s="50">
        <v>38.338099999999997</v>
      </c>
      <c r="O173" s="50">
        <v>49.607199999999999</v>
      </c>
      <c r="P173" s="50">
        <v>49.607199999999999</v>
      </c>
      <c r="Q173" s="50" t="s">
        <v>126</v>
      </c>
      <c r="R173" s="50" t="s">
        <v>126</v>
      </c>
      <c r="S173" s="50" t="s">
        <v>126</v>
      </c>
      <c r="T173" s="50" t="s">
        <v>126</v>
      </c>
      <c r="U173" s="50">
        <v>12.376300000000001</v>
      </c>
      <c r="V173" s="50">
        <v>0</v>
      </c>
      <c r="W173" s="50">
        <v>12.376300000000001</v>
      </c>
      <c r="X173" s="50">
        <v>0</v>
      </c>
      <c r="Y173" s="50">
        <v>23.37</v>
      </c>
      <c r="Z173" s="50">
        <v>12.1472</v>
      </c>
      <c r="AA173" s="50">
        <v>12.376300000000001</v>
      </c>
      <c r="AB173" s="50">
        <v>0</v>
      </c>
      <c r="AC173" s="50">
        <v>12.376300000000001</v>
      </c>
      <c r="AD173" s="50">
        <v>0</v>
      </c>
      <c r="AE173" s="50">
        <v>23.37</v>
      </c>
      <c r="AF173" s="50">
        <v>12.1472</v>
      </c>
      <c r="AG173" s="50">
        <v>0</v>
      </c>
      <c r="AH173" s="50">
        <v>0</v>
      </c>
      <c r="AI173" s="50" t="s">
        <v>126</v>
      </c>
      <c r="AJ173" s="50" t="s">
        <v>126</v>
      </c>
      <c r="AK173" s="50" t="s">
        <v>126</v>
      </c>
      <c r="AL173" s="50" t="s">
        <v>126</v>
      </c>
      <c r="AM173" s="50">
        <v>20.785900000000002</v>
      </c>
    </row>
    <row r="174" spans="1:39">
      <c r="A174" s="15">
        <v>45505</v>
      </c>
      <c r="B174" s="50">
        <v>36.521700000000003</v>
      </c>
      <c r="C174" s="50">
        <v>37.455199999999998</v>
      </c>
      <c r="D174" s="50">
        <v>44.404699999999998</v>
      </c>
      <c r="E174" s="50">
        <v>36.441200000000002</v>
      </c>
      <c r="F174" s="50">
        <v>37.210700000000003</v>
      </c>
      <c r="G174" s="50">
        <v>24.322600000000001</v>
      </c>
      <c r="H174" s="50">
        <v>39.545900000000003</v>
      </c>
      <c r="I174" s="50">
        <v>37.450000000000003</v>
      </c>
      <c r="J174" s="50">
        <v>44.387900000000002</v>
      </c>
      <c r="K174" s="50">
        <v>36.441200000000002</v>
      </c>
      <c r="L174" s="50">
        <v>37.210700000000003</v>
      </c>
      <c r="M174" s="50">
        <v>24.322600000000001</v>
      </c>
      <c r="N174" s="50">
        <v>39.545900000000003</v>
      </c>
      <c r="O174" s="50">
        <v>49.167299999999997</v>
      </c>
      <c r="P174" s="50">
        <v>49.167299999999997</v>
      </c>
      <c r="Q174" s="50" t="s">
        <v>126</v>
      </c>
      <c r="R174" s="50" t="s">
        <v>126</v>
      </c>
      <c r="S174" s="50" t="s">
        <v>126</v>
      </c>
      <c r="T174" s="50" t="s">
        <v>126</v>
      </c>
      <c r="U174" s="50">
        <v>8.1524000000000001</v>
      </c>
      <c r="V174" s="50">
        <v>0</v>
      </c>
      <c r="W174" s="50">
        <v>8.1524000000000001</v>
      </c>
      <c r="X174" s="50">
        <v>0</v>
      </c>
      <c r="Y174" s="50">
        <v>0</v>
      </c>
      <c r="Z174" s="50">
        <v>8.1524000000000001</v>
      </c>
      <c r="AA174" s="50">
        <v>8.1524000000000001</v>
      </c>
      <c r="AB174" s="50">
        <v>0</v>
      </c>
      <c r="AC174" s="50">
        <v>8.1524000000000001</v>
      </c>
      <c r="AD174" s="50">
        <v>0</v>
      </c>
      <c r="AE174" s="50">
        <v>0</v>
      </c>
      <c r="AF174" s="50">
        <v>8.1524000000000001</v>
      </c>
      <c r="AG174" s="50">
        <v>0</v>
      </c>
      <c r="AH174" s="50">
        <v>0</v>
      </c>
      <c r="AI174" s="50" t="s">
        <v>126</v>
      </c>
      <c r="AJ174" s="50" t="s">
        <v>126</v>
      </c>
      <c r="AK174" s="50" t="s">
        <v>126</v>
      </c>
      <c r="AL174" s="50" t="s">
        <v>126</v>
      </c>
      <c r="AM174" s="50">
        <v>20.578800000000001</v>
      </c>
    </row>
    <row r="175" spans="1:39">
      <c r="A175" s="15">
        <v>45536</v>
      </c>
      <c r="B175" s="50">
        <v>35.903799999999997</v>
      </c>
      <c r="C175" s="50">
        <v>37.407200000000003</v>
      </c>
      <c r="D175" s="50">
        <v>44.608199999999997</v>
      </c>
      <c r="E175" s="50">
        <v>36.323700000000002</v>
      </c>
      <c r="F175" s="50">
        <v>37.133899999999997</v>
      </c>
      <c r="G175" s="50">
        <v>24.978200000000001</v>
      </c>
      <c r="H175" s="50">
        <v>36.816499999999998</v>
      </c>
      <c r="I175" s="50">
        <v>37.404299999999999</v>
      </c>
      <c r="J175" s="50">
        <v>44.604999999999997</v>
      </c>
      <c r="K175" s="50">
        <v>36.323700000000002</v>
      </c>
      <c r="L175" s="50">
        <v>37.133899999999997</v>
      </c>
      <c r="M175" s="50">
        <v>24.978200000000001</v>
      </c>
      <c r="N175" s="50">
        <v>36.816499999999998</v>
      </c>
      <c r="O175" s="50">
        <v>45.852800000000002</v>
      </c>
      <c r="P175" s="50">
        <v>45.852800000000002</v>
      </c>
      <c r="Q175" s="50" t="s">
        <v>126</v>
      </c>
      <c r="R175" s="50" t="s">
        <v>126</v>
      </c>
      <c r="S175" s="50" t="s">
        <v>126</v>
      </c>
      <c r="T175" s="50" t="s">
        <v>126</v>
      </c>
      <c r="U175" s="50">
        <v>11.959099999999999</v>
      </c>
      <c r="V175" s="50">
        <v>0</v>
      </c>
      <c r="W175" s="50">
        <v>11.959099999999999</v>
      </c>
      <c r="X175" s="50">
        <v>0</v>
      </c>
      <c r="Y175" s="50">
        <v>0</v>
      </c>
      <c r="Z175" s="50">
        <v>11.959099999999999</v>
      </c>
      <c r="AA175" s="50">
        <v>11.959099999999999</v>
      </c>
      <c r="AB175" s="50">
        <v>0</v>
      </c>
      <c r="AC175" s="50">
        <v>11.959099999999999</v>
      </c>
      <c r="AD175" s="50">
        <v>0</v>
      </c>
      <c r="AE175" s="50">
        <v>0</v>
      </c>
      <c r="AF175" s="50">
        <v>11.959099999999999</v>
      </c>
      <c r="AG175" s="50">
        <v>0</v>
      </c>
      <c r="AH175" s="50">
        <v>0</v>
      </c>
      <c r="AI175" s="50" t="s">
        <v>126</v>
      </c>
      <c r="AJ175" s="50" t="s">
        <v>126</v>
      </c>
      <c r="AK175" s="50" t="s">
        <v>126</v>
      </c>
      <c r="AL175" s="50" t="s">
        <v>126</v>
      </c>
      <c r="AM175" s="50">
        <v>17.9983</v>
      </c>
    </row>
    <row r="176" spans="1:39">
      <c r="A176" s="15">
        <v>45566</v>
      </c>
      <c r="B176" s="50">
        <v>36.3765</v>
      </c>
      <c r="C176" s="50">
        <v>37.510300000000001</v>
      </c>
      <c r="D176" s="50">
        <v>44.900700000000001</v>
      </c>
      <c r="E176" s="50">
        <v>36.926299999999998</v>
      </c>
      <c r="F176" s="50">
        <v>37.223199999999999</v>
      </c>
      <c r="G176" s="50">
        <v>27.5214</v>
      </c>
      <c r="H176" s="50">
        <v>35.790799999999997</v>
      </c>
      <c r="I176" s="50">
        <v>37.509599999999999</v>
      </c>
      <c r="J176" s="50">
        <v>44.897300000000001</v>
      </c>
      <c r="K176" s="50">
        <v>36.926299999999998</v>
      </c>
      <c r="L176" s="50">
        <v>37.223199999999999</v>
      </c>
      <c r="M176" s="50">
        <v>27.5214</v>
      </c>
      <c r="N176" s="50">
        <v>35.790799999999997</v>
      </c>
      <c r="O176" s="50">
        <v>49.538699999999999</v>
      </c>
      <c r="P176" s="50">
        <v>49.538699999999999</v>
      </c>
      <c r="Q176" s="50" t="s">
        <v>126</v>
      </c>
      <c r="R176" s="50" t="s">
        <v>126</v>
      </c>
      <c r="S176" s="50" t="s">
        <v>126</v>
      </c>
      <c r="T176" s="50" t="s">
        <v>126</v>
      </c>
      <c r="U176" s="50">
        <v>8.7169000000000008</v>
      </c>
      <c r="V176" s="50">
        <v>0</v>
      </c>
      <c r="W176" s="50">
        <v>8.7169000000000008</v>
      </c>
      <c r="X176" s="50">
        <v>0</v>
      </c>
      <c r="Y176" s="50">
        <v>22.99</v>
      </c>
      <c r="Z176" s="50">
        <v>8.1417999999999999</v>
      </c>
      <c r="AA176" s="50">
        <v>8.7169000000000008</v>
      </c>
      <c r="AB176" s="50">
        <v>0</v>
      </c>
      <c r="AC176" s="50">
        <v>8.7169000000000008</v>
      </c>
      <c r="AD176" s="50">
        <v>0</v>
      </c>
      <c r="AE176" s="50">
        <v>22.99</v>
      </c>
      <c r="AF176" s="50">
        <v>8.1417999999999999</v>
      </c>
      <c r="AG176" s="50">
        <v>0</v>
      </c>
      <c r="AH176" s="50">
        <v>0</v>
      </c>
      <c r="AI176" s="50" t="s">
        <v>126</v>
      </c>
      <c r="AJ176" s="50" t="s">
        <v>126</v>
      </c>
      <c r="AK176" s="50" t="s">
        <v>126</v>
      </c>
      <c r="AL176" s="50" t="s">
        <v>126</v>
      </c>
      <c r="AM176" s="50">
        <v>20.643599999999999</v>
      </c>
    </row>
    <row r="177" spans="1:39">
      <c r="A177" s="15">
        <v>45597</v>
      </c>
      <c r="B177" s="50">
        <v>35.710500000000003</v>
      </c>
      <c r="C177" s="50">
        <v>36.523099999999999</v>
      </c>
      <c r="D177" s="50">
        <v>44.497100000000003</v>
      </c>
      <c r="E177" s="50">
        <v>35.944299999999998</v>
      </c>
      <c r="F177" s="50">
        <v>36.4938</v>
      </c>
      <c r="G177" s="50">
        <v>23.291499999999999</v>
      </c>
      <c r="H177" s="50">
        <v>28.439299999999999</v>
      </c>
      <c r="I177" s="50">
        <v>36.5199</v>
      </c>
      <c r="J177" s="50">
        <v>44.4925</v>
      </c>
      <c r="K177" s="50">
        <v>35.942700000000002</v>
      </c>
      <c r="L177" s="50">
        <v>36.4923</v>
      </c>
      <c r="M177" s="50">
        <v>23.291499999999999</v>
      </c>
      <c r="N177" s="50">
        <v>28.439299999999999</v>
      </c>
      <c r="O177" s="50">
        <v>48.043199999999999</v>
      </c>
      <c r="P177" s="50">
        <v>46.1614</v>
      </c>
      <c r="Q177" s="50">
        <v>52</v>
      </c>
      <c r="R177" s="50">
        <v>52</v>
      </c>
      <c r="S177" s="50" t="s">
        <v>126</v>
      </c>
      <c r="T177" s="50" t="s">
        <v>126</v>
      </c>
      <c r="U177" s="50">
        <v>8.6366999999999994</v>
      </c>
      <c r="V177" s="50">
        <v>0</v>
      </c>
      <c r="W177" s="50">
        <v>8.6366999999999994</v>
      </c>
      <c r="X177" s="50">
        <v>0</v>
      </c>
      <c r="Y177" s="50">
        <v>0</v>
      </c>
      <c r="Z177" s="50">
        <v>8.6366999999999994</v>
      </c>
      <c r="AA177" s="50">
        <v>8.6366999999999994</v>
      </c>
      <c r="AB177" s="50">
        <v>0</v>
      </c>
      <c r="AC177" s="50">
        <v>8.6366999999999994</v>
      </c>
      <c r="AD177" s="50">
        <v>0</v>
      </c>
      <c r="AE177" s="50">
        <v>0</v>
      </c>
      <c r="AF177" s="50">
        <v>8.6366999999999994</v>
      </c>
      <c r="AG177" s="50">
        <v>0</v>
      </c>
      <c r="AH177" s="50">
        <v>0</v>
      </c>
      <c r="AI177" s="50">
        <v>0</v>
      </c>
      <c r="AJ177" s="50">
        <v>0</v>
      </c>
      <c r="AK177" s="50" t="s">
        <v>126</v>
      </c>
      <c r="AL177" s="50" t="s">
        <v>126</v>
      </c>
      <c r="AM177" s="50">
        <v>19.1035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9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6.2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188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32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idden="1" outlineLevel="1">
      <c r="A11" s="15">
        <v>40544</v>
      </c>
      <c r="B11" s="50">
        <v>10.972799999999999</v>
      </c>
      <c r="C11" s="50">
        <v>10.812900000000001</v>
      </c>
      <c r="D11" s="50">
        <v>9.6984999999999992</v>
      </c>
      <c r="E11" s="50">
        <v>12.665800000000001</v>
      </c>
      <c r="F11" s="50">
        <v>13.359500000000001</v>
      </c>
      <c r="G11" s="50">
        <v>12.2882</v>
      </c>
      <c r="H11" s="50">
        <v>12.1576</v>
      </c>
      <c r="I11" s="50">
        <v>12.234999999999999</v>
      </c>
      <c r="J11" s="50">
        <v>12.780200000000001</v>
      </c>
      <c r="K11" s="50">
        <v>13.359500000000001</v>
      </c>
      <c r="L11" s="50">
        <v>6.9813000000000001</v>
      </c>
      <c r="M11" s="50">
        <v>7.3505000000000003</v>
      </c>
      <c r="N11" s="50">
        <v>4.9991000000000003</v>
      </c>
      <c r="O11" s="50">
        <v>3.9775</v>
      </c>
      <c r="P11" s="50">
        <v>0</v>
      </c>
    </row>
    <row r="12" spans="1:16" hidden="1" outlineLevel="1">
      <c r="A12" s="15">
        <v>40575</v>
      </c>
      <c r="B12" s="50">
        <v>9.2544000000000004</v>
      </c>
      <c r="C12" s="50">
        <v>9.3184000000000005</v>
      </c>
      <c r="D12" s="50">
        <v>8.9315999999999995</v>
      </c>
      <c r="E12" s="50">
        <v>11.245699999999999</v>
      </c>
      <c r="F12" s="50">
        <v>12.0426</v>
      </c>
      <c r="G12" s="50">
        <v>10.7746</v>
      </c>
      <c r="H12" s="50">
        <v>9.6037999999999997</v>
      </c>
      <c r="I12" s="50">
        <v>11.857900000000001</v>
      </c>
      <c r="J12" s="50">
        <v>11.463100000000001</v>
      </c>
      <c r="K12" s="50">
        <v>12.0426</v>
      </c>
      <c r="L12" s="50">
        <v>6.968</v>
      </c>
      <c r="M12" s="50">
        <v>4.8532000000000002</v>
      </c>
      <c r="N12" s="50">
        <v>7.0755999999999997</v>
      </c>
      <c r="O12" s="50">
        <v>5.8975999999999997</v>
      </c>
      <c r="P12" s="50">
        <v>0</v>
      </c>
    </row>
    <row r="13" spans="1:16" hidden="1" outlineLevel="1">
      <c r="A13" s="15">
        <v>40603</v>
      </c>
      <c r="B13" s="50">
        <v>10.202500000000001</v>
      </c>
      <c r="C13" s="50">
        <v>7.4968000000000004</v>
      </c>
      <c r="D13" s="50">
        <v>11.8527</v>
      </c>
      <c r="E13" s="50">
        <v>11.2927</v>
      </c>
      <c r="F13" s="50">
        <v>7.9916</v>
      </c>
      <c r="G13" s="50">
        <v>11.255800000000001</v>
      </c>
      <c r="H13" s="50">
        <v>7.8331999999999997</v>
      </c>
      <c r="I13" s="50">
        <v>13.1442</v>
      </c>
      <c r="J13" s="50">
        <v>11.629300000000001</v>
      </c>
      <c r="K13" s="50">
        <v>13.5145</v>
      </c>
      <c r="L13" s="50">
        <v>6.8377999999999997</v>
      </c>
      <c r="M13" s="50">
        <v>3.7069000000000001</v>
      </c>
      <c r="N13" s="50">
        <v>7.1417000000000002</v>
      </c>
      <c r="O13" s="50">
        <v>2.7262</v>
      </c>
      <c r="P13" s="50">
        <v>7.3566000000000003</v>
      </c>
    </row>
    <row r="14" spans="1:16" hidden="1" outlineLevel="1">
      <c r="A14" s="15">
        <v>40634</v>
      </c>
      <c r="B14" s="50">
        <v>7.9756999999999998</v>
      </c>
      <c r="C14" s="50">
        <v>7.9801000000000002</v>
      </c>
      <c r="D14" s="50">
        <v>7.2678000000000003</v>
      </c>
      <c r="E14" s="50">
        <v>12.0898</v>
      </c>
      <c r="F14" s="50">
        <v>5.2245999999999997</v>
      </c>
      <c r="G14" s="50">
        <v>9.0134000000000007</v>
      </c>
      <c r="H14" s="50">
        <v>8.0396000000000001</v>
      </c>
      <c r="I14" s="50">
        <v>9.0227000000000004</v>
      </c>
      <c r="J14" s="50">
        <v>12.1637</v>
      </c>
      <c r="K14" s="50">
        <v>12.1904</v>
      </c>
      <c r="L14" s="50">
        <v>5.0643000000000002</v>
      </c>
      <c r="M14" s="50">
        <v>7.5823999999999998</v>
      </c>
      <c r="N14" s="50">
        <v>4.6696999999999997</v>
      </c>
      <c r="O14" s="50">
        <v>3.0415999999999999</v>
      </c>
      <c r="P14" s="50">
        <v>2.8</v>
      </c>
    </row>
    <row r="15" spans="1:16" hidden="1" outlineLevel="1">
      <c r="A15" s="15">
        <v>40664</v>
      </c>
      <c r="B15" s="50">
        <v>7.5454999999999997</v>
      </c>
      <c r="C15" s="50">
        <v>5.7168999999999999</v>
      </c>
      <c r="D15" s="50">
        <v>8.1999999999999993</v>
      </c>
      <c r="E15" s="50">
        <v>11.707599999999999</v>
      </c>
      <c r="F15" s="50">
        <v>3.1372</v>
      </c>
      <c r="G15" s="50">
        <v>9.1113999999999997</v>
      </c>
      <c r="H15" s="50">
        <v>5.6440000000000001</v>
      </c>
      <c r="I15" s="50">
        <v>10.930199999999999</v>
      </c>
      <c r="J15" s="50">
        <v>11.7126</v>
      </c>
      <c r="K15" s="50">
        <v>12.681100000000001</v>
      </c>
      <c r="L15" s="50">
        <v>4.8098999999999998</v>
      </c>
      <c r="M15" s="50">
        <v>6.4530000000000003</v>
      </c>
      <c r="N15" s="50">
        <v>5.7901999999999996</v>
      </c>
      <c r="O15" s="50">
        <v>9</v>
      </c>
      <c r="P15" s="50">
        <v>1.9124000000000001</v>
      </c>
    </row>
    <row r="16" spans="1:16" hidden="1" outlineLevel="1">
      <c r="A16" s="15">
        <v>40695</v>
      </c>
      <c r="B16" s="50">
        <v>7.9659000000000004</v>
      </c>
      <c r="C16" s="50">
        <v>6.3022999999999998</v>
      </c>
      <c r="D16" s="50">
        <v>7.8010999999999999</v>
      </c>
      <c r="E16" s="50">
        <v>10.413600000000001</v>
      </c>
      <c r="F16" s="50">
        <v>9.1918000000000006</v>
      </c>
      <c r="G16" s="50">
        <v>8.8379999999999992</v>
      </c>
      <c r="H16" s="50">
        <v>6.4931000000000001</v>
      </c>
      <c r="I16" s="50">
        <v>9.6163000000000007</v>
      </c>
      <c r="J16" s="50">
        <v>10.7148</v>
      </c>
      <c r="K16" s="50">
        <v>13.384</v>
      </c>
      <c r="L16" s="50">
        <v>5.2530000000000001</v>
      </c>
      <c r="M16" s="50">
        <v>3.8570000000000002</v>
      </c>
      <c r="N16" s="50">
        <v>5.6311999999999998</v>
      </c>
      <c r="O16" s="50">
        <v>3.5848</v>
      </c>
      <c r="P16" s="50">
        <v>2.8</v>
      </c>
    </row>
    <row r="17" spans="1:16" hidden="1" outlineLevel="1">
      <c r="A17" s="15">
        <v>40725</v>
      </c>
      <c r="B17" s="50">
        <v>7.2114000000000003</v>
      </c>
      <c r="C17" s="50">
        <v>6.0934999999999997</v>
      </c>
      <c r="D17" s="50">
        <v>7.0096999999999996</v>
      </c>
      <c r="E17" s="50">
        <v>10.183999999999999</v>
      </c>
      <c r="F17" s="50">
        <v>12.223800000000001</v>
      </c>
      <c r="G17" s="50">
        <v>7.9976000000000003</v>
      </c>
      <c r="H17" s="50">
        <v>6.2952000000000004</v>
      </c>
      <c r="I17" s="50">
        <v>8.4887999999999995</v>
      </c>
      <c r="J17" s="50">
        <v>10.748900000000001</v>
      </c>
      <c r="K17" s="50">
        <v>12.223800000000001</v>
      </c>
      <c r="L17" s="50">
        <v>5.3029000000000002</v>
      </c>
      <c r="M17" s="50">
        <v>5.5138999999999996</v>
      </c>
      <c r="N17" s="50">
        <v>5.1828000000000003</v>
      </c>
      <c r="O17" s="50">
        <v>4.9160000000000004</v>
      </c>
      <c r="P17" s="50">
        <v>0</v>
      </c>
    </row>
    <row r="18" spans="1:16" hidden="1" outlineLevel="1">
      <c r="A18" s="15">
        <v>40756</v>
      </c>
      <c r="B18" s="50">
        <v>9.0185999999999993</v>
      </c>
      <c r="C18" s="50">
        <v>6.3954000000000004</v>
      </c>
      <c r="D18" s="50">
        <v>10.274800000000001</v>
      </c>
      <c r="E18" s="50">
        <v>10.462899999999999</v>
      </c>
      <c r="F18" s="50">
        <v>13.6632</v>
      </c>
      <c r="G18" s="50">
        <v>10.291499999999999</v>
      </c>
      <c r="H18" s="50">
        <v>7.5735000000000001</v>
      </c>
      <c r="I18" s="50">
        <v>12.007400000000001</v>
      </c>
      <c r="J18" s="50">
        <v>10.4732</v>
      </c>
      <c r="K18" s="50">
        <v>13.6632</v>
      </c>
      <c r="L18" s="50">
        <v>5.6086</v>
      </c>
      <c r="M18" s="50">
        <v>4.3091999999999997</v>
      </c>
      <c r="N18" s="50">
        <v>6.6638999999999999</v>
      </c>
      <c r="O18" s="50">
        <v>6.9637000000000002</v>
      </c>
      <c r="P18" s="50">
        <v>0</v>
      </c>
    </row>
    <row r="19" spans="1:16" hidden="1" outlineLevel="1">
      <c r="A19" s="15">
        <v>40787</v>
      </c>
      <c r="B19" s="50">
        <v>7.5030999999999999</v>
      </c>
      <c r="C19" s="50">
        <v>5.9785000000000004</v>
      </c>
      <c r="D19" s="50">
        <v>7.6444999999999999</v>
      </c>
      <c r="E19" s="50">
        <v>10.424099999999999</v>
      </c>
      <c r="F19" s="50">
        <v>12.2669</v>
      </c>
      <c r="G19" s="50">
        <v>8.6785999999999994</v>
      </c>
      <c r="H19" s="50">
        <v>6.3840000000000003</v>
      </c>
      <c r="I19" s="50">
        <v>11.1692</v>
      </c>
      <c r="J19" s="50">
        <v>10.4367</v>
      </c>
      <c r="K19" s="50">
        <v>12.2669</v>
      </c>
      <c r="L19" s="50">
        <v>4.8266</v>
      </c>
      <c r="M19" s="50">
        <v>3.3332000000000002</v>
      </c>
      <c r="N19" s="50">
        <v>5.1314000000000002</v>
      </c>
      <c r="O19" s="50">
        <v>5.5636000000000001</v>
      </c>
      <c r="P19" s="50">
        <v>0</v>
      </c>
    </row>
    <row r="20" spans="1:16" hidden="1" outlineLevel="1">
      <c r="A20" s="15">
        <v>40817</v>
      </c>
      <c r="B20" s="50">
        <v>11.3254</v>
      </c>
      <c r="C20" s="50">
        <v>5.6967999999999996</v>
      </c>
      <c r="D20" s="50">
        <v>14.986700000000001</v>
      </c>
      <c r="E20" s="50">
        <v>10.0009</v>
      </c>
      <c r="F20" s="50">
        <v>7.1898</v>
      </c>
      <c r="G20" s="50">
        <v>12.992699999999999</v>
      </c>
      <c r="H20" s="50">
        <v>5.944</v>
      </c>
      <c r="I20" s="50">
        <v>17.615300000000001</v>
      </c>
      <c r="J20" s="50">
        <v>10.788</v>
      </c>
      <c r="K20" s="50">
        <v>9.2913999999999994</v>
      </c>
      <c r="L20" s="50">
        <v>4.9969999999999999</v>
      </c>
      <c r="M20" s="50">
        <v>4.8666</v>
      </c>
      <c r="N20" s="50">
        <v>5.1599000000000004</v>
      </c>
      <c r="O20" s="50">
        <v>4.5137999999999998</v>
      </c>
      <c r="P20" s="50">
        <v>4.5</v>
      </c>
    </row>
    <row r="21" spans="1:16" hidden="1" outlineLevel="1">
      <c r="A21" s="15">
        <v>40848</v>
      </c>
      <c r="B21" s="50">
        <v>13.120799999999999</v>
      </c>
      <c r="C21" s="50">
        <v>6.9164000000000003</v>
      </c>
      <c r="D21" s="50">
        <v>16.555900000000001</v>
      </c>
      <c r="E21" s="50">
        <v>12.403</v>
      </c>
      <c r="F21" s="50">
        <v>9.0039999999999996</v>
      </c>
      <c r="G21" s="50">
        <v>15.2501</v>
      </c>
      <c r="H21" s="50">
        <v>8.0985999999999994</v>
      </c>
      <c r="I21" s="50">
        <v>18.345500000000001</v>
      </c>
      <c r="J21" s="50">
        <v>12.457800000000001</v>
      </c>
      <c r="K21" s="50">
        <v>9.0039999999999996</v>
      </c>
      <c r="L21" s="50">
        <v>5.4261999999999997</v>
      </c>
      <c r="M21" s="50">
        <v>5.1871</v>
      </c>
      <c r="N21" s="50">
        <v>5.7709999999999999</v>
      </c>
      <c r="O21" s="50">
        <v>7.4539999999999997</v>
      </c>
      <c r="P21" s="50">
        <v>0</v>
      </c>
    </row>
    <row r="22" spans="1:16" hidden="1" outlineLevel="1">
      <c r="A22" s="15">
        <v>40878</v>
      </c>
      <c r="B22" s="50">
        <v>12.1501</v>
      </c>
      <c r="C22" s="50">
        <v>7.5373000000000001</v>
      </c>
      <c r="D22" s="50">
        <v>15.1967</v>
      </c>
      <c r="E22" s="50">
        <v>14.0764</v>
      </c>
      <c r="F22" s="50">
        <v>13.4838</v>
      </c>
      <c r="G22" s="50">
        <v>15.962999999999999</v>
      </c>
      <c r="H22" s="50">
        <v>9.6561000000000003</v>
      </c>
      <c r="I22" s="50">
        <v>18.008299999999998</v>
      </c>
      <c r="J22" s="50">
        <v>14.1159</v>
      </c>
      <c r="K22" s="50">
        <v>13.4838</v>
      </c>
      <c r="L22" s="50">
        <v>5.7755000000000001</v>
      </c>
      <c r="M22" s="50">
        <v>6.2519999999999998</v>
      </c>
      <c r="N22" s="50">
        <v>4.8531000000000004</v>
      </c>
      <c r="O22" s="50">
        <v>11</v>
      </c>
      <c r="P22" s="50">
        <v>0</v>
      </c>
    </row>
    <row r="23" spans="1:16" hidden="1" outlineLevel="1">
      <c r="A23" s="15">
        <v>40909</v>
      </c>
      <c r="B23" s="50">
        <v>10.5533</v>
      </c>
      <c r="C23" s="50">
        <v>8.3892000000000007</v>
      </c>
      <c r="D23" s="50">
        <v>12.318300000000001</v>
      </c>
      <c r="E23" s="50">
        <v>12.4251</v>
      </c>
      <c r="F23" s="50">
        <v>8.0604999999999993</v>
      </c>
      <c r="G23" s="50">
        <v>11.619899999999999</v>
      </c>
      <c r="H23" s="50">
        <v>9.5243000000000002</v>
      </c>
      <c r="I23" s="50">
        <v>12.7148</v>
      </c>
      <c r="J23" s="50">
        <v>15.840999999999999</v>
      </c>
      <c r="K23" s="50">
        <v>8.0604999999999993</v>
      </c>
      <c r="L23" s="50">
        <v>6.3337000000000003</v>
      </c>
      <c r="M23" s="50">
        <v>6.5727000000000002</v>
      </c>
      <c r="N23" s="50">
        <v>4.2008999999999999</v>
      </c>
      <c r="O23" s="50">
        <v>9.8283000000000005</v>
      </c>
      <c r="P23" s="50">
        <v>0</v>
      </c>
    </row>
    <row r="24" spans="1:16" hidden="1" outlineLevel="1">
      <c r="A24" s="15">
        <v>40940</v>
      </c>
      <c r="B24" s="50">
        <v>9.3890999999999991</v>
      </c>
      <c r="C24" s="50">
        <v>7.3311000000000002</v>
      </c>
      <c r="D24" s="50">
        <v>13.0679</v>
      </c>
      <c r="E24" s="50">
        <v>12.519</v>
      </c>
      <c r="F24" s="50">
        <v>4.1416000000000004</v>
      </c>
      <c r="G24" s="50">
        <v>10.072100000000001</v>
      </c>
      <c r="H24" s="50">
        <v>7.6379999999999999</v>
      </c>
      <c r="I24" s="50">
        <v>13.6599</v>
      </c>
      <c r="J24" s="50">
        <v>12.635999999999999</v>
      </c>
      <c r="K24" s="50">
        <v>8.0021000000000004</v>
      </c>
      <c r="L24" s="50">
        <v>5.8144</v>
      </c>
      <c r="M24" s="50">
        <v>6.1368999999999998</v>
      </c>
      <c r="N24" s="50">
        <v>5.1582999999999997</v>
      </c>
      <c r="O24" s="50">
        <v>8.4847999999999999</v>
      </c>
      <c r="P24" s="50">
        <v>2.6726000000000001</v>
      </c>
    </row>
    <row r="25" spans="1:16" hidden="1" outlineLevel="1">
      <c r="A25" s="15">
        <v>40969</v>
      </c>
      <c r="B25" s="50">
        <v>8.9809999999999999</v>
      </c>
      <c r="C25" s="50">
        <v>7.2241</v>
      </c>
      <c r="D25" s="50">
        <v>11.631</v>
      </c>
      <c r="E25" s="50">
        <v>17.180700000000002</v>
      </c>
      <c r="F25" s="50">
        <v>14.001200000000001</v>
      </c>
      <c r="G25" s="50">
        <v>9.9316999999999993</v>
      </c>
      <c r="H25" s="50">
        <v>7.4878</v>
      </c>
      <c r="I25" s="50">
        <v>13.6197</v>
      </c>
      <c r="J25" s="50">
        <v>17.486899999999999</v>
      </c>
      <c r="K25" s="50">
        <v>14.001200000000001</v>
      </c>
      <c r="L25" s="50">
        <v>6.2153999999999998</v>
      </c>
      <c r="M25" s="50">
        <v>6.4775999999999998</v>
      </c>
      <c r="N25" s="50">
        <v>5.7774999999999999</v>
      </c>
      <c r="O25" s="50">
        <v>6.5</v>
      </c>
      <c r="P25" s="50">
        <v>0</v>
      </c>
    </row>
    <row r="26" spans="1:16" hidden="1" outlineLevel="1">
      <c r="A26" s="15">
        <v>41000</v>
      </c>
      <c r="B26" s="50">
        <v>9.0917999999999992</v>
      </c>
      <c r="C26" s="50">
        <v>6.9955999999999996</v>
      </c>
      <c r="D26" s="50">
        <v>12.112500000000001</v>
      </c>
      <c r="E26" s="50">
        <v>14.6951</v>
      </c>
      <c r="F26" s="50">
        <v>14.000299999999999</v>
      </c>
      <c r="G26" s="50">
        <v>10.1075</v>
      </c>
      <c r="H26" s="50">
        <v>7.5503</v>
      </c>
      <c r="I26" s="50">
        <v>12.912699999999999</v>
      </c>
      <c r="J26" s="50">
        <v>14.8523</v>
      </c>
      <c r="K26" s="50">
        <v>14.000299999999999</v>
      </c>
      <c r="L26" s="50">
        <v>5.7984999999999998</v>
      </c>
      <c r="M26" s="50">
        <v>5.8346999999999998</v>
      </c>
      <c r="N26" s="50">
        <v>5.6226000000000003</v>
      </c>
      <c r="O26" s="50">
        <v>8.5</v>
      </c>
      <c r="P26" s="50">
        <v>0</v>
      </c>
    </row>
    <row r="27" spans="1:16" hidden="1" outlineLevel="1">
      <c r="A27" s="15">
        <v>41030</v>
      </c>
      <c r="B27" s="50">
        <v>9.6637000000000004</v>
      </c>
      <c r="C27" s="50">
        <v>7.2283999999999997</v>
      </c>
      <c r="D27" s="50">
        <v>12.7898</v>
      </c>
      <c r="E27" s="50">
        <v>11.749000000000001</v>
      </c>
      <c r="F27" s="50">
        <v>14.0024</v>
      </c>
      <c r="G27" s="50">
        <v>10.545400000000001</v>
      </c>
      <c r="H27" s="50">
        <v>7.5475000000000003</v>
      </c>
      <c r="I27" s="50">
        <v>13.427199999999999</v>
      </c>
      <c r="J27" s="50">
        <v>15.1259</v>
      </c>
      <c r="K27" s="50">
        <v>14.0024</v>
      </c>
      <c r="L27" s="50">
        <v>6.3044000000000002</v>
      </c>
      <c r="M27" s="50">
        <v>6.5125000000000002</v>
      </c>
      <c r="N27" s="50">
        <v>5.2302999999999997</v>
      </c>
      <c r="O27" s="50">
        <v>6.5621999999999998</v>
      </c>
      <c r="P27" s="50">
        <v>0</v>
      </c>
    </row>
    <row r="28" spans="1:16" hidden="1" outlineLevel="1">
      <c r="A28" s="15">
        <v>41061</v>
      </c>
      <c r="B28" s="50">
        <v>11.712</v>
      </c>
      <c r="C28" s="50">
        <v>6.9070999999999998</v>
      </c>
      <c r="D28" s="50">
        <v>15.22</v>
      </c>
      <c r="E28" s="50">
        <v>16.023900000000001</v>
      </c>
      <c r="F28" s="50">
        <v>14.002000000000001</v>
      </c>
      <c r="G28" s="50">
        <v>13.5755</v>
      </c>
      <c r="H28" s="50">
        <v>7.7016999999999998</v>
      </c>
      <c r="I28" s="50">
        <v>16.4209</v>
      </c>
      <c r="J28" s="50">
        <v>16.023900000000001</v>
      </c>
      <c r="K28" s="50">
        <v>14.002000000000001</v>
      </c>
      <c r="L28" s="50">
        <v>5.5517000000000003</v>
      </c>
      <c r="M28" s="50">
        <v>5.7609000000000004</v>
      </c>
      <c r="N28" s="50">
        <v>4.9390999999999998</v>
      </c>
      <c r="O28" s="50">
        <v>0</v>
      </c>
      <c r="P28" s="50">
        <v>0</v>
      </c>
    </row>
    <row r="29" spans="1:16" hidden="1" outlineLevel="1">
      <c r="A29" s="15">
        <v>41091</v>
      </c>
      <c r="B29" s="50">
        <v>13.6143</v>
      </c>
      <c r="C29" s="50">
        <v>6.9317000000000002</v>
      </c>
      <c r="D29" s="50">
        <v>15.6744</v>
      </c>
      <c r="E29" s="50">
        <v>12.279500000000001</v>
      </c>
      <c r="F29" s="50">
        <v>11.8948</v>
      </c>
      <c r="G29" s="50">
        <v>14.661799999999999</v>
      </c>
      <c r="H29" s="50">
        <v>7.8425000000000002</v>
      </c>
      <c r="I29" s="50">
        <v>16.138999999999999</v>
      </c>
      <c r="J29" s="50">
        <v>16.5152</v>
      </c>
      <c r="K29" s="50">
        <v>13.3908</v>
      </c>
      <c r="L29" s="50">
        <v>4.9775999999999998</v>
      </c>
      <c r="M29" s="50">
        <v>5.0178000000000003</v>
      </c>
      <c r="N29" s="50">
        <v>4.8632</v>
      </c>
      <c r="O29" s="50">
        <v>5.6448999999999998</v>
      </c>
      <c r="P29" s="50">
        <v>4.5</v>
      </c>
    </row>
    <row r="30" spans="1:16" hidden="1" outlineLevel="1">
      <c r="A30" s="15">
        <v>41122</v>
      </c>
      <c r="B30" s="50">
        <v>16.302099999999999</v>
      </c>
      <c r="C30" s="50">
        <v>6.3692000000000002</v>
      </c>
      <c r="D30" s="50">
        <v>19.572299999999998</v>
      </c>
      <c r="E30" s="50">
        <v>14.41</v>
      </c>
      <c r="F30" s="50">
        <v>13.2005</v>
      </c>
      <c r="G30" s="50">
        <v>18.2776</v>
      </c>
      <c r="H30" s="50">
        <v>8.1719000000000008</v>
      </c>
      <c r="I30" s="50">
        <v>20.5411</v>
      </c>
      <c r="J30" s="50">
        <v>14.5336</v>
      </c>
      <c r="K30" s="50">
        <v>14.0015</v>
      </c>
      <c r="L30" s="50">
        <v>3.6194999999999999</v>
      </c>
      <c r="M30" s="50">
        <v>3.2075</v>
      </c>
      <c r="N30" s="50">
        <v>4.4344999999999999</v>
      </c>
      <c r="O30" s="50">
        <v>6.5</v>
      </c>
      <c r="P30" s="50">
        <v>3.5</v>
      </c>
    </row>
    <row r="31" spans="1:16" hidden="1" outlineLevel="1">
      <c r="A31" s="15">
        <v>41153</v>
      </c>
      <c r="B31" s="50">
        <v>15.5883</v>
      </c>
      <c r="C31" s="50">
        <v>7.7991000000000001</v>
      </c>
      <c r="D31" s="50">
        <v>18.7592</v>
      </c>
      <c r="E31" s="50">
        <v>15.269600000000001</v>
      </c>
      <c r="F31" s="50">
        <v>3.5779000000000001</v>
      </c>
      <c r="G31" s="50">
        <v>16.3749</v>
      </c>
      <c r="H31" s="50">
        <v>8.4121000000000006</v>
      </c>
      <c r="I31" s="50">
        <v>19.3552</v>
      </c>
      <c r="J31" s="50">
        <v>15.5197</v>
      </c>
      <c r="K31" s="50">
        <v>16.7483</v>
      </c>
      <c r="L31" s="50">
        <v>4.0281000000000002</v>
      </c>
      <c r="M31" s="50">
        <v>3.2528999999999999</v>
      </c>
      <c r="N31" s="50">
        <v>4.9187000000000003</v>
      </c>
      <c r="O31" s="50">
        <v>8.5</v>
      </c>
      <c r="P31" s="50">
        <v>3.5</v>
      </c>
    </row>
    <row r="32" spans="1:16" hidden="1" outlineLevel="1">
      <c r="A32" s="15">
        <v>41183</v>
      </c>
      <c r="B32" s="50">
        <v>19.888999999999999</v>
      </c>
      <c r="C32" s="50">
        <v>7.4837999999999996</v>
      </c>
      <c r="D32" s="50">
        <v>23.0214</v>
      </c>
      <c r="E32" s="50">
        <v>3.2576000000000001</v>
      </c>
      <c r="F32" s="50">
        <v>13.986700000000001</v>
      </c>
      <c r="G32" s="50">
        <v>21.211300000000001</v>
      </c>
      <c r="H32" s="50">
        <v>7.9869000000000003</v>
      </c>
      <c r="I32" s="50">
        <v>23.727599999999999</v>
      </c>
      <c r="J32" s="50">
        <v>10.580500000000001</v>
      </c>
      <c r="K32" s="50">
        <v>13.986700000000001</v>
      </c>
      <c r="L32" s="50">
        <v>3.9630999999999998</v>
      </c>
      <c r="M32" s="50">
        <v>3.1797</v>
      </c>
      <c r="N32" s="50">
        <v>5.2854000000000001</v>
      </c>
      <c r="O32" s="50">
        <v>3.0125000000000002</v>
      </c>
      <c r="P32" s="50">
        <v>0</v>
      </c>
    </row>
    <row r="33" spans="1:16" hidden="1" outlineLevel="1">
      <c r="A33" s="15">
        <v>41214</v>
      </c>
      <c r="B33" s="50">
        <v>23.297499999999999</v>
      </c>
      <c r="C33" s="50">
        <v>8.9611999999999998</v>
      </c>
      <c r="D33" s="50">
        <v>25.4102</v>
      </c>
      <c r="E33" s="50">
        <v>11.2494</v>
      </c>
      <c r="F33" s="50">
        <v>18.0228</v>
      </c>
      <c r="G33" s="50">
        <v>24.246300000000002</v>
      </c>
      <c r="H33" s="50">
        <v>9.4224999999999994</v>
      </c>
      <c r="I33" s="50">
        <v>26.3781</v>
      </c>
      <c r="J33" s="50">
        <v>11.2494</v>
      </c>
      <c r="K33" s="50">
        <v>18.0228</v>
      </c>
      <c r="L33" s="50">
        <v>4.0301</v>
      </c>
      <c r="M33" s="50">
        <v>2.605</v>
      </c>
      <c r="N33" s="50">
        <v>4.3514999999999997</v>
      </c>
      <c r="O33" s="50">
        <v>0</v>
      </c>
      <c r="P33" s="50">
        <v>0</v>
      </c>
    </row>
    <row r="34" spans="1:16" hidden="1" outlineLevel="1">
      <c r="A34" s="15">
        <v>41244</v>
      </c>
      <c r="B34" s="50">
        <v>16.927600000000002</v>
      </c>
      <c r="C34" s="50">
        <v>7.6426999999999996</v>
      </c>
      <c r="D34" s="50">
        <v>18.983699999999999</v>
      </c>
      <c r="E34" s="50">
        <v>19.733599999999999</v>
      </c>
      <c r="F34" s="50">
        <v>24.945</v>
      </c>
      <c r="G34" s="50">
        <v>17.599299999999999</v>
      </c>
      <c r="H34" s="50">
        <v>7.8311000000000002</v>
      </c>
      <c r="I34" s="50">
        <v>19.9209</v>
      </c>
      <c r="J34" s="50">
        <v>22.209</v>
      </c>
      <c r="K34" s="50">
        <v>24.945</v>
      </c>
      <c r="L34" s="50">
        <v>4.7904999999999998</v>
      </c>
      <c r="M34" s="50">
        <v>2.9458000000000002</v>
      </c>
      <c r="N34" s="50">
        <v>5.1100000000000003</v>
      </c>
      <c r="O34" s="50">
        <v>6.1906999999999996</v>
      </c>
      <c r="P34" s="50">
        <v>0</v>
      </c>
    </row>
    <row r="35" spans="1:16" hidden="1" outlineLevel="1">
      <c r="A35" s="15">
        <v>41275</v>
      </c>
      <c r="B35" s="50">
        <v>10.0817</v>
      </c>
      <c r="C35" s="50">
        <v>6.7233000000000001</v>
      </c>
      <c r="D35" s="50">
        <v>12.938700000000001</v>
      </c>
      <c r="E35" s="50">
        <v>20.545500000000001</v>
      </c>
      <c r="F35" s="50">
        <v>12.276199999999999</v>
      </c>
      <c r="G35" s="50">
        <v>10.979799999999999</v>
      </c>
      <c r="H35" s="50">
        <v>7.3361999999999998</v>
      </c>
      <c r="I35" s="50">
        <v>14.040699999999999</v>
      </c>
      <c r="J35" s="50">
        <v>21.907299999999999</v>
      </c>
      <c r="K35" s="50">
        <v>12.276199999999999</v>
      </c>
      <c r="L35" s="50">
        <v>4.2190000000000003</v>
      </c>
      <c r="M35" s="50">
        <v>2.9135</v>
      </c>
      <c r="N35" s="50">
        <v>5.4493</v>
      </c>
      <c r="O35" s="50">
        <v>6.5922000000000001</v>
      </c>
      <c r="P35" s="50">
        <v>0</v>
      </c>
    </row>
    <row r="36" spans="1:16" hidden="1" outlineLevel="1">
      <c r="A36" s="15">
        <v>41306</v>
      </c>
      <c r="B36" s="50">
        <v>10.122999999999999</v>
      </c>
      <c r="C36" s="50">
        <v>7.6952999999999996</v>
      </c>
      <c r="D36" s="50">
        <v>13.7521</v>
      </c>
      <c r="E36" s="50">
        <v>11.2583</v>
      </c>
      <c r="F36" s="50">
        <v>14.0008</v>
      </c>
      <c r="G36" s="50">
        <v>10.8902</v>
      </c>
      <c r="H36" s="50">
        <v>8.0235000000000003</v>
      </c>
      <c r="I36" s="50">
        <v>15.867800000000001</v>
      </c>
      <c r="J36" s="50">
        <v>15.7135</v>
      </c>
      <c r="K36" s="50">
        <v>14.0008</v>
      </c>
      <c r="L36" s="50">
        <v>4.3798000000000004</v>
      </c>
      <c r="M36" s="50">
        <v>2.3938999999999999</v>
      </c>
      <c r="N36" s="50">
        <v>5.2474999999999996</v>
      </c>
      <c r="O36" s="50">
        <v>4.7134</v>
      </c>
      <c r="P36" s="50">
        <v>0</v>
      </c>
    </row>
    <row r="37" spans="1:16" hidden="1" outlineLevel="1">
      <c r="A37" s="15">
        <v>41334</v>
      </c>
      <c r="B37" s="50">
        <v>10.629</v>
      </c>
      <c r="C37" s="50">
        <v>7.8247999999999998</v>
      </c>
      <c r="D37" s="50">
        <v>12.7851</v>
      </c>
      <c r="E37" s="50">
        <v>16.924800000000001</v>
      </c>
      <c r="F37" s="50">
        <v>14.0007</v>
      </c>
      <c r="G37" s="50">
        <v>10.9765</v>
      </c>
      <c r="H37" s="50">
        <v>8.0879999999999992</v>
      </c>
      <c r="I37" s="50">
        <v>13.199199999999999</v>
      </c>
      <c r="J37" s="50">
        <v>17.671900000000001</v>
      </c>
      <c r="K37" s="50">
        <v>14.0007</v>
      </c>
      <c r="L37" s="50">
        <v>3.7839999999999998</v>
      </c>
      <c r="M37" s="50">
        <v>2.4243999999999999</v>
      </c>
      <c r="N37" s="50">
        <v>4.8720999999999997</v>
      </c>
      <c r="O37" s="50">
        <v>4.7333999999999996</v>
      </c>
      <c r="P37" s="50">
        <v>0</v>
      </c>
    </row>
    <row r="38" spans="1:16" hidden="1" outlineLevel="1">
      <c r="A38" s="15">
        <v>41365</v>
      </c>
      <c r="B38" s="50">
        <v>10.950900000000001</v>
      </c>
      <c r="C38" s="50">
        <v>9.0757999999999992</v>
      </c>
      <c r="D38" s="50">
        <v>12.97</v>
      </c>
      <c r="E38" s="50">
        <v>11.5093</v>
      </c>
      <c r="F38" s="50">
        <v>16.296099999999999</v>
      </c>
      <c r="G38" s="50">
        <v>11.4696</v>
      </c>
      <c r="H38" s="50">
        <v>9.3404000000000007</v>
      </c>
      <c r="I38" s="50">
        <v>14.1569</v>
      </c>
      <c r="J38" s="50">
        <v>11.6198</v>
      </c>
      <c r="K38" s="50">
        <v>16.296099999999999</v>
      </c>
      <c r="L38" s="50">
        <v>3.8298000000000001</v>
      </c>
      <c r="M38" s="50">
        <v>2.7991000000000001</v>
      </c>
      <c r="N38" s="50">
        <v>4.2243000000000004</v>
      </c>
      <c r="O38" s="50">
        <v>4.2401</v>
      </c>
      <c r="P38" s="50">
        <v>0</v>
      </c>
    </row>
    <row r="39" spans="1:16" hidden="1" outlineLevel="1">
      <c r="A39" s="15">
        <v>41395</v>
      </c>
      <c r="B39" s="50">
        <v>10.476699999999999</v>
      </c>
      <c r="C39" s="50">
        <v>9.1717999999999993</v>
      </c>
      <c r="D39" s="50">
        <v>11.7845</v>
      </c>
      <c r="E39" s="50">
        <v>10.408099999999999</v>
      </c>
      <c r="F39" s="50">
        <v>0.5</v>
      </c>
      <c r="G39" s="50">
        <v>11.0709</v>
      </c>
      <c r="H39" s="50">
        <v>9.4962</v>
      </c>
      <c r="I39" s="50">
        <v>12.773</v>
      </c>
      <c r="J39" s="50">
        <v>11.902200000000001</v>
      </c>
      <c r="K39" s="50">
        <v>0.5</v>
      </c>
      <c r="L39" s="50">
        <v>4.4888000000000003</v>
      </c>
      <c r="M39" s="50">
        <v>2.1724000000000001</v>
      </c>
      <c r="N39" s="50">
        <v>5.1647999999999996</v>
      </c>
      <c r="O39" s="50">
        <v>5.9908000000000001</v>
      </c>
      <c r="P39" s="50">
        <v>0</v>
      </c>
    </row>
    <row r="40" spans="1:16" hidden="1" outlineLevel="1">
      <c r="A40" s="15">
        <v>41426</v>
      </c>
      <c r="B40" s="50">
        <v>11.3483</v>
      </c>
      <c r="C40" s="50">
        <v>8.9052000000000007</v>
      </c>
      <c r="D40" s="50">
        <v>12.232200000000001</v>
      </c>
      <c r="E40" s="50">
        <v>17.812200000000001</v>
      </c>
      <c r="F40" s="50">
        <v>20.2</v>
      </c>
      <c r="G40" s="50">
        <v>12.0358</v>
      </c>
      <c r="H40" s="50">
        <v>9.2394999999999996</v>
      </c>
      <c r="I40" s="50">
        <v>13.5776</v>
      </c>
      <c r="J40" s="50">
        <v>18.395600000000002</v>
      </c>
      <c r="K40" s="50">
        <v>20.2</v>
      </c>
      <c r="L40" s="50">
        <v>3.968</v>
      </c>
      <c r="M40" s="50">
        <v>2.952</v>
      </c>
      <c r="N40" s="50">
        <v>4.3955000000000002</v>
      </c>
      <c r="O40" s="50">
        <v>4.7310999999999996</v>
      </c>
      <c r="P40" s="50">
        <v>0</v>
      </c>
    </row>
    <row r="41" spans="1:16" hidden="1" outlineLevel="1">
      <c r="A41" s="15">
        <v>41456</v>
      </c>
      <c r="B41" s="50">
        <v>10.386100000000001</v>
      </c>
      <c r="C41" s="50">
        <v>8.6227</v>
      </c>
      <c r="D41" s="50">
        <v>13.164199999999999</v>
      </c>
      <c r="E41" s="50">
        <v>11.952500000000001</v>
      </c>
      <c r="F41" s="50">
        <v>0</v>
      </c>
      <c r="G41" s="50">
        <v>11.0564</v>
      </c>
      <c r="H41" s="50">
        <v>9.2774999999999999</v>
      </c>
      <c r="I41" s="50">
        <v>13.7799</v>
      </c>
      <c r="J41" s="50">
        <v>12.9451</v>
      </c>
      <c r="K41" s="50">
        <v>0</v>
      </c>
      <c r="L41" s="50">
        <v>2.722</v>
      </c>
      <c r="M41" s="50">
        <v>1.6653</v>
      </c>
      <c r="N41" s="50">
        <v>4.4371999999999998</v>
      </c>
      <c r="O41" s="50">
        <v>5.6760000000000002</v>
      </c>
      <c r="P41" s="50">
        <v>0</v>
      </c>
    </row>
    <row r="42" spans="1:16" hidden="1" outlineLevel="1">
      <c r="A42" s="15">
        <v>41487</v>
      </c>
      <c r="B42" s="50">
        <v>9.7200000000000006</v>
      </c>
      <c r="C42" s="50">
        <v>8.2002000000000006</v>
      </c>
      <c r="D42" s="50">
        <v>11.9771</v>
      </c>
      <c r="E42" s="50">
        <v>8.3422999999999998</v>
      </c>
      <c r="F42" s="50">
        <v>14.0037</v>
      </c>
      <c r="G42" s="50">
        <v>10.125400000000001</v>
      </c>
      <c r="H42" s="50">
        <v>8.3271999999999995</v>
      </c>
      <c r="I42" s="50">
        <v>12.8087</v>
      </c>
      <c r="J42" s="50">
        <v>11.0503</v>
      </c>
      <c r="K42" s="50">
        <v>14.0037</v>
      </c>
      <c r="L42" s="50">
        <v>5.4013</v>
      </c>
      <c r="M42" s="50">
        <v>2.4350999999999998</v>
      </c>
      <c r="N42" s="50">
        <v>5.4524999999999997</v>
      </c>
      <c r="O42" s="50">
        <v>6.5479000000000003</v>
      </c>
      <c r="P42" s="50">
        <v>0</v>
      </c>
    </row>
    <row r="43" spans="1:16" hidden="1" outlineLevel="1">
      <c r="A43" s="15">
        <v>41518</v>
      </c>
      <c r="B43" s="50">
        <v>11.0024</v>
      </c>
      <c r="C43" s="50">
        <v>6.8871000000000002</v>
      </c>
      <c r="D43" s="50">
        <v>15.507400000000001</v>
      </c>
      <c r="E43" s="50">
        <v>11.221399999999999</v>
      </c>
      <c r="F43" s="50">
        <v>14.001799999999999</v>
      </c>
      <c r="G43" s="50">
        <v>11.463900000000001</v>
      </c>
      <c r="H43" s="50">
        <v>7.0350999999999999</v>
      </c>
      <c r="I43" s="50">
        <v>16.5627</v>
      </c>
      <c r="J43" s="50">
        <v>12.9795</v>
      </c>
      <c r="K43" s="50">
        <v>14.001799999999999</v>
      </c>
      <c r="L43" s="50">
        <v>4.4596</v>
      </c>
      <c r="M43" s="50">
        <v>2.0815999999999999</v>
      </c>
      <c r="N43" s="50">
        <v>5.2405999999999997</v>
      </c>
      <c r="O43" s="50">
        <v>4.7613000000000003</v>
      </c>
      <c r="P43" s="50">
        <v>0</v>
      </c>
    </row>
    <row r="44" spans="1:16" hidden="1" outlineLevel="1">
      <c r="A44" s="15">
        <v>41548</v>
      </c>
      <c r="B44" s="50">
        <v>10.413500000000001</v>
      </c>
      <c r="C44" s="50">
        <v>8.5852000000000004</v>
      </c>
      <c r="D44" s="50">
        <v>11.822800000000001</v>
      </c>
      <c r="E44" s="50">
        <v>7.6102999999999996</v>
      </c>
      <c r="F44" s="50">
        <v>5.2191000000000001</v>
      </c>
      <c r="G44" s="50">
        <v>11.458600000000001</v>
      </c>
      <c r="H44" s="50">
        <v>8.7232000000000003</v>
      </c>
      <c r="I44" s="50">
        <v>14.320600000000001</v>
      </c>
      <c r="J44" s="50">
        <v>7.8570000000000002</v>
      </c>
      <c r="K44" s="50">
        <v>7.1079999999999997</v>
      </c>
      <c r="L44" s="50">
        <v>5.8428000000000004</v>
      </c>
      <c r="M44" s="50">
        <v>2.2703000000000002</v>
      </c>
      <c r="N44" s="50">
        <v>6.0292000000000003</v>
      </c>
      <c r="O44" s="50">
        <v>5.03</v>
      </c>
      <c r="P44" s="50">
        <v>5</v>
      </c>
    </row>
    <row r="45" spans="1:16" hidden="1" outlineLevel="1">
      <c r="A45" s="15">
        <v>41579</v>
      </c>
      <c r="B45" s="50">
        <v>10.2475</v>
      </c>
      <c r="C45" s="50">
        <v>6.9398999999999997</v>
      </c>
      <c r="D45" s="50">
        <v>13.901999999999999</v>
      </c>
      <c r="E45" s="50">
        <v>7.5557999999999996</v>
      </c>
      <c r="F45" s="50">
        <v>13.9503</v>
      </c>
      <c r="G45" s="50">
        <v>11.034700000000001</v>
      </c>
      <c r="H45" s="50">
        <v>7.3234000000000004</v>
      </c>
      <c r="I45" s="50">
        <v>15.085000000000001</v>
      </c>
      <c r="J45" s="50">
        <v>10.7401</v>
      </c>
      <c r="K45" s="50">
        <v>13.9503</v>
      </c>
      <c r="L45" s="50">
        <v>4.3857999999999997</v>
      </c>
      <c r="M45" s="50">
        <v>1.4178999999999999</v>
      </c>
      <c r="N45" s="50">
        <v>5.5975000000000001</v>
      </c>
      <c r="O45" s="50">
        <v>5.1273999999999997</v>
      </c>
      <c r="P45" s="50">
        <v>0</v>
      </c>
    </row>
    <row r="46" spans="1:16" hidden="1" outlineLevel="1">
      <c r="A46" s="15">
        <v>41609</v>
      </c>
      <c r="B46" s="50">
        <v>12.942399999999999</v>
      </c>
      <c r="C46" s="50">
        <v>7.1142000000000003</v>
      </c>
      <c r="D46" s="50">
        <v>14.3103</v>
      </c>
      <c r="E46" s="50">
        <v>14.5358</v>
      </c>
      <c r="F46" s="50">
        <v>9.7792999999999992</v>
      </c>
      <c r="G46" s="50">
        <v>14.3118</v>
      </c>
      <c r="H46" s="50">
        <v>7.4006999999999996</v>
      </c>
      <c r="I46" s="50">
        <v>16.259</v>
      </c>
      <c r="J46" s="50">
        <v>16.1373</v>
      </c>
      <c r="K46" s="50">
        <v>9.7792999999999992</v>
      </c>
      <c r="L46" s="50">
        <v>6.6115000000000004</v>
      </c>
      <c r="M46" s="50">
        <v>2.4182000000000001</v>
      </c>
      <c r="N46" s="50">
        <v>6.8971999999999998</v>
      </c>
      <c r="O46" s="50">
        <v>6.6562000000000001</v>
      </c>
      <c r="P46" s="50">
        <v>0</v>
      </c>
    </row>
    <row r="47" spans="1:16" hidden="1" outlineLevel="1">
      <c r="A47" s="15">
        <v>41640</v>
      </c>
      <c r="B47" s="50">
        <v>11.3879</v>
      </c>
      <c r="C47" s="50">
        <v>6.8701999999999996</v>
      </c>
      <c r="D47" s="50">
        <v>13.061</v>
      </c>
      <c r="E47" s="50">
        <v>11.346299999999999</v>
      </c>
      <c r="F47" s="50">
        <v>15.8</v>
      </c>
      <c r="G47" s="50">
        <v>11.8482</v>
      </c>
      <c r="H47" s="50">
        <v>7.0651000000000002</v>
      </c>
      <c r="I47" s="50">
        <v>13.5555</v>
      </c>
      <c r="J47" s="50">
        <v>13.4223</v>
      </c>
      <c r="K47" s="50">
        <v>15.8</v>
      </c>
      <c r="L47" s="50">
        <v>5.5324</v>
      </c>
      <c r="M47" s="50">
        <v>2.5323000000000002</v>
      </c>
      <c r="N47" s="50">
        <v>5.6574</v>
      </c>
      <c r="O47" s="50">
        <v>6.9802</v>
      </c>
      <c r="P47" s="50">
        <v>0</v>
      </c>
    </row>
    <row r="48" spans="1:16" hidden="1" outlineLevel="1">
      <c r="A48" s="15">
        <v>41671</v>
      </c>
      <c r="B48" s="50">
        <v>13.112399999999999</v>
      </c>
      <c r="C48" s="50">
        <v>8.2367000000000008</v>
      </c>
      <c r="D48" s="50">
        <v>15.008100000000001</v>
      </c>
      <c r="E48" s="50">
        <v>10.8338</v>
      </c>
      <c r="F48" s="50">
        <v>15.8</v>
      </c>
      <c r="G48" s="50">
        <v>13.6805</v>
      </c>
      <c r="H48" s="50">
        <v>8.266</v>
      </c>
      <c r="I48" s="50">
        <v>16.009</v>
      </c>
      <c r="J48" s="50">
        <v>11.5794</v>
      </c>
      <c r="K48" s="50">
        <v>15.8</v>
      </c>
      <c r="L48" s="50">
        <v>8.2518999999999991</v>
      </c>
      <c r="M48" s="50">
        <v>2.7366999999999999</v>
      </c>
      <c r="N48" s="50">
        <v>8.3042999999999996</v>
      </c>
      <c r="O48" s="50">
        <v>8.4499999999999993</v>
      </c>
      <c r="P48" s="50">
        <v>0</v>
      </c>
    </row>
    <row r="49" spans="1:16" hidden="1" outlineLevel="1">
      <c r="A49" s="15">
        <v>41699</v>
      </c>
      <c r="B49" s="50">
        <v>13.5823</v>
      </c>
      <c r="C49" s="50">
        <v>6.5529999999999999</v>
      </c>
      <c r="D49" s="50">
        <v>16.605499999999999</v>
      </c>
      <c r="E49" s="50">
        <v>6.2096999999999998</v>
      </c>
      <c r="F49" s="50">
        <v>15.8</v>
      </c>
      <c r="G49" s="50">
        <v>14.2515</v>
      </c>
      <c r="H49" s="50">
        <v>6.5915999999999997</v>
      </c>
      <c r="I49" s="50">
        <v>17.662500000000001</v>
      </c>
      <c r="J49" s="50">
        <v>6.4603000000000002</v>
      </c>
      <c r="K49" s="50">
        <v>15.8</v>
      </c>
      <c r="L49" s="50">
        <v>6.2573999999999996</v>
      </c>
      <c r="M49" s="50">
        <v>4.8781999999999996</v>
      </c>
      <c r="N49" s="50">
        <v>6.5382999999999996</v>
      </c>
      <c r="O49" s="50">
        <v>5.2986000000000004</v>
      </c>
      <c r="P49" s="50">
        <v>0</v>
      </c>
    </row>
    <row r="50" spans="1:16" hidden="1" outlineLevel="1">
      <c r="A50" s="15">
        <v>41730</v>
      </c>
      <c r="B50" s="50">
        <v>11.407299999999999</v>
      </c>
      <c r="C50" s="50">
        <v>8.4589999999999996</v>
      </c>
      <c r="D50" s="50">
        <v>12.863200000000001</v>
      </c>
      <c r="E50" s="50">
        <v>5.2991999999999999</v>
      </c>
      <c r="F50" s="50">
        <v>15.8</v>
      </c>
      <c r="G50" s="50">
        <v>12.626200000000001</v>
      </c>
      <c r="H50" s="50">
        <v>8.8038000000000007</v>
      </c>
      <c r="I50" s="50">
        <v>15.0025</v>
      </c>
      <c r="J50" s="50">
        <v>4.9656000000000002</v>
      </c>
      <c r="K50" s="50">
        <v>15.8</v>
      </c>
      <c r="L50" s="50">
        <v>7.3804999999999996</v>
      </c>
      <c r="M50" s="50">
        <v>2.6922000000000001</v>
      </c>
      <c r="N50" s="50">
        <v>7.6062000000000003</v>
      </c>
      <c r="O50" s="50">
        <v>7.5442999999999998</v>
      </c>
      <c r="P50" s="50">
        <v>0</v>
      </c>
    </row>
    <row r="51" spans="1:16" hidden="1" outlineLevel="1">
      <c r="A51" s="15">
        <v>41760</v>
      </c>
      <c r="B51" s="52">
        <v>12.3775</v>
      </c>
      <c r="C51" s="52">
        <v>8.3072999999999997</v>
      </c>
      <c r="D51" s="52">
        <v>14.6305</v>
      </c>
      <c r="E51" s="52">
        <v>7.9309000000000003</v>
      </c>
      <c r="F51" s="52">
        <v>15.8</v>
      </c>
      <c r="G51" s="52">
        <v>13.672499999999999</v>
      </c>
      <c r="H51" s="52">
        <v>8.8152000000000008</v>
      </c>
      <c r="I51" s="52">
        <v>16.463100000000001</v>
      </c>
      <c r="J51" s="52">
        <v>8.0722000000000005</v>
      </c>
      <c r="K51" s="52">
        <v>15.8</v>
      </c>
      <c r="L51" s="52">
        <v>6.8586</v>
      </c>
      <c r="M51" s="52">
        <v>2.3010000000000002</v>
      </c>
      <c r="N51" s="52">
        <v>7.1025999999999998</v>
      </c>
      <c r="O51" s="52">
        <v>7.5972</v>
      </c>
      <c r="P51" s="52">
        <v>0</v>
      </c>
    </row>
    <row r="52" spans="1:16" hidden="1" outlineLevel="1">
      <c r="A52" s="15">
        <v>41791</v>
      </c>
      <c r="B52" s="52">
        <v>11.981999999999999</v>
      </c>
      <c r="C52" s="52">
        <v>7.9196999999999997</v>
      </c>
      <c r="D52" s="52">
        <v>14.333500000000001</v>
      </c>
      <c r="E52" s="52">
        <v>8.3508999999999993</v>
      </c>
      <c r="F52" s="52">
        <v>15.8</v>
      </c>
      <c r="G52" s="52">
        <v>12.6495</v>
      </c>
      <c r="H52" s="52">
        <v>8.4710000000000001</v>
      </c>
      <c r="I52" s="52">
        <v>15.330299999999999</v>
      </c>
      <c r="J52" s="52">
        <v>8.3878000000000004</v>
      </c>
      <c r="K52" s="52">
        <v>15.8</v>
      </c>
      <c r="L52" s="52">
        <v>6.4542999999999999</v>
      </c>
      <c r="M52" s="52">
        <v>2.5009000000000001</v>
      </c>
      <c r="N52" s="52">
        <v>7.4291999999999998</v>
      </c>
      <c r="O52" s="52">
        <v>7.6784999999999997</v>
      </c>
      <c r="P52" s="52">
        <v>0</v>
      </c>
    </row>
    <row r="53" spans="1:16" hidden="1" outlineLevel="1">
      <c r="A53" s="15">
        <v>41821</v>
      </c>
      <c r="B53" s="52">
        <v>11.5185</v>
      </c>
      <c r="C53" s="52">
        <v>8.1603999999999992</v>
      </c>
      <c r="D53" s="52">
        <v>13.686</v>
      </c>
      <c r="E53" s="52">
        <v>8.2575000000000003</v>
      </c>
      <c r="F53" s="52">
        <v>15.8</v>
      </c>
      <c r="G53" s="52">
        <v>12.0291</v>
      </c>
      <c r="H53" s="52">
        <v>8.8858999999999995</v>
      </c>
      <c r="I53" s="52">
        <v>14.4468</v>
      </c>
      <c r="J53" s="52">
        <v>8.2647999999999993</v>
      </c>
      <c r="K53" s="52">
        <v>15.8</v>
      </c>
      <c r="L53" s="52">
        <v>7.1711</v>
      </c>
      <c r="M53" s="52">
        <v>2.5714000000000001</v>
      </c>
      <c r="N53" s="52">
        <v>8.4709000000000003</v>
      </c>
      <c r="O53" s="52">
        <v>8</v>
      </c>
      <c r="P53" s="52">
        <v>0</v>
      </c>
    </row>
    <row r="54" spans="1:16" hidden="1" outlineLevel="1" collapsed="1">
      <c r="A54" s="15">
        <v>41852</v>
      </c>
      <c r="B54" s="52">
        <v>10.5974</v>
      </c>
      <c r="C54" s="52">
        <v>8.2428000000000008</v>
      </c>
      <c r="D54" s="52">
        <v>13.0641</v>
      </c>
      <c r="E54" s="52">
        <v>7.1341000000000001</v>
      </c>
      <c r="F54" s="52">
        <v>15.8</v>
      </c>
      <c r="G54" s="52">
        <v>11.735200000000001</v>
      </c>
      <c r="H54" s="52">
        <v>8.8712999999999997</v>
      </c>
      <c r="I54" s="52">
        <v>15.9415</v>
      </c>
      <c r="J54" s="52">
        <v>7.3552</v>
      </c>
      <c r="K54" s="52">
        <v>15.8</v>
      </c>
      <c r="L54" s="52">
        <v>6.5525000000000002</v>
      </c>
      <c r="M54" s="52">
        <v>2.6899000000000002</v>
      </c>
      <c r="N54" s="52">
        <v>7.2378999999999998</v>
      </c>
      <c r="O54" s="52">
        <v>4.3738000000000001</v>
      </c>
      <c r="P54" s="52">
        <v>0</v>
      </c>
    </row>
    <row r="55" spans="1:16" hidden="1" outlineLevel="1" collapsed="1">
      <c r="A55" s="15">
        <v>41883</v>
      </c>
      <c r="B55" s="52">
        <v>12.7097</v>
      </c>
      <c r="C55" s="52">
        <v>8.5465999999999998</v>
      </c>
      <c r="D55" s="52">
        <v>16.575099999999999</v>
      </c>
      <c r="E55" s="52">
        <v>7.9320000000000004</v>
      </c>
      <c r="F55" s="52">
        <v>15.8</v>
      </c>
      <c r="G55" s="52">
        <v>13.357900000000001</v>
      </c>
      <c r="H55" s="52">
        <v>8.5549999999999997</v>
      </c>
      <c r="I55" s="52">
        <v>17.4557</v>
      </c>
      <c r="J55" s="52">
        <v>8.5097000000000005</v>
      </c>
      <c r="K55" s="52">
        <v>15.8</v>
      </c>
      <c r="L55" s="52">
        <v>4.5749000000000004</v>
      </c>
      <c r="M55" s="52">
        <v>4.9611999999999998</v>
      </c>
      <c r="N55" s="52">
        <v>4.8887</v>
      </c>
      <c r="O55" s="52">
        <v>4.2370000000000001</v>
      </c>
      <c r="P55" s="52">
        <v>0</v>
      </c>
    </row>
    <row r="56" spans="1:16" hidden="1" outlineLevel="1" collapsed="1">
      <c r="A56" s="15">
        <v>41913</v>
      </c>
      <c r="B56" s="52">
        <v>11.0282</v>
      </c>
      <c r="C56" s="52">
        <v>8.1707000000000001</v>
      </c>
      <c r="D56" s="52">
        <v>14.442</v>
      </c>
      <c r="E56" s="52">
        <v>7.9907000000000004</v>
      </c>
      <c r="F56" s="52">
        <v>15.8</v>
      </c>
      <c r="G56" s="52">
        <v>11.7821</v>
      </c>
      <c r="H56" s="52">
        <v>8.5311000000000003</v>
      </c>
      <c r="I56" s="52">
        <v>17.474499999999999</v>
      </c>
      <c r="J56" s="52">
        <v>7.9463999999999997</v>
      </c>
      <c r="K56" s="52">
        <v>15.8</v>
      </c>
      <c r="L56" s="52">
        <v>7.7634999999999996</v>
      </c>
      <c r="M56" s="52">
        <v>1.6811</v>
      </c>
      <c r="N56" s="52">
        <v>7.9741</v>
      </c>
      <c r="O56" s="52">
        <v>8.4879999999999995</v>
      </c>
      <c r="P56" s="52">
        <v>0</v>
      </c>
    </row>
    <row r="57" spans="1:16" hidden="1" outlineLevel="1" collapsed="1">
      <c r="A57" s="15">
        <v>41944</v>
      </c>
      <c r="B57" s="52">
        <v>10.3344</v>
      </c>
      <c r="C57" s="52">
        <v>8.4078999999999997</v>
      </c>
      <c r="D57" s="52">
        <v>13.592599999999999</v>
      </c>
      <c r="E57" s="52">
        <v>6.0685000000000002</v>
      </c>
      <c r="F57" s="52">
        <v>15.8</v>
      </c>
      <c r="G57" s="52">
        <v>10.908200000000001</v>
      </c>
      <c r="H57" s="52">
        <v>8.5006000000000004</v>
      </c>
      <c r="I57" s="52">
        <v>15.363</v>
      </c>
      <c r="J57" s="52">
        <v>6.1597999999999997</v>
      </c>
      <c r="K57" s="52">
        <v>15.8</v>
      </c>
      <c r="L57" s="52">
        <v>6.0003000000000002</v>
      </c>
      <c r="M57" s="52">
        <v>1.9187000000000001</v>
      </c>
      <c r="N57" s="52">
        <v>6.3593000000000002</v>
      </c>
      <c r="O57" s="52">
        <v>3.7336</v>
      </c>
      <c r="P57" s="52">
        <v>0</v>
      </c>
    </row>
    <row r="58" spans="1:16" hidden="1" outlineLevel="1" collapsed="1">
      <c r="A58" s="15">
        <v>41974</v>
      </c>
      <c r="B58" s="52">
        <v>13.6431</v>
      </c>
      <c r="C58" s="52">
        <v>8.3229000000000006</v>
      </c>
      <c r="D58" s="52">
        <v>16.865400000000001</v>
      </c>
      <c r="E58" s="52">
        <v>7.1330999999999998</v>
      </c>
      <c r="F58" s="52">
        <v>0</v>
      </c>
      <c r="G58" s="52">
        <v>14.410600000000001</v>
      </c>
      <c r="H58" s="52">
        <v>8.5145999999999997</v>
      </c>
      <c r="I58" s="52">
        <v>18.266400000000001</v>
      </c>
      <c r="J58" s="52">
        <v>7.1749999999999998</v>
      </c>
      <c r="K58" s="52">
        <v>0</v>
      </c>
      <c r="L58" s="52">
        <v>6.7998000000000003</v>
      </c>
      <c r="M58" s="52">
        <v>3.0310999999999999</v>
      </c>
      <c r="N58" s="52">
        <v>7.1005000000000003</v>
      </c>
      <c r="O58" s="52">
        <v>6.6055000000000001</v>
      </c>
      <c r="P58" s="52">
        <v>0</v>
      </c>
    </row>
    <row r="59" spans="1:16" hidden="1" outlineLevel="1" collapsed="1">
      <c r="A59" s="15">
        <v>42005</v>
      </c>
      <c r="B59" s="52">
        <v>12.8139</v>
      </c>
      <c r="C59" s="52">
        <v>8.3751999999999995</v>
      </c>
      <c r="D59" s="52">
        <v>14.9916</v>
      </c>
      <c r="E59" s="52">
        <v>6.0251999999999999</v>
      </c>
      <c r="F59" s="52">
        <v>15.8</v>
      </c>
      <c r="G59" s="52">
        <v>14.453900000000001</v>
      </c>
      <c r="H59" s="52">
        <v>9.1051000000000002</v>
      </c>
      <c r="I59" s="52">
        <v>17.152999999999999</v>
      </c>
      <c r="J59" s="52">
        <v>6.4358000000000004</v>
      </c>
      <c r="K59" s="52">
        <v>15.8</v>
      </c>
      <c r="L59" s="52">
        <v>5.9958999999999998</v>
      </c>
      <c r="M59" s="52">
        <v>2.8298000000000001</v>
      </c>
      <c r="N59" s="52">
        <v>6.6464999999999996</v>
      </c>
      <c r="O59" s="52">
        <v>4.5118999999999998</v>
      </c>
      <c r="P59" s="52">
        <v>0</v>
      </c>
    </row>
    <row r="60" spans="1:16" hidden="1" outlineLevel="1" collapsed="1">
      <c r="A60" s="15">
        <v>42036</v>
      </c>
      <c r="B60" s="52">
        <v>15.1061</v>
      </c>
      <c r="C60" s="52">
        <v>8.4862000000000002</v>
      </c>
      <c r="D60" s="52">
        <v>17.1279</v>
      </c>
      <c r="E60" s="52">
        <v>5.5026999999999999</v>
      </c>
      <c r="F60" s="52">
        <v>7.7</v>
      </c>
      <c r="G60" s="52">
        <v>16.659600000000001</v>
      </c>
      <c r="H60" s="52">
        <v>8.8683999999999994</v>
      </c>
      <c r="I60" s="52">
        <v>19.329999999999998</v>
      </c>
      <c r="J60" s="52">
        <v>5.6252000000000004</v>
      </c>
      <c r="K60" s="52">
        <v>0</v>
      </c>
      <c r="L60" s="52">
        <v>7.0271999999999997</v>
      </c>
      <c r="M60" s="52">
        <v>3.4864000000000002</v>
      </c>
      <c r="N60" s="52">
        <v>7.3470000000000004</v>
      </c>
      <c r="O60" s="52">
        <v>3.2976999999999999</v>
      </c>
      <c r="P60" s="52">
        <v>7.7</v>
      </c>
    </row>
    <row r="61" spans="1:16" hidden="1" outlineLevel="1" collapsed="1">
      <c r="A61" s="15">
        <v>42064</v>
      </c>
      <c r="B61" s="52">
        <v>17.733499999999999</v>
      </c>
      <c r="C61" s="52">
        <v>8.9001999999999999</v>
      </c>
      <c r="D61" s="52">
        <v>20.0426</v>
      </c>
      <c r="E61" s="52">
        <v>6.2454000000000001</v>
      </c>
      <c r="F61" s="52">
        <v>0</v>
      </c>
      <c r="G61" s="52">
        <v>19.3477</v>
      </c>
      <c r="H61" s="52">
        <v>9.1267999999999994</v>
      </c>
      <c r="I61" s="52">
        <v>22.326599999999999</v>
      </c>
      <c r="J61" s="52">
        <v>6.1943000000000001</v>
      </c>
      <c r="K61" s="52">
        <v>0</v>
      </c>
      <c r="L61" s="52">
        <v>5.4946000000000002</v>
      </c>
      <c r="M61" s="52">
        <v>2.5085000000000002</v>
      </c>
      <c r="N61" s="52">
        <v>5.5876999999999999</v>
      </c>
      <c r="O61" s="52">
        <v>7.75</v>
      </c>
      <c r="P61" s="52">
        <v>0</v>
      </c>
    </row>
    <row r="62" spans="1:16" hidden="1" outlineLevel="1" collapsed="1">
      <c r="A62" s="15">
        <v>42095</v>
      </c>
      <c r="B62" s="52">
        <v>17.477699999999999</v>
      </c>
      <c r="C62" s="52">
        <v>8.5991999999999997</v>
      </c>
      <c r="D62" s="52">
        <v>20.796199999999999</v>
      </c>
      <c r="E62" s="52">
        <v>9.0486000000000004</v>
      </c>
      <c r="F62" s="52">
        <v>14.8414</v>
      </c>
      <c r="G62" s="52">
        <v>18.615400000000001</v>
      </c>
      <c r="H62" s="52">
        <v>10.0206</v>
      </c>
      <c r="I62" s="52">
        <v>21.735199999999999</v>
      </c>
      <c r="J62" s="52">
        <v>9.0463000000000005</v>
      </c>
      <c r="K62" s="52">
        <v>14.8414</v>
      </c>
      <c r="L62" s="52">
        <v>5.5933000000000002</v>
      </c>
      <c r="M62" s="52">
        <v>4.4198000000000004</v>
      </c>
      <c r="N62" s="52">
        <v>6.6717000000000004</v>
      </c>
      <c r="O62" s="52">
        <v>10.8629</v>
      </c>
      <c r="P62" s="52">
        <v>0</v>
      </c>
    </row>
    <row r="63" spans="1:16" hidden="1" outlineLevel="1" collapsed="1">
      <c r="A63" s="15">
        <v>42125</v>
      </c>
      <c r="B63" s="52">
        <v>16.834</v>
      </c>
      <c r="C63" s="52">
        <v>8.8914000000000009</v>
      </c>
      <c r="D63" s="52">
        <v>18.853899999999999</v>
      </c>
      <c r="E63" s="52">
        <v>13.553699999999999</v>
      </c>
      <c r="F63" s="52">
        <v>0</v>
      </c>
      <c r="G63" s="52">
        <v>18.6374</v>
      </c>
      <c r="H63" s="52">
        <v>9.9840999999999998</v>
      </c>
      <c r="I63" s="52">
        <v>21.192599999999999</v>
      </c>
      <c r="J63" s="52">
        <v>13.9267</v>
      </c>
      <c r="K63" s="52">
        <v>0</v>
      </c>
      <c r="L63" s="52">
        <v>5.3872</v>
      </c>
      <c r="M63" s="52">
        <v>3.0518000000000001</v>
      </c>
      <c r="N63" s="52">
        <v>5.7755999999999998</v>
      </c>
      <c r="O63" s="52">
        <v>5.6641000000000004</v>
      </c>
      <c r="P63" s="52">
        <v>0</v>
      </c>
    </row>
    <row r="64" spans="1:16" hidden="1" outlineLevel="1" collapsed="1">
      <c r="A64" s="15">
        <v>42156</v>
      </c>
      <c r="B64" s="52">
        <v>17.290900000000001</v>
      </c>
      <c r="C64" s="52">
        <v>9.3071000000000002</v>
      </c>
      <c r="D64" s="52">
        <v>19.441099999999999</v>
      </c>
      <c r="E64" s="52">
        <v>9.8772000000000002</v>
      </c>
      <c r="F64" s="52">
        <v>0</v>
      </c>
      <c r="G64" s="52">
        <v>18.1068</v>
      </c>
      <c r="H64" s="52">
        <v>10.5189</v>
      </c>
      <c r="I64" s="52">
        <v>20.204599999999999</v>
      </c>
      <c r="J64" s="52">
        <v>9.8673000000000002</v>
      </c>
      <c r="K64" s="52">
        <v>0</v>
      </c>
      <c r="L64" s="52">
        <v>5.0042</v>
      </c>
      <c r="M64" s="52">
        <v>2.3675000000000002</v>
      </c>
      <c r="N64" s="52">
        <v>6.0880000000000001</v>
      </c>
      <c r="O64" s="52">
        <v>11</v>
      </c>
      <c r="P64" s="52">
        <v>0</v>
      </c>
    </row>
    <row r="65" spans="1:16" hidden="1" outlineLevel="1" collapsed="1">
      <c r="A65" s="15">
        <v>42186</v>
      </c>
      <c r="B65" s="52">
        <v>18.116599999999998</v>
      </c>
      <c r="C65" s="52">
        <v>10.013199999999999</v>
      </c>
      <c r="D65" s="52">
        <v>19.9024</v>
      </c>
      <c r="E65" s="52">
        <v>7.9726999999999997</v>
      </c>
      <c r="F65" s="52">
        <v>0</v>
      </c>
      <c r="G65" s="52">
        <v>19.013999999999999</v>
      </c>
      <c r="H65" s="52">
        <v>11.3931</v>
      </c>
      <c r="I65" s="52">
        <v>20.740500000000001</v>
      </c>
      <c r="J65" s="52">
        <v>7.9630999999999998</v>
      </c>
      <c r="K65" s="52">
        <v>0</v>
      </c>
      <c r="L65" s="52">
        <v>4.6235999999999997</v>
      </c>
      <c r="M65" s="52">
        <v>2.4388000000000001</v>
      </c>
      <c r="N65" s="52">
        <v>5.4015000000000004</v>
      </c>
      <c r="O65" s="52">
        <v>11</v>
      </c>
      <c r="P65" s="52">
        <v>0</v>
      </c>
    </row>
    <row r="66" spans="1:16" hidden="1" outlineLevel="1" collapsed="1">
      <c r="A66" s="15">
        <v>42217</v>
      </c>
      <c r="B66" s="52">
        <v>14.963100000000001</v>
      </c>
      <c r="C66" s="52">
        <v>9.9085999999999999</v>
      </c>
      <c r="D66" s="52">
        <v>16.669699999999999</v>
      </c>
      <c r="E66" s="52">
        <v>7.7042999999999999</v>
      </c>
      <c r="F66" s="52">
        <v>0</v>
      </c>
      <c r="G66" s="52">
        <v>15.638299999999999</v>
      </c>
      <c r="H66" s="52">
        <v>10.7189</v>
      </c>
      <c r="I66" s="52">
        <v>17.403600000000001</v>
      </c>
      <c r="J66" s="52">
        <v>7.6689999999999996</v>
      </c>
      <c r="K66" s="52">
        <v>0</v>
      </c>
      <c r="L66" s="52">
        <v>5.5726000000000004</v>
      </c>
      <c r="M66" s="52">
        <v>2.4401000000000002</v>
      </c>
      <c r="N66" s="52">
        <v>6.2675999999999998</v>
      </c>
      <c r="O66" s="52">
        <v>9</v>
      </c>
      <c r="P66" s="52">
        <v>0</v>
      </c>
    </row>
    <row r="67" spans="1:16" hidden="1" outlineLevel="1" collapsed="1">
      <c r="A67" s="15">
        <v>42248</v>
      </c>
      <c r="B67" s="50">
        <v>14.3087</v>
      </c>
      <c r="C67" s="50">
        <v>10.5844</v>
      </c>
      <c r="D67" s="50">
        <v>15.793200000000001</v>
      </c>
      <c r="E67" s="50">
        <v>8.1265999999999998</v>
      </c>
      <c r="F67" s="50">
        <v>0</v>
      </c>
      <c r="G67" s="50">
        <v>15.324199999999999</v>
      </c>
      <c r="H67" s="50">
        <v>11.670400000000001</v>
      </c>
      <c r="I67" s="50">
        <v>16.963100000000001</v>
      </c>
      <c r="J67" s="50">
        <v>8.1409000000000002</v>
      </c>
      <c r="K67" s="50">
        <v>0</v>
      </c>
      <c r="L67" s="50">
        <v>3.5023</v>
      </c>
      <c r="M67" s="50">
        <v>2.0398000000000001</v>
      </c>
      <c r="N67" s="50">
        <v>3.8980000000000001</v>
      </c>
      <c r="O67" s="50">
        <v>2.2000000000000002</v>
      </c>
      <c r="P67" s="50">
        <v>0</v>
      </c>
    </row>
    <row r="68" spans="1:16" hidden="1" outlineLevel="1" collapsed="1">
      <c r="A68" s="15">
        <v>42278</v>
      </c>
      <c r="B68" s="50">
        <v>14.5054</v>
      </c>
      <c r="C68" s="50">
        <v>10.369899999999999</v>
      </c>
      <c r="D68" s="50">
        <v>16.2576</v>
      </c>
      <c r="E68" s="50">
        <v>7.1973000000000003</v>
      </c>
      <c r="F68" s="50">
        <v>0</v>
      </c>
      <c r="G68" s="50">
        <v>15.1533</v>
      </c>
      <c r="H68" s="50">
        <v>11.301299999999999</v>
      </c>
      <c r="I68" s="50">
        <v>16.815200000000001</v>
      </c>
      <c r="J68" s="50">
        <v>7.3829000000000002</v>
      </c>
      <c r="K68" s="50">
        <v>0</v>
      </c>
      <c r="L68" s="50">
        <v>4.7413999999999996</v>
      </c>
      <c r="M68" s="50">
        <v>2.2246000000000001</v>
      </c>
      <c r="N68" s="50">
        <v>6.0060000000000002</v>
      </c>
      <c r="O68" s="50">
        <v>4.6435000000000004</v>
      </c>
      <c r="P68" s="50">
        <v>0</v>
      </c>
    </row>
    <row r="69" spans="1:16" hidden="1" outlineLevel="1" collapsed="1">
      <c r="A69" s="15">
        <v>42309</v>
      </c>
      <c r="B69" s="50">
        <v>14.920999999999999</v>
      </c>
      <c r="C69" s="50">
        <v>8.4291</v>
      </c>
      <c r="D69" s="50">
        <v>16.495000000000001</v>
      </c>
      <c r="E69" s="50">
        <v>7.4383999999999997</v>
      </c>
      <c r="F69" s="50">
        <v>16.996300000000002</v>
      </c>
      <c r="G69" s="50">
        <v>15.6028</v>
      </c>
      <c r="H69" s="50">
        <v>9.2114999999999991</v>
      </c>
      <c r="I69" s="50">
        <v>17.157900000000001</v>
      </c>
      <c r="J69" s="50">
        <v>7.4977</v>
      </c>
      <c r="K69" s="50">
        <v>16.996300000000002</v>
      </c>
      <c r="L69" s="50">
        <v>6.1700999999999997</v>
      </c>
      <c r="M69" s="50">
        <v>3.1810999999999998</v>
      </c>
      <c r="N69" s="50">
        <v>7.1708999999999996</v>
      </c>
      <c r="O69" s="50">
        <v>4.3</v>
      </c>
      <c r="P69" s="50">
        <v>0</v>
      </c>
    </row>
    <row r="70" spans="1:16" hidden="1" outlineLevel="1" collapsed="1">
      <c r="A70" s="15">
        <v>42339</v>
      </c>
      <c r="B70" s="50">
        <v>15.677899999999999</v>
      </c>
      <c r="C70" s="50">
        <v>9.6942000000000004</v>
      </c>
      <c r="D70" s="50">
        <v>17.575399999999998</v>
      </c>
      <c r="E70" s="50">
        <v>8.3412000000000006</v>
      </c>
      <c r="F70" s="50">
        <v>15.8</v>
      </c>
      <c r="G70" s="50">
        <v>16.167200000000001</v>
      </c>
      <c r="H70" s="50">
        <v>10.380100000000001</v>
      </c>
      <c r="I70" s="50">
        <v>17.9712</v>
      </c>
      <c r="J70" s="50">
        <v>8.4550999999999998</v>
      </c>
      <c r="K70" s="50">
        <v>15.8</v>
      </c>
      <c r="L70" s="50">
        <v>4.7811000000000003</v>
      </c>
      <c r="M70" s="50">
        <v>2.8828999999999998</v>
      </c>
      <c r="N70" s="50">
        <v>6.1135999999999999</v>
      </c>
      <c r="O70" s="50">
        <v>1.3516999999999999</v>
      </c>
      <c r="P70" s="50">
        <v>0</v>
      </c>
    </row>
    <row r="71" spans="1:16" hidden="1" outlineLevel="1" collapsed="1">
      <c r="A71" s="15">
        <v>42370</v>
      </c>
      <c r="B71" s="50">
        <v>15.3851</v>
      </c>
      <c r="C71" s="50">
        <v>9.5442</v>
      </c>
      <c r="D71" s="50">
        <v>16.498000000000001</v>
      </c>
      <c r="E71" s="50">
        <v>8.4047999999999998</v>
      </c>
      <c r="F71" s="50">
        <v>0</v>
      </c>
      <c r="G71" s="50">
        <v>15.817600000000001</v>
      </c>
      <c r="H71" s="50">
        <v>10.7537</v>
      </c>
      <c r="I71" s="50">
        <v>16.7728</v>
      </c>
      <c r="J71" s="50">
        <v>8.4047999999999998</v>
      </c>
      <c r="K71" s="50">
        <v>0</v>
      </c>
      <c r="L71" s="50">
        <v>4.8095999999999997</v>
      </c>
      <c r="M71" s="50">
        <v>3.2088000000000001</v>
      </c>
      <c r="N71" s="50">
        <v>6.0941999999999998</v>
      </c>
      <c r="O71" s="50">
        <v>0</v>
      </c>
      <c r="P71" s="50">
        <v>0</v>
      </c>
    </row>
    <row r="72" spans="1:16" hidden="1" outlineLevel="1" collapsed="1">
      <c r="A72" s="15">
        <v>42401</v>
      </c>
      <c r="B72" s="50">
        <v>14.311500000000001</v>
      </c>
      <c r="C72" s="50">
        <v>9.8003</v>
      </c>
      <c r="D72" s="50">
        <v>15.438599999999999</v>
      </c>
      <c r="E72" s="50">
        <v>8.0852000000000004</v>
      </c>
      <c r="F72" s="50">
        <v>5.1017000000000001</v>
      </c>
      <c r="G72" s="50">
        <v>15.0305</v>
      </c>
      <c r="H72" s="50">
        <v>10.2271</v>
      </c>
      <c r="I72" s="50">
        <v>16.299700000000001</v>
      </c>
      <c r="J72" s="50">
        <v>8.0949000000000009</v>
      </c>
      <c r="K72" s="50">
        <v>15.8</v>
      </c>
      <c r="L72" s="50">
        <v>5.1052</v>
      </c>
      <c r="M72" s="50">
        <v>2.9611999999999998</v>
      </c>
      <c r="N72" s="50">
        <v>5.3506999999999998</v>
      </c>
      <c r="O72" s="50">
        <v>6.6</v>
      </c>
      <c r="P72" s="50">
        <v>5.0999999999999996</v>
      </c>
    </row>
    <row r="73" spans="1:16" hidden="1" outlineLevel="1" collapsed="1">
      <c r="A73" s="15">
        <v>42430</v>
      </c>
      <c r="B73" s="50">
        <v>14.7584</v>
      </c>
      <c r="C73" s="50">
        <v>9.4398999999999997</v>
      </c>
      <c r="D73" s="50">
        <v>16.085799999999999</v>
      </c>
      <c r="E73" s="50">
        <v>8.0291999999999994</v>
      </c>
      <c r="F73" s="50">
        <v>0</v>
      </c>
      <c r="G73" s="50">
        <v>15.372</v>
      </c>
      <c r="H73" s="50">
        <v>10.5732</v>
      </c>
      <c r="I73" s="50">
        <v>16.557099999999998</v>
      </c>
      <c r="J73" s="50">
        <v>8.0291999999999994</v>
      </c>
      <c r="K73" s="50">
        <v>0</v>
      </c>
      <c r="L73" s="50">
        <v>4.9668999999999999</v>
      </c>
      <c r="M73" s="50">
        <v>2.8195000000000001</v>
      </c>
      <c r="N73" s="50">
        <v>6.2446000000000002</v>
      </c>
      <c r="O73" s="50">
        <v>0</v>
      </c>
      <c r="P73" s="50">
        <v>0</v>
      </c>
    </row>
    <row r="74" spans="1:16" hidden="1" outlineLevel="1" collapsed="1">
      <c r="A74" s="15">
        <v>42461</v>
      </c>
      <c r="B74" s="50">
        <v>14.1517</v>
      </c>
      <c r="C74" s="50">
        <v>8.5235000000000003</v>
      </c>
      <c r="D74" s="50">
        <v>15.5763</v>
      </c>
      <c r="E74" s="50">
        <v>8.2093000000000007</v>
      </c>
      <c r="F74" s="50">
        <v>15.8</v>
      </c>
      <c r="G74" s="50">
        <v>14.697900000000001</v>
      </c>
      <c r="H74" s="50">
        <v>9.4926999999999992</v>
      </c>
      <c r="I74" s="50">
        <v>15.9628</v>
      </c>
      <c r="J74" s="50">
        <v>8.2093000000000007</v>
      </c>
      <c r="K74" s="50">
        <v>15.8</v>
      </c>
      <c r="L74" s="50">
        <v>4.1703000000000001</v>
      </c>
      <c r="M74" s="50">
        <v>2.6225999999999998</v>
      </c>
      <c r="N74" s="50">
        <v>5.3735999999999997</v>
      </c>
      <c r="O74" s="50">
        <v>0</v>
      </c>
      <c r="P74" s="50">
        <v>0</v>
      </c>
    </row>
    <row r="75" spans="1:16" hidden="1" outlineLevel="1" collapsed="1">
      <c r="A75" s="15">
        <v>42491</v>
      </c>
      <c r="B75" s="50">
        <v>13.1835</v>
      </c>
      <c r="C75" s="50">
        <v>8.6212999999999997</v>
      </c>
      <c r="D75" s="50">
        <v>14.4382</v>
      </c>
      <c r="E75" s="50">
        <v>10.6762</v>
      </c>
      <c r="F75" s="50">
        <v>0</v>
      </c>
      <c r="G75" s="50">
        <v>14.073399999999999</v>
      </c>
      <c r="H75" s="50">
        <v>9.7347000000000001</v>
      </c>
      <c r="I75" s="50">
        <v>15.2468</v>
      </c>
      <c r="J75" s="50">
        <v>11.1363</v>
      </c>
      <c r="K75" s="50">
        <v>0</v>
      </c>
      <c r="L75" s="50">
        <v>4.1144999999999996</v>
      </c>
      <c r="M75" s="50">
        <v>2.4771999999999998</v>
      </c>
      <c r="N75" s="50">
        <v>4.8817000000000004</v>
      </c>
      <c r="O75" s="50">
        <v>3.4035000000000002</v>
      </c>
      <c r="P75" s="50">
        <v>0</v>
      </c>
    </row>
    <row r="76" spans="1:16" hidden="1" outlineLevel="1" collapsed="1">
      <c r="A76" s="15">
        <v>42522</v>
      </c>
      <c r="B76" s="50">
        <v>13.572900000000001</v>
      </c>
      <c r="C76" s="50">
        <v>8.7702000000000009</v>
      </c>
      <c r="D76" s="50">
        <v>14.529299999999999</v>
      </c>
      <c r="E76" s="50">
        <v>7.8083999999999998</v>
      </c>
      <c r="F76" s="50">
        <v>15.2</v>
      </c>
      <c r="G76" s="50">
        <v>14.023199999999999</v>
      </c>
      <c r="H76" s="50">
        <v>9.6135000000000002</v>
      </c>
      <c r="I76" s="50">
        <v>14.874700000000001</v>
      </c>
      <c r="J76" s="50">
        <v>7.8083999999999998</v>
      </c>
      <c r="K76" s="50">
        <v>15.2</v>
      </c>
      <c r="L76" s="50">
        <v>5.0303000000000004</v>
      </c>
      <c r="M76" s="50">
        <v>3.0289000000000001</v>
      </c>
      <c r="N76" s="50">
        <v>6.0743</v>
      </c>
      <c r="O76" s="50">
        <v>0</v>
      </c>
      <c r="P76" s="50">
        <v>0</v>
      </c>
    </row>
    <row r="77" spans="1:16" hidden="1" outlineLevel="1" collapsed="1">
      <c r="A77" s="15">
        <v>42552</v>
      </c>
      <c r="B77" s="50">
        <v>12.392099999999999</v>
      </c>
      <c r="C77" s="50">
        <v>8.7881999999999998</v>
      </c>
      <c r="D77" s="50">
        <v>13.2438</v>
      </c>
      <c r="E77" s="50">
        <v>7.8144</v>
      </c>
      <c r="F77" s="50">
        <v>0</v>
      </c>
      <c r="G77" s="50">
        <v>12.7372</v>
      </c>
      <c r="H77" s="50">
        <v>9.16</v>
      </c>
      <c r="I77" s="50">
        <v>13.6013</v>
      </c>
      <c r="J77" s="50">
        <v>7.8144</v>
      </c>
      <c r="K77" s="50">
        <v>0</v>
      </c>
      <c r="L77" s="50">
        <v>5.4569999999999999</v>
      </c>
      <c r="M77" s="50">
        <v>2.5030999999999999</v>
      </c>
      <c r="N77" s="50">
        <v>6.1029999999999998</v>
      </c>
      <c r="O77" s="50">
        <v>0</v>
      </c>
      <c r="P77" s="50">
        <v>0</v>
      </c>
    </row>
    <row r="78" spans="1:16" hidden="1" outlineLevel="1" collapsed="1">
      <c r="A78" s="15">
        <v>42583</v>
      </c>
      <c r="B78" s="50">
        <v>11.699199999999999</v>
      </c>
      <c r="C78" s="50">
        <v>8.5816999999999997</v>
      </c>
      <c r="D78" s="50">
        <v>12.398300000000001</v>
      </c>
      <c r="E78" s="50">
        <v>7.7716000000000003</v>
      </c>
      <c r="F78" s="50">
        <v>12.4</v>
      </c>
      <c r="G78" s="50">
        <v>12.2836</v>
      </c>
      <c r="H78" s="50">
        <v>9.2059999999999995</v>
      </c>
      <c r="I78" s="50">
        <v>13.000299999999999</v>
      </c>
      <c r="J78" s="50">
        <v>7.7119</v>
      </c>
      <c r="K78" s="50">
        <v>12.4</v>
      </c>
      <c r="L78" s="50">
        <v>4.3461999999999996</v>
      </c>
      <c r="M78" s="50">
        <v>1.9409000000000001</v>
      </c>
      <c r="N78" s="50">
        <v>4.7119</v>
      </c>
      <c r="O78" s="50">
        <v>9</v>
      </c>
      <c r="P78" s="50">
        <v>0</v>
      </c>
    </row>
    <row r="79" spans="1:16" hidden="1" outlineLevel="1" collapsed="1">
      <c r="A79" s="15">
        <v>42614</v>
      </c>
      <c r="B79" s="50">
        <v>11.7113</v>
      </c>
      <c r="C79" s="50">
        <v>8.9664999999999999</v>
      </c>
      <c r="D79" s="50">
        <v>12.537000000000001</v>
      </c>
      <c r="E79" s="50">
        <v>7.8019999999999996</v>
      </c>
      <c r="F79" s="50">
        <v>12.4</v>
      </c>
      <c r="G79" s="50">
        <v>12.115600000000001</v>
      </c>
      <c r="H79" s="50">
        <v>9.5071999999999992</v>
      </c>
      <c r="I79" s="50">
        <v>12.906499999999999</v>
      </c>
      <c r="J79" s="50">
        <v>7.7393000000000001</v>
      </c>
      <c r="K79" s="50">
        <v>12.4</v>
      </c>
      <c r="L79" s="50">
        <v>4.1688000000000001</v>
      </c>
      <c r="M79" s="50">
        <v>2.6716000000000002</v>
      </c>
      <c r="N79" s="50">
        <v>4.5557999999999996</v>
      </c>
      <c r="O79" s="50">
        <v>9</v>
      </c>
      <c r="P79" s="50">
        <v>0</v>
      </c>
    </row>
    <row r="80" spans="1:16" hidden="1" outlineLevel="1" collapsed="1">
      <c r="A80" s="15">
        <v>42644</v>
      </c>
      <c r="B80" s="50">
        <v>11.7501</v>
      </c>
      <c r="C80" s="50">
        <v>8.5625</v>
      </c>
      <c r="D80" s="50">
        <v>12.7242</v>
      </c>
      <c r="E80" s="50">
        <v>7.0522999999999998</v>
      </c>
      <c r="F80" s="50">
        <v>4.2032999999999996</v>
      </c>
      <c r="G80" s="50">
        <v>12.1089</v>
      </c>
      <c r="H80" s="50">
        <v>8.6742000000000008</v>
      </c>
      <c r="I80" s="50">
        <v>13.0931</v>
      </c>
      <c r="J80" s="50">
        <v>7.5572999999999997</v>
      </c>
      <c r="K80" s="50">
        <v>14.069800000000001</v>
      </c>
      <c r="L80" s="50">
        <v>4.4269999999999996</v>
      </c>
      <c r="M80" s="50">
        <v>1.9052</v>
      </c>
      <c r="N80" s="50">
        <v>4.6951999999999998</v>
      </c>
      <c r="O80" s="50">
        <v>4.2</v>
      </c>
      <c r="P80" s="50">
        <v>4.2</v>
      </c>
    </row>
    <row r="81" spans="1:16" hidden="1" outlineLevel="1" collapsed="1">
      <c r="A81" s="15">
        <v>42675</v>
      </c>
      <c r="B81" s="50">
        <v>10.8127</v>
      </c>
      <c r="C81" s="50">
        <v>8.8353999999999999</v>
      </c>
      <c r="D81" s="50">
        <v>11.387</v>
      </c>
      <c r="E81" s="50">
        <v>7.7521000000000004</v>
      </c>
      <c r="F81" s="50">
        <v>4.2042999999999999</v>
      </c>
      <c r="G81" s="50">
        <v>11.312099999999999</v>
      </c>
      <c r="H81" s="50">
        <v>9.1018000000000008</v>
      </c>
      <c r="I81" s="50">
        <v>11.97</v>
      </c>
      <c r="J81" s="50">
        <v>7.7521000000000004</v>
      </c>
      <c r="K81" s="50">
        <v>13.767099999999999</v>
      </c>
      <c r="L81" s="50">
        <v>4.4785000000000004</v>
      </c>
      <c r="M81" s="50">
        <v>2.1806000000000001</v>
      </c>
      <c r="N81" s="50">
        <v>4.7088999999999999</v>
      </c>
      <c r="O81" s="50">
        <v>0</v>
      </c>
      <c r="P81" s="50">
        <v>4.2</v>
      </c>
    </row>
    <row r="82" spans="1:16" hidden="1" outlineLevel="1" collapsed="1">
      <c r="A82" s="15">
        <v>42705</v>
      </c>
      <c r="B82" s="50">
        <v>11.2448</v>
      </c>
      <c r="C82" s="50">
        <v>7.1454000000000004</v>
      </c>
      <c r="D82" s="50">
        <v>12.755800000000001</v>
      </c>
      <c r="E82" s="50">
        <v>7.8085000000000004</v>
      </c>
      <c r="F82" s="50">
        <v>15</v>
      </c>
      <c r="G82" s="50">
        <v>11.6363</v>
      </c>
      <c r="H82" s="50">
        <v>7.4641000000000002</v>
      </c>
      <c r="I82" s="50">
        <v>13.202400000000001</v>
      </c>
      <c r="J82" s="50">
        <v>7.8685999999999998</v>
      </c>
      <c r="K82" s="50">
        <v>15</v>
      </c>
      <c r="L82" s="50">
        <v>3.6989999999999998</v>
      </c>
      <c r="M82" s="50">
        <v>1.9998</v>
      </c>
      <c r="N82" s="50">
        <v>4.3113000000000001</v>
      </c>
      <c r="O82" s="50">
        <v>1.8</v>
      </c>
      <c r="P82" s="50">
        <v>0</v>
      </c>
    </row>
    <row r="83" spans="1:16" hidden="1" outlineLevel="1" collapsed="1">
      <c r="A83" s="15">
        <v>42736</v>
      </c>
      <c r="B83" s="50">
        <v>11.444599999999999</v>
      </c>
      <c r="C83" s="50">
        <v>6.9817999999999998</v>
      </c>
      <c r="D83" s="50">
        <v>12.441000000000001</v>
      </c>
      <c r="E83" s="50">
        <v>7.8144</v>
      </c>
      <c r="F83" s="50">
        <v>15</v>
      </c>
      <c r="G83" s="50">
        <v>11.7963</v>
      </c>
      <c r="H83" s="50">
        <v>7.3903999999999996</v>
      </c>
      <c r="I83" s="50">
        <v>12.7874</v>
      </c>
      <c r="J83" s="50">
        <v>7.8144</v>
      </c>
      <c r="K83" s="50">
        <v>15</v>
      </c>
      <c r="L83" s="50">
        <v>4.1112000000000002</v>
      </c>
      <c r="M83" s="50">
        <v>2.0366</v>
      </c>
      <c r="N83" s="50">
        <v>4.7542</v>
      </c>
      <c r="O83" s="50">
        <v>0</v>
      </c>
      <c r="P83" s="50">
        <v>0</v>
      </c>
    </row>
    <row r="84" spans="1:16" hidden="1" outlineLevel="1" collapsed="1">
      <c r="A84" s="15">
        <v>42767</v>
      </c>
      <c r="B84" s="50">
        <v>10.8931</v>
      </c>
      <c r="C84" s="50">
        <v>6.9577</v>
      </c>
      <c r="D84" s="50">
        <v>11.910299999999999</v>
      </c>
      <c r="E84" s="50">
        <v>7.8720999999999997</v>
      </c>
      <c r="F84" s="50">
        <v>4.3521999999999998</v>
      </c>
      <c r="G84" s="50">
        <v>11.4541</v>
      </c>
      <c r="H84" s="50">
        <v>7.8032000000000004</v>
      </c>
      <c r="I84" s="50">
        <v>12.4056</v>
      </c>
      <c r="J84" s="50">
        <v>7.8720999999999997</v>
      </c>
      <c r="K84" s="50">
        <v>15</v>
      </c>
      <c r="L84" s="50">
        <v>2.7966000000000002</v>
      </c>
      <c r="M84" s="50">
        <v>0.79049999999999998</v>
      </c>
      <c r="N84" s="50">
        <v>3.6682000000000001</v>
      </c>
      <c r="O84" s="50">
        <v>0</v>
      </c>
      <c r="P84" s="50">
        <v>4.3520000000000003</v>
      </c>
    </row>
    <row r="85" spans="1:16" hidden="1" outlineLevel="1" collapsed="1">
      <c r="A85" s="15">
        <v>42795</v>
      </c>
      <c r="B85" s="50">
        <v>10.965</v>
      </c>
      <c r="C85" s="50">
        <v>7.3041</v>
      </c>
      <c r="D85" s="50">
        <v>12.2616</v>
      </c>
      <c r="E85" s="50">
        <v>7.8996000000000004</v>
      </c>
      <c r="F85" s="50">
        <v>15</v>
      </c>
      <c r="G85" s="50">
        <v>11.312799999999999</v>
      </c>
      <c r="H85" s="50">
        <v>7.5952000000000002</v>
      </c>
      <c r="I85" s="50">
        <v>12.6662</v>
      </c>
      <c r="J85" s="50">
        <v>7.8996000000000004</v>
      </c>
      <c r="K85" s="50">
        <v>15</v>
      </c>
      <c r="L85" s="50">
        <v>3.1417999999999999</v>
      </c>
      <c r="M85" s="50">
        <v>1.0357000000000001</v>
      </c>
      <c r="N85" s="50">
        <v>3.7391000000000001</v>
      </c>
      <c r="O85" s="50">
        <v>0</v>
      </c>
      <c r="P85" s="50">
        <v>0</v>
      </c>
    </row>
    <row r="86" spans="1:16" hidden="1" outlineLevel="1" collapsed="1">
      <c r="A86" s="15">
        <v>42826</v>
      </c>
      <c r="B86" s="50">
        <v>10.9031</v>
      </c>
      <c r="C86" s="50">
        <v>7.2778999999999998</v>
      </c>
      <c r="D86" s="50">
        <v>12.3856</v>
      </c>
      <c r="E86" s="50">
        <v>7.2390999999999996</v>
      </c>
      <c r="F86" s="50">
        <v>14.502700000000001</v>
      </c>
      <c r="G86" s="50">
        <v>11.114000000000001</v>
      </c>
      <c r="H86" s="50">
        <v>7.4116999999999997</v>
      </c>
      <c r="I86" s="50">
        <v>12.656599999999999</v>
      </c>
      <c r="J86" s="50">
        <v>7.2390999999999996</v>
      </c>
      <c r="K86" s="50">
        <v>14.502700000000001</v>
      </c>
      <c r="L86" s="50">
        <v>2.7734999999999999</v>
      </c>
      <c r="M86" s="50">
        <v>1.1286</v>
      </c>
      <c r="N86" s="50">
        <v>3.1774</v>
      </c>
      <c r="O86" s="50">
        <v>0</v>
      </c>
      <c r="P86" s="50">
        <v>0</v>
      </c>
    </row>
    <row r="87" spans="1:16" hidden="1" outlineLevel="1" collapsed="1">
      <c r="A87" s="15">
        <v>42856</v>
      </c>
      <c r="B87" s="50">
        <v>9.7209000000000003</v>
      </c>
      <c r="C87" s="50">
        <v>6.3593000000000002</v>
      </c>
      <c r="D87" s="50">
        <v>10.7446</v>
      </c>
      <c r="E87" s="50">
        <v>9.3436000000000003</v>
      </c>
      <c r="F87" s="50">
        <v>14.5</v>
      </c>
      <c r="G87" s="50">
        <v>10.1655</v>
      </c>
      <c r="H87" s="50">
        <v>6.6848999999999998</v>
      </c>
      <c r="I87" s="50">
        <v>11.2409</v>
      </c>
      <c r="J87" s="50">
        <v>9.6913999999999998</v>
      </c>
      <c r="K87" s="50">
        <v>14.5</v>
      </c>
      <c r="L87" s="50">
        <v>2.875</v>
      </c>
      <c r="M87" s="50">
        <v>1.4358</v>
      </c>
      <c r="N87" s="50">
        <v>3.3062</v>
      </c>
      <c r="O87" s="50">
        <v>2.7</v>
      </c>
      <c r="P87" s="50">
        <v>0</v>
      </c>
    </row>
    <row r="88" spans="1:16" hidden="1" outlineLevel="1" collapsed="1">
      <c r="A88" s="15">
        <v>42887</v>
      </c>
      <c r="B88" s="50">
        <v>10.2399</v>
      </c>
      <c r="C88" s="50">
        <v>5.9528999999999996</v>
      </c>
      <c r="D88" s="50">
        <v>11.6609</v>
      </c>
      <c r="E88" s="50">
        <v>7.3305999999999996</v>
      </c>
      <c r="F88" s="50">
        <v>14.490399999999999</v>
      </c>
      <c r="G88" s="50">
        <v>10.539199999999999</v>
      </c>
      <c r="H88" s="50">
        <v>6.1971999999999996</v>
      </c>
      <c r="I88" s="50">
        <v>11.978400000000001</v>
      </c>
      <c r="J88" s="50">
        <v>7.3305999999999996</v>
      </c>
      <c r="K88" s="50">
        <v>14.490399999999999</v>
      </c>
      <c r="L88" s="50">
        <v>2.7084999999999999</v>
      </c>
      <c r="M88" s="50">
        <v>1.3288</v>
      </c>
      <c r="N88" s="50">
        <v>3.2757000000000001</v>
      </c>
      <c r="O88" s="50">
        <v>0</v>
      </c>
      <c r="P88" s="50">
        <v>0</v>
      </c>
    </row>
    <row r="89" spans="1:16" hidden="1" outlineLevel="1" collapsed="1">
      <c r="A89" s="15">
        <v>42917</v>
      </c>
      <c r="B89" s="50">
        <v>9.0449999999999999</v>
      </c>
      <c r="C89" s="50">
        <v>4.9341999999999997</v>
      </c>
      <c r="D89" s="50">
        <v>10.7121</v>
      </c>
      <c r="E89" s="50">
        <v>7.4829999999999997</v>
      </c>
      <c r="F89" s="50">
        <v>14</v>
      </c>
      <c r="G89" s="50">
        <v>9.2944999999999993</v>
      </c>
      <c r="H89" s="50">
        <v>5.1756000000000002</v>
      </c>
      <c r="I89" s="50">
        <v>10.9404</v>
      </c>
      <c r="J89" s="50">
        <v>7.4829999999999997</v>
      </c>
      <c r="K89" s="50">
        <v>14</v>
      </c>
      <c r="L89" s="50">
        <v>2.2921999999999998</v>
      </c>
      <c r="M89" s="50">
        <v>1.3065</v>
      </c>
      <c r="N89" s="50">
        <v>3.0762</v>
      </c>
      <c r="O89" s="50">
        <v>0</v>
      </c>
      <c r="P89" s="50">
        <v>0</v>
      </c>
    </row>
    <row r="90" spans="1:16" hidden="1" outlineLevel="1" collapsed="1">
      <c r="A90" s="15">
        <v>42948</v>
      </c>
      <c r="B90" s="50">
        <v>8.1691000000000003</v>
      </c>
      <c r="C90" s="50">
        <v>5.2369000000000003</v>
      </c>
      <c r="D90" s="50">
        <v>9.2070000000000007</v>
      </c>
      <c r="E90" s="50">
        <v>7.0594000000000001</v>
      </c>
      <c r="F90" s="50">
        <v>13.562099999999999</v>
      </c>
      <c r="G90" s="50">
        <v>8.7872000000000003</v>
      </c>
      <c r="H90" s="50">
        <v>5.5651999999999999</v>
      </c>
      <c r="I90" s="50">
        <v>10.023899999999999</v>
      </c>
      <c r="J90" s="50">
        <v>7.0594000000000001</v>
      </c>
      <c r="K90" s="50">
        <v>13.562099999999999</v>
      </c>
      <c r="L90" s="50">
        <v>2.0009999999999999</v>
      </c>
      <c r="M90" s="50">
        <v>1.3842000000000001</v>
      </c>
      <c r="N90" s="50">
        <v>2.1494</v>
      </c>
      <c r="O90" s="50">
        <v>0</v>
      </c>
      <c r="P90" s="50">
        <v>0</v>
      </c>
    </row>
    <row r="91" spans="1:16" hidden="1" outlineLevel="1" collapsed="1">
      <c r="A91" s="15">
        <v>42979</v>
      </c>
      <c r="B91" s="50">
        <v>8.3504000000000005</v>
      </c>
      <c r="C91" s="50">
        <v>5.2133000000000003</v>
      </c>
      <c r="D91" s="50">
        <v>9.3241999999999994</v>
      </c>
      <c r="E91" s="50">
        <v>8.7995999999999999</v>
      </c>
      <c r="F91" s="50">
        <v>3.6</v>
      </c>
      <c r="G91" s="50">
        <v>8.7851999999999997</v>
      </c>
      <c r="H91" s="50">
        <v>5.5373999999999999</v>
      </c>
      <c r="I91" s="50">
        <v>9.7556999999999992</v>
      </c>
      <c r="J91" s="50">
        <v>9.1571999999999996</v>
      </c>
      <c r="K91" s="50">
        <v>14</v>
      </c>
      <c r="L91" s="50">
        <v>2.42</v>
      </c>
      <c r="M91" s="50">
        <v>1.1725000000000001</v>
      </c>
      <c r="N91" s="50">
        <v>2.9257</v>
      </c>
      <c r="O91" s="50">
        <v>1.1000000000000001</v>
      </c>
      <c r="P91" s="50">
        <v>3.6</v>
      </c>
    </row>
    <row r="92" spans="1:16" hidden="1" outlineLevel="1" collapsed="1">
      <c r="A92" s="15">
        <v>43009</v>
      </c>
      <c r="B92" s="50">
        <v>8.8820999999999994</v>
      </c>
      <c r="C92" s="50">
        <v>4.8601999999999999</v>
      </c>
      <c r="D92" s="50">
        <v>10.7464</v>
      </c>
      <c r="E92" s="50">
        <v>6.7050999999999998</v>
      </c>
      <c r="F92" s="50">
        <v>1.6012999999999999</v>
      </c>
      <c r="G92" s="50">
        <v>9.1943000000000001</v>
      </c>
      <c r="H92" s="50">
        <v>5.1535000000000002</v>
      </c>
      <c r="I92" s="50">
        <v>10.9968</v>
      </c>
      <c r="J92" s="50">
        <v>6.7140000000000004</v>
      </c>
      <c r="K92" s="50">
        <v>13.997400000000001</v>
      </c>
      <c r="L92" s="50">
        <v>1.726</v>
      </c>
      <c r="M92" s="50">
        <v>1.4541999999999999</v>
      </c>
      <c r="N92" s="50">
        <v>2.0188000000000001</v>
      </c>
      <c r="O92" s="50">
        <v>2.7</v>
      </c>
      <c r="P92" s="50">
        <v>1.6</v>
      </c>
    </row>
    <row r="93" spans="1:16" hidden="1" outlineLevel="1" collapsed="1">
      <c r="A93" s="15">
        <v>43040</v>
      </c>
      <c r="B93" s="50">
        <v>8.5681999999999992</v>
      </c>
      <c r="C93" s="50">
        <v>4.4569000000000001</v>
      </c>
      <c r="D93" s="50">
        <v>10.164999999999999</v>
      </c>
      <c r="E93" s="50">
        <v>6.6417999999999999</v>
      </c>
      <c r="F93" s="50">
        <v>0</v>
      </c>
      <c r="G93" s="50">
        <v>9.2667000000000002</v>
      </c>
      <c r="H93" s="50">
        <v>5.1997999999999998</v>
      </c>
      <c r="I93" s="50">
        <v>10.8436</v>
      </c>
      <c r="J93" s="50">
        <v>6.6626000000000003</v>
      </c>
      <c r="K93" s="50">
        <v>0</v>
      </c>
      <c r="L93" s="50">
        <v>2.1455000000000002</v>
      </c>
      <c r="M93" s="50">
        <v>0.65300000000000002</v>
      </c>
      <c r="N93" s="50">
        <v>3.073</v>
      </c>
      <c r="O93" s="50">
        <v>2.5</v>
      </c>
      <c r="P93" s="50">
        <v>0</v>
      </c>
    </row>
    <row r="94" spans="1:16" hidden="1" outlineLevel="1" collapsed="1">
      <c r="A94" s="15">
        <v>43070</v>
      </c>
      <c r="B94" s="50">
        <v>9.3552999999999997</v>
      </c>
      <c r="C94" s="50">
        <v>5.3394000000000004</v>
      </c>
      <c r="D94" s="50">
        <v>10.4491</v>
      </c>
      <c r="E94" s="50">
        <v>8.7271999999999998</v>
      </c>
      <c r="F94" s="50">
        <v>0.46489999999999998</v>
      </c>
      <c r="G94" s="50">
        <v>10.306900000000001</v>
      </c>
      <c r="H94" s="50">
        <v>5.6908000000000003</v>
      </c>
      <c r="I94" s="50">
        <v>11.802099999999999</v>
      </c>
      <c r="J94" s="50">
        <v>8.7484999999999999</v>
      </c>
      <c r="K94" s="50">
        <v>0.46489999999999998</v>
      </c>
      <c r="L94" s="50">
        <v>2.4927000000000001</v>
      </c>
      <c r="M94" s="50">
        <v>1.3980999999999999</v>
      </c>
      <c r="N94" s="50">
        <v>2.6465000000000001</v>
      </c>
      <c r="O94" s="50">
        <v>2</v>
      </c>
      <c r="P94" s="50">
        <v>0</v>
      </c>
    </row>
    <row r="95" spans="1:16" hidden="1" outlineLevel="1" collapsed="1">
      <c r="A95" s="15">
        <v>43101</v>
      </c>
      <c r="B95" s="50">
        <v>9.8021999999999991</v>
      </c>
      <c r="C95" s="50">
        <v>4.8733000000000004</v>
      </c>
      <c r="D95" s="50">
        <v>11.0379</v>
      </c>
      <c r="E95" s="50">
        <v>7.9752000000000001</v>
      </c>
      <c r="F95" s="50">
        <v>5</v>
      </c>
      <c r="G95" s="50">
        <v>10.5726</v>
      </c>
      <c r="H95" s="50">
        <v>5.7008000000000001</v>
      </c>
      <c r="I95" s="50">
        <v>11.7493</v>
      </c>
      <c r="J95" s="50">
        <v>7.9752000000000001</v>
      </c>
      <c r="K95" s="50">
        <v>5</v>
      </c>
      <c r="L95" s="50">
        <v>1.6899</v>
      </c>
      <c r="M95" s="50">
        <v>1.5328999999999999</v>
      </c>
      <c r="N95" s="50">
        <v>1.7831999999999999</v>
      </c>
      <c r="O95" s="50">
        <v>0</v>
      </c>
      <c r="P95" s="50">
        <v>0</v>
      </c>
    </row>
    <row r="96" spans="1:16" hidden="1" outlineLevel="1" collapsed="1">
      <c r="A96" s="15">
        <v>43132</v>
      </c>
      <c r="B96" s="50">
        <v>9.4417000000000009</v>
      </c>
      <c r="C96" s="50">
        <v>5.1257999999999999</v>
      </c>
      <c r="D96" s="50">
        <v>10.588800000000001</v>
      </c>
      <c r="E96" s="50">
        <v>7.4047999999999998</v>
      </c>
      <c r="F96" s="50">
        <v>2.9338000000000002</v>
      </c>
      <c r="G96" s="50">
        <v>10.3924</v>
      </c>
      <c r="H96" s="50">
        <v>5.8700999999999999</v>
      </c>
      <c r="I96" s="50">
        <v>11.69</v>
      </c>
      <c r="J96" s="50">
        <v>7.4047999999999998</v>
      </c>
      <c r="K96" s="50">
        <v>5.0048000000000004</v>
      </c>
      <c r="L96" s="50">
        <v>2.6314000000000002</v>
      </c>
      <c r="M96" s="50">
        <v>1.5072000000000001</v>
      </c>
      <c r="N96" s="50">
        <v>2.9586999999999999</v>
      </c>
      <c r="O96" s="50">
        <v>0</v>
      </c>
      <c r="P96" s="50">
        <v>1.1451</v>
      </c>
    </row>
    <row r="97" spans="1:16" hidden="1" outlineLevel="1" collapsed="1">
      <c r="A97" s="15">
        <v>43160</v>
      </c>
      <c r="B97" s="50">
        <v>10.7377</v>
      </c>
      <c r="C97" s="50">
        <v>5.3432000000000004</v>
      </c>
      <c r="D97" s="50">
        <v>12.3803</v>
      </c>
      <c r="E97" s="50">
        <v>7.7327000000000004</v>
      </c>
      <c r="F97" s="50">
        <v>5.0000999999999998</v>
      </c>
      <c r="G97" s="50">
        <v>11.1762</v>
      </c>
      <c r="H97" s="50">
        <v>6.0625999999999998</v>
      </c>
      <c r="I97" s="50">
        <v>12.5946</v>
      </c>
      <c r="J97" s="50">
        <v>7.9356</v>
      </c>
      <c r="K97" s="50">
        <v>5.0000999999999998</v>
      </c>
      <c r="L97" s="50">
        <v>1.9156</v>
      </c>
      <c r="M97" s="50">
        <v>1.5209999999999999</v>
      </c>
      <c r="N97" s="50">
        <v>2.7073</v>
      </c>
      <c r="O97" s="50">
        <v>1.3660000000000001</v>
      </c>
      <c r="P97" s="50">
        <v>0</v>
      </c>
    </row>
    <row r="98" spans="1:16" hidden="1" outlineLevel="1" collapsed="1">
      <c r="A98" s="15">
        <v>43191</v>
      </c>
      <c r="B98" s="50">
        <v>11.3605</v>
      </c>
      <c r="C98" s="50">
        <v>6.1120999999999999</v>
      </c>
      <c r="D98" s="50">
        <v>12.972099999999999</v>
      </c>
      <c r="E98" s="50">
        <v>8.4375999999999998</v>
      </c>
      <c r="F98" s="50">
        <v>4.5342000000000002</v>
      </c>
      <c r="G98" s="50">
        <v>11.810499999999999</v>
      </c>
      <c r="H98" s="50">
        <v>6.7539999999999996</v>
      </c>
      <c r="I98" s="50">
        <v>13.212300000000001</v>
      </c>
      <c r="J98" s="50">
        <v>14.167</v>
      </c>
      <c r="K98" s="50">
        <v>5.2565</v>
      </c>
      <c r="L98" s="50">
        <v>1.4719</v>
      </c>
      <c r="M98" s="50">
        <v>0.78690000000000004</v>
      </c>
      <c r="N98" s="50">
        <v>2.4563999999999999</v>
      </c>
      <c r="O98" s="50">
        <v>1.5659000000000001</v>
      </c>
      <c r="P98" s="50">
        <v>2.1</v>
      </c>
    </row>
    <row r="99" spans="1:16" hidden="1" outlineLevel="1" collapsed="1">
      <c r="A99" s="15">
        <v>43221</v>
      </c>
      <c r="B99" s="50">
        <v>11.073600000000001</v>
      </c>
      <c r="C99" s="50">
        <v>6.4157000000000002</v>
      </c>
      <c r="D99" s="50">
        <v>12.3672</v>
      </c>
      <c r="E99" s="50">
        <v>3.0417000000000001</v>
      </c>
      <c r="F99" s="50">
        <v>5.2096999999999998</v>
      </c>
      <c r="G99" s="50">
        <v>11.381600000000001</v>
      </c>
      <c r="H99" s="50">
        <v>6.8754</v>
      </c>
      <c r="I99" s="50">
        <v>12.546900000000001</v>
      </c>
      <c r="J99" s="50">
        <v>13.506399999999999</v>
      </c>
      <c r="K99" s="50">
        <v>5.2096999999999998</v>
      </c>
      <c r="L99" s="50">
        <v>1.7624</v>
      </c>
      <c r="M99" s="50">
        <v>0.97009999999999996</v>
      </c>
      <c r="N99" s="50">
        <v>2.7296</v>
      </c>
      <c r="O99" s="50">
        <v>1.1000000000000001</v>
      </c>
      <c r="P99" s="50">
        <v>0</v>
      </c>
    </row>
    <row r="100" spans="1:16" hidden="1" outlineLevel="1" collapsed="1">
      <c r="A100" s="15">
        <v>43252</v>
      </c>
      <c r="B100" s="50">
        <v>10.479699999999999</v>
      </c>
      <c r="C100" s="50">
        <v>5.9455</v>
      </c>
      <c r="D100" s="50">
        <v>12.1281</v>
      </c>
      <c r="E100" s="50">
        <v>2.0718999999999999</v>
      </c>
      <c r="F100" s="50">
        <v>5.6898</v>
      </c>
      <c r="G100" s="50">
        <v>11.031000000000001</v>
      </c>
      <c r="H100" s="50">
        <v>6.5355999999999996</v>
      </c>
      <c r="I100" s="50">
        <v>12.560600000000001</v>
      </c>
      <c r="J100" s="50">
        <v>11.8027</v>
      </c>
      <c r="K100" s="50">
        <v>5.6898</v>
      </c>
      <c r="L100" s="50">
        <v>2.6745000000000001</v>
      </c>
      <c r="M100" s="50">
        <v>0.72499999999999998</v>
      </c>
      <c r="N100" s="50">
        <v>4.0942999999999996</v>
      </c>
      <c r="O100" s="50">
        <v>2.0224000000000002</v>
      </c>
      <c r="P100" s="50">
        <v>0</v>
      </c>
    </row>
    <row r="101" spans="1:16" hidden="1" outlineLevel="1" collapsed="1">
      <c r="A101" s="15">
        <v>43282</v>
      </c>
      <c r="B101" s="50">
        <v>10.751799999999999</v>
      </c>
      <c r="C101" s="50">
        <v>5.2211999999999996</v>
      </c>
      <c r="D101" s="50">
        <v>13.09</v>
      </c>
      <c r="E101" s="50">
        <v>5.2819000000000003</v>
      </c>
      <c r="F101" s="50">
        <v>5.2714999999999996</v>
      </c>
      <c r="G101" s="50">
        <v>11.125</v>
      </c>
      <c r="H101" s="50">
        <v>5.5998999999999999</v>
      </c>
      <c r="I101" s="50">
        <v>13.309799999999999</v>
      </c>
      <c r="J101" s="50">
        <v>13.2933</v>
      </c>
      <c r="K101" s="50">
        <v>5.2714999999999996</v>
      </c>
      <c r="L101" s="50">
        <v>1.6423000000000001</v>
      </c>
      <c r="M101" s="50">
        <v>0.80689999999999995</v>
      </c>
      <c r="N101" s="50">
        <v>2.9828000000000001</v>
      </c>
      <c r="O101" s="50">
        <v>1.1000000000000001</v>
      </c>
      <c r="P101" s="50">
        <v>0</v>
      </c>
    </row>
    <row r="102" spans="1:16" hidden="1" outlineLevel="1" collapsed="1">
      <c r="A102" s="15">
        <v>43313</v>
      </c>
      <c r="B102" s="50">
        <v>10.9498</v>
      </c>
      <c r="C102" s="50">
        <v>5.4405000000000001</v>
      </c>
      <c r="D102" s="50">
        <v>12.8353</v>
      </c>
      <c r="E102" s="50">
        <v>4.4252000000000002</v>
      </c>
      <c r="F102" s="50">
        <v>5.3475000000000001</v>
      </c>
      <c r="G102" s="50">
        <v>11.603199999999999</v>
      </c>
      <c r="H102" s="50">
        <v>5.8842999999999996</v>
      </c>
      <c r="I102" s="50">
        <v>13.508100000000001</v>
      </c>
      <c r="J102" s="50">
        <v>15.341699999999999</v>
      </c>
      <c r="K102" s="50">
        <v>5.3475000000000001</v>
      </c>
      <c r="L102" s="50">
        <v>2.4047000000000001</v>
      </c>
      <c r="M102" s="50">
        <v>0.64580000000000004</v>
      </c>
      <c r="N102" s="50">
        <v>3.2046999999999999</v>
      </c>
      <c r="O102" s="50">
        <v>1.1000000000000001</v>
      </c>
      <c r="P102" s="50">
        <v>0</v>
      </c>
    </row>
    <row r="103" spans="1:16" hidden="1" outlineLevel="1" collapsed="1">
      <c r="A103" s="15">
        <v>43344</v>
      </c>
      <c r="B103" s="50">
        <v>12.392099999999999</v>
      </c>
      <c r="C103" s="50">
        <v>5.3003</v>
      </c>
      <c r="D103" s="50">
        <v>14.5199</v>
      </c>
      <c r="E103" s="50">
        <v>9.9666999999999994</v>
      </c>
      <c r="F103" s="50">
        <v>2.6204000000000001</v>
      </c>
      <c r="G103" s="50">
        <v>12.8507</v>
      </c>
      <c r="H103" s="50">
        <v>5.7541000000000002</v>
      </c>
      <c r="I103" s="50">
        <v>14.661799999999999</v>
      </c>
      <c r="J103" s="50">
        <v>11.818899999999999</v>
      </c>
      <c r="K103" s="50">
        <v>5</v>
      </c>
      <c r="L103" s="50">
        <v>1.3935999999999999</v>
      </c>
      <c r="M103" s="50">
        <v>0.61350000000000005</v>
      </c>
      <c r="N103" s="50">
        <v>2.3008000000000002</v>
      </c>
      <c r="O103" s="50">
        <v>1.7</v>
      </c>
      <c r="P103" s="50">
        <v>2.1</v>
      </c>
    </row>
    <row r="104" spans="1:16" hidden="1" outlineLevel="1" collapsed="1">
      <c r="A104" s="15">
        <v>43374</v>
      </c>
      <c r="B104" s="50">
        <v>12.857699999999999</v>
      </c>
      <c r="C104" s="50">
        <v>5.6791</v>
      </c>
      <c r="D104" s="50">
        <v>14.8634</v>
      </c>
      <c r="E104" s="50">
        <v>4.5163000000000002</v>
      </c>
      <c r="F104" s="50">
        <v>5</v>
      </c>
      <c r="G104" s="50">
        <v>13.244400000000001</v>
      </c>
      <c r="H104" s="50">
        <v>6.0446999999999997</v>
      </c>
      <c r="I104" s="50">
        <v>15.1549</v>
      </c>
      <c r="J104" s="50">
        <v>12.9809</v>
      </c>
      <c r="K104" s="50">
        <v>5</v>
      </c>
      <c r="L104" s="50">
        <v>1.6978</v>
      </c>
      <c r="M104" s="50">
        <v>0.58389999999999997</v>
      </c>
      <c r="N104" s="50">
        <v>2.5882000000000001</v>
      </c>
      <c r="O104" s="50">
        <v>1.7</v>
      </c>
      <c r="P104" s="50">
        <v>0</v>
      </c>
    </row>
    <row r="105" spans="1:16" hidden="1" outlineLevel="1" collapsed="1">
      <c r="A105" s="15">
        <v>43405</v>
      </c>
      <c r="B105" s="50">
        <v>13.8148</v>
      </c>
      <c r="C105" s="50">
        <v>5.8460999999999999</v>
      </c>
      <c r="D105" s="50">
        <v>15.4232</v>
      </c>
      <c r="E105" s="50">
        <v>2.1097000000000001</v>
      </c>
      <c r="F105" s="50">
        <v>5.0000999999999998</v>
      </c>
      <c r="G105" s="50">
        <v>14.277100000000001</v>
      </c>
      <c r="H105" s="50">
        <v>6.5140000000000002</v>
      </c>
      <c r="I105" s="50">
        <v>15.683199999999999</v>
      </c>
      <c r="J105" s="50">
        <v>5.0522</v>
      </c>
      <c r="K105" s="50">
        <v>5.0000999999999998</v>
      </c>
      <c r="L105" s="50">
        <v>1.7383999999999999</v>
      </c>
      <c r="M105" s="50">
        <v>0.60629999999999995</v>
      </c>
      <c r="N105" s="50">
        <v>2.9645000000000001</v>
      </c>
      <c r="O105" s="50">
        <v>2.1036999999999999</v>
      </c>
      <c r="P105" s="50">
        <v>0</v>
      </c>
    </row>
    <row r="106" spans="1:16" hidden="1" outlineLevel="1" collapsed="1">
      <c r="A106" s="15">
        <v>43435</v>
      </c>
      <c r="B106" s="50">
        <v>14.1471</v>
      </c>
      <c r="C106" s="50">
        <v>7.6201999999999996</v>
      </c>
      <c r="D106" s="50">
        <v>15.665900000000001</v>
      </c>
      <c r="E106" s="50">
        <v>3.1714000000000002</v>
      </c>
      <c r="F106" s="50">
        <v>5.0058999999999996</v>
      </c>
      <c r="G106" s="50">
        <v>14.659700000000001</v>
      </c>
      <c r="H106" s="50">
        <v>8.1266999999999996</v>
      </c>
      <c r="I106" s="50">
        <v>16.115100000000002</v>
      </c>
      <c r="J106" s="50">
        <v>15.472099999999999</v>
      </c>
      <c r="K106" s="50">
        <v>5.0058999999999996</v>
      </c>
      <c r="L106" s="50">
        <v>3.2528999999999999</v>
      </c>
      <c r="M106" s="50">
        <v>0.63959999999999995</v>
      </c>
      <c r="N106" s="50">
        <v>4.3577000000000004</v>
      </c>
      <c r="O106" s="50">
        <v>2.2317</v>
      </c>
      <c r="P106" s="50">
        <v>0</v>
      </c>
    </row>
    <row r="107" spans="1:16" hidden="1" outlineLevel="1" collapsed="1">
      <c r="A107" s="15">
        <v>43466</v>
      </c>
      <c r="B107" s="50">
        <v>13.822800000000001</v>
      </c>
      <c r="C107" s="50">
        <v>7.6962999999999999</v>
      </c>
      <c r="D107" s="50">
        <v>15.4186</v>
      </c>
      <c r="E107" s="50">
        <v>8.0033999999999992</v>
      </c>
      <c r="F107" s="50">
        <v>0</v>
      </c>
      <c r="G107" s="50">
        <v>14.189399999999999</v>
      </c>
      <c r="H107" s="50">
        <v>8.1635000000000009</v>
      </c>
      <c r="I107" s="50">
        <v>15.6196</v>
      </c>
      <c r="J107" s="50">
        <v>18.0566</v>
      </c>
      <c r="K107" s="50">
        <v>0</v>
      </c>
      <c r="L107" s="50">
        <v>3.1957</v>
      </c>
      <c r="M107" s="50">
        <v>0.69820000000000004</v>
      </c>
      <c r="N107" s="50">
        <v>2.4744999999999999</v>
      </c>
      <c r="O107" s="50">
        <v>7.6858000000000004</v>
      </c>
      <c r="P107" s="50">
        <v>0</v>
      </c>
    </row>
    <row r="108" spans="1:16" hidden="1" outlineLevel="1" collapsed="1">
      <c r="A108" s="15">
        <v>43497</v>
      </c>
      <c r="B108" s="50">
        <v>12.329700000000001</v>
      </c>
      <c r="C108" s="50">
        <v>6.5781000000000001</v>
      </c>
      <c r="D108" s="50">
        <v>14.3377</v>
      </c>
      <c r="E108" s="50">
        <v>13.273199999999999</v>
      </c>
      <c r="F108" s="50">
        <v>15.198</v>
      </c>
      <c r="G108" s="50">
        <v>12.6424</v>
      </c>
      <c r="H108" s="50">
        <v>7.0063000000000004</v>
      </c>
      <c r="I108" s="50">
        <v>14.4803</v>
      </c>
      <c r="J108" s="50">
        <v>20.5137</v>
      </c>
      <c r="K108" s="50">
        <v>15.198</v>
      </c>
      <c r="L108" s="50">
        <v>1.2697000000000001</v>
      </c>
      <c r="M108" s="50">
        <v>0.65269999999999995</v>
      </c>
      <c r="N108" s="50">
        <v>2.4325999999999999</v>
      </c>
      <c r="O108" s="50">
        <v>1.7</v>
      </c>
      <c r="P108" s="50">
        <v>0</v>
      </c>
    </row>
    <row r="109" spans="1:16" hidden="1" outlineLevel="1" collapsed="1">
      <c r="A109" s="15">
        <v>43525</v>
      </c>
      <c r="B109" s="50">
        <v>12.1196</v>
      </c>
      <c r="C109" s="50">
        <v>4.5773000000000001</v>
      </c>
      <c r="D109" s="50">
        <v>14.837199999999999</v>
      </c>
      <c r="E109" s="50">
        <v>8.2089999999999996</v>
      </c>
      <c r="F109" s="50">
        <v>15.5</v>
      </c>
      <c r="G109" s="50">
        <v>12.8781</v>
      </c>
      <c r="H109" s="50">
        <v>5.8270999999999997</v>
      </c>
      <c r="I109" s="50">
        <v>15.1196</v>
      </c>
      <c r="J109" s="50">
        <v>8.3054000000000006</v>
      </c>
      <c r="K109" s="50">
        <v>15.5</v>
      </c>
      <c r="L109" s="50">
        <v>1.2524</v>
      </c>
      <c r="M109" s="50">
        <v>0.53569999999999995</v>
      </c>
      <c r="N109" s="50">
        <v>3.1705999999999999</v>
      </c>
      <c r="O109" s="50">
        <v>2.4584999999999999</v>
      </c>
      <c r="P109" s="50">
        <v>0</v>
      </c>
    </row>
    <row r="110" spans="1:16" hidden="1" outlineLevel="1" collapsed="1">
      <c r="A110" s="15">
        <v>43556</v>
      </c>
      <c r="B110" s="50">
        <v>12.22</v>
      </c>
      <c r="C110" s="50">
        <v>5.6360999999999999</v>
      </c>
      <c r="D110" s="50">
        <v>14.348599999999999</v>
      </c>
      <c r="E110" s="50">
        <v>6.7889999999999997</v>
      </c>
      <c r="F110" s="50">
        <v>8.9133999999999993</v>
      </c>
      <c r="G110" s="50">
        <v>12.6462</v>
      </c>
      <c r="H110" s="50">
        <v>6.2763</v>
      </c>
      <c r="I110" s="50">
        <v>14.6585</v>
      </c>
      <c r="J110" s="50">
        <v>6.8708</v>
      </c>
      <c r="K110" s="50">
        <v>10.7666</v>
      </c>
      <c r="L110" s="50">
        <v>1.7202</v>
      </c>
      <c r="M110" s="50">
        <v>0.41449999999999998</v>
      </c>
      <c r="N110" s="50">
        <v>2.8769</v>
      </c>
      <c r="O110" s="50">
        <v>1.7</v>
      </c>
      <c r="P110" s="50">
        <v>3.1</v>
      </c>
    </row>
    <row r="111" spans="1:16" hidden="1" outlineLevel="1" collapsed="1">
      <c r="A111" s="15">
        <v>43586</v>
      </c>
      <c r="B111" s="50">
        <v>12.660500000000001</v>
      </c>
      <c r="C111" s="50">
        <v>5.7904</v>
      </c>
      <c r="D111" s="50">
        <v>14.527100000000001</v>
      </c>
      <c r="E111" s="50">
        <v>7.0526</v>
      </c>
      <c r="F111" s="50">
        <v>4.0275999999999996</v>
      </c>
      <c r="G111" s="50">
        <v>13.0443</v>
      </c>
      <c r="H111" s="50">
        <v>6.5843999999999996</v>
      </c>
      <c r="I111" s="50">
        <v>14.718299999999999</v>
      </c>
      <c r="J111" s="50">
        <v>7.1493000000000002</v>
      </c>
      <c r="K111" s="50">
        <v>13.4</v>
      </c>
      <c r="L111" s="50">
        <v>1.6027</v>
      </c>
      <c r="M111" s="50">
        <v>0.28760000000000002</v>
      </c>
      <c r="N111" s="50">
        <v>3.2549000000000001</v>
      </c>
      <c r="O111" s="50">
        <v>2.3264999999999998</v>
      </c>
      <c r="P111" s="50">
        <v>4</v>
      </c>
    </row>
    <row r="112" spans="1:16" hidden="1" outlineLevel="1" collapsed="1">
      <c r="A112" s="15">
        <v>43617</v>
      </c>
      <c r="B112" s="50">
        <v>12.696999999999999</v>
      </c>
      <c r="C112" s="50">
        <v>5.5068000000000001</v>
      </c>
      <c r="D112" s="50">
        <v>14.299300000000001</v>
      </c>
      <c r="E112" s="50">
        <v>8.4098000000000006</v>
      </c>
      <c r="F112" s="50">
        <v>13.406000000000001</v>
      </c>
      <c r="G112" s="50">
        <v>13.2799</v>
      </c>
      <c r="H112" s="50">
        <v>6.2229999999999999</v>
      </c>
      <c r="I112" s="50">
        <v>14.757099999999999</v>
      </c>
      <c r="J112" s="50">
        <v>8.6974999999999998</v>
      </c>
      <c r="K112" s="50">
        <v>13.406000000000001</v>
      </c>
      <c r="L112" s="50">
        <v>2.4213</v>
      </c>
      <c r="M112" s="50">
        <v>0.12889999999999999</v>
      </c>
      <c r="N112" s="50">
        <v>3.7363</v>
      </c>
      <c r="O112" s="50">
        <v>1.7</v>
      </c>
      <c r="P112" s="50">
        <v>0</v>
      </c>
    </row>
    <row r="113" spans="1:16" hidden="1" outlineLevel="1" collapsed="1">
      <c r="A113" s="15">
        <v>43647</v>
      </c>
      <c r="B113" s="50">
        <v>13.3324</v>
      </c>
      <c r="C113" s="50">
        <v>5.9786999999999999</v>
      </c>
      <c r="D113" s="50">
        <v>14.562200000000001</v>
      </c>
      <c r="E113" s="50">
        <v>10.437799999999999</v>
      </c>
      <c r="F113" s="50">
        <v>13.2273</v>
      </c>
      <c r="G113" s="50">
        <v>13.8283</v>
      </c>
      <c r="H113" s="50">
        <v>6.4356999999999998</v>
      </c>
      <c r="I113" s="50">
        <v>15.0503</v>
      </c>
      <c r="J113" s="50">
        <v>10.5809</v>
      </c>
      <c r="K113" s="50">
        <v>13.2273</v>
      </c>
      <c r="L113" s="50">
        <v>2.0451000000000001</v>
      </c>
      <c r="M113" s="50">
        <v>0.14499999999999999</v>
      </c>
      <c r="N113" s="50">
        <v>2.5657000000000001</v>
      </c>
      <c r="O113" s="50">
        <v>1.7</v>
      </c>
      <c r="P113" s="50">
        <v>0</v>
      </c>
    </row>
    <row r="114" spans="1:16" hidden="1" outlineLevel="1" collapsed="1">
      <c r="A114" s="15">
        <v>43678</v>
      </c>
      <c r="B114" s="50">
        <v>14.0093</v>
      </c>
      <c r="C114" s="50">
        <v>5.6658999999999997</v>
      </c>
      <c r="D114" s="50">
        <v>15.4053</v>
      </c>
      <c r="E114" s="50">
        <v>10.8935</v>
      </c>
      <c r="F114" s="50">
        <v>16.190999999999999</v>
      </c>
      <c r="G114" s="50">
        <v>14.223800000000001</v>
      </c>
      <c r="H114" s="50">
        <v>6.1574</v>
      </c>
      <c r="I114" s="50">
        <v>15.494</v>
      </c>
      <c r="J114" s="50">
        <v>11.036199999999999</v>
      </c>
      <c r="K114" s="50">
        <v>16.190999999999999</v>
      </c>
      <c r="L114" s="50">
        <v>0.93989999999999996</v>
      </c>
      <c r="M114" s="50">
        <v>0.15939999999999999</v>
      </c>
      <c r="N114" s="50">
        <v>2.2210000000000001</v>
      </c>
      <c r="O114" s="50">
        <v>1.7</v>
      </c>
      <c r="P114" s="50">
        <v>0</v>
      </c>
    </row>
    <row r="115" spans="1:16" hidden="1" outlineLevel="1" collapsed="1">
      <c r="A115" s="15">
        <v>43709</v>
      </c>
      <c r="B115" s="50">
        <v>13.243399999999999</v>
      </c>
      <c r="C115" s="50">
        <v>5.9739000000000004</v>
      </c>
      <c r="D115" s="50">
        <v>14.706</v>
      </c>
      <c r="E115" s="50">
        <v>11.1066</v>
      </c>
      <c r="F115" s="50">
        <v>14.091200000000001</v>
      </c>
      <c r="G115" s="50">
        <v>13.567600000000001</v>
      </c>
      <c r="H115" s="50">
        <v>6.4806999999999997</v>
      </c>
      <c r="I115" s="50">
        <v>14.9443</v>
      </c>
      <c r="J115" s="50">
        <v>11.2342</v>
      </c>
      <c r="K115" s="50">
        <v>14.091200000000001</v>
      </c>
      <c r="L115" s="50">
        <v>2.3974000000000002</v>
      </c>
      <c r="M115" s="50">
        <v>0.1348</v>
      </c>
      <c r="N115" s="50">
        <v>3.9140000000000001</v>
      </c>
      <c r="O115" s="50">
        <v>1.7</v>
      </c>
      <c r="P115" s="50">
        <v>0</v>
      </c>
    </row>
    <row r="116" spans="1:16" hidden="1" outlineLevel="1" collapsed="1">
      <c r="A116" s="15">
        <v>43739</v>
      </c>
      <c r="B116" s="50">
        <v>12.455500000000001</v>
      </c>
      <c r="C116" s="50">
        <v>5.7522000000000002</v>
      </c>
      <c r="D116" s="50">
        <v>14.0305</v>
      </c>
      <c r="E116" s="50">
        <v>7.2648000000000001</v>
      </c>
      <c r="F116" s="50">
        <v>13</v>
      </c>
      <c r="G116" s="50">
        <v>13.2401</v>
      </c>
      <c r="H116" s="50">
        <v>6.3407999999999998</v>
      </c>
      <c r="I116" s="50">
        <v>14.5654</v>
      </c>
      <c r="J116" s="50">
        <v>9.7736999999999998</v>
      </c>
      <c r="K116" s="50">
        <v>13</v>
      </c>
      <c r="L116" s="50">
        <v>2.0175000000000001</v>
      </c>
      <c r="M116" s="50">
        <v>0.15240000000000001</v>
      </c>
      <c r="N116" s="50">
        <v>3.0973999999999999</v>
      </c>
      <c r="O116" s="50">
        <v>1.2</v>
      </c>
      <c r="P116" s="50">
        <v>0</v>
      </c>
    </row>
    <row r="117" spans="1:16" hidden="1" outlineLevel="1" collapsed="1">
      <c r="A117" s="15">
        <v>43770</v>
      </c>
      <c r="B117" s="50">
        <v>12.797599999999999</v>
      </c>
      <c r="C117" s="50">
        <v>6.0593000000000004</v>
      </c>
      <c r="D117" s="50">
        <v>13.944900000000001</v>
      </c>
      <c r="E117" s="50">
        <v>11.109400000000001</v>
      </c>
      <c r="F117" s="50">
        <v>0</v>
      </c>
      <c r="G117" s="50">
        <v>13.1088</v>
      </c>
      <c r="H117" s="50">
        <v>6.8234000000000004</v>
      </c>
      <c r="I117" s="50">
        <v>14.088100000000001</v>
      </c>
      <c r="J117" s="50">
        <v>11.3697</v>
      </c>
      <c r="K117" s="50">
        <v>0</v>
      </c>
      <c r="L117" s="50">
        <v>1.2061999999999999</v>
      </c>
      <c r="M117" s="50">
        <v>0.13239999999999999</v>
      </c>
      <c r="N117" s="50">
        <v>2.6981000000000002</v>
      </c>
      <c r="O117" s="50">
        <v>1.3104</v>
      </c>
      <c r="P117" s="50">
        <v>0</v>
      </c>
    </row>
    <row r="118" spans="1:16" hidden="1" outlineLevel="1" collapsed="1">
      <c r="A118" s="15">
        <v>43800</v>
      </c>
      <c r="B118" s="50">
        <v>11.9772</v>
      </c>
      <c r="C118" s="50">
        <v>6.2869000000000002</v>
      </c>
      <c r="D118" s="50">
        <v>13.135899999999999</v>
      </c>
      <c r="E118" s="50">
        <v>10.807399999999999</v>
      </c>
      <c r="F118" s="50">
        <v>10</v>
      </c>
      <c r="G118" s="50">
        <v>12.305899999999999</v>
      </c>
      <c r="H118" s="50">
        <v>6.7351999999999999</v>
      </c>
      <c r="I118" s="50">
        <v>13.417899999999999</v>
      </c>
      <c r="J118" s="50">
        <v>10.9368</v>
      </c>
      <c r="K118" s="50">
        <v>10</v>
      </c>
      <c r="L118" s="50">
        <v>1.6462000000000001</v>
      </c>
      <c r="M118" s="50">
        <v>7.0599999999999996E-2</v>
      </c>
      <c r="N118" s="50">
        <v>2.4094000000000002</v>
      </c>
      <c r="O118" s="50">
        <v>1.6972</v>
      </c>
      <c r="P118" s="50">
        <v>0</v>
      </c>
    </row>
    <row r="119" spans="1:16" hidden="1" outlineLevel="1" collapsed="1">
      <c r="A119" s="15">
        <v>43831</v>
      </c>
      <c r="B119" s="50">
        <v>9.9022000000000006</v>
      </c>
      <c r="C119" s="50">
        <v>6.0483000000000002</v>
      </c>
      <c r="D119" s="50">
        <v>10.6135</v>
      </c>
      <c r="E119" s="50">
        <v>10.702199999999999</v>
      </c>
      <c r="F119" s="50">
        <v>13.446999999999999</v>
      </c>
      <c r="G119" s="50">
        <v>10.4832</v>
      </c>
      <c r="H119" s="50">
        <v>6.4626000000000001</v>
      </c>
      <c r="I119" s="50">
        <v>11.262</v>
      </c>
      <c r="J119" s="50">
        <v>10.870100000000001</v>
      </c>
      <c r="K119" s="50">
        <v>13.446999999999999</v>
      </c>
      <c r="L119" s="50">
        <v>1.8357000000000001</v>
      </c>
      <c r="M119" s="50">
        <v>8.0699999999999994E-2</v>
      </c>
      <c r="N119" s="50">
        <v>2.1663999999999999</v>
      </c>
      <c r="O119" s="50">
        <v>1.2</v>
      </c>
      <c r="P119" s="50">
        <v>0</v>
      </c>
    </row>
    <row r="120" spans="1:16" hidden="1" outlineLevel="1" collapsed="1">
      <c r="A120" s="15">
        <v>43862</v>
      </c>
      <c r="B120" s="50">
        <v>8.0206999999999997</v>
      </c>
      <c r="C120" s="50">
        <v>6.2504</v>
      </c>
      <c r="D120" s="50">
        <v>8.2802000000000007</v>
      </c>
      <c r="E120" s="50">
        <v>9.6890999999999998</v>
      </c>
      <c r="F120" s="50">
        <v>10.0002</v>
      </c>
      <c r="G120" s="50">
        <v>8.3507999999999996</v>
      </c>
      <c r="H120" s="50">
        <v>6.8741000000000003</v>
      </c>
      <c r="I120" s="50">
        <v>8.5379000000000005</v>
      </c>
      <c r="J120" s="50">
        <v>9.8620000000000001</v>
      </c>
      <c r="K120" s="50">
        <v>10.0002</v>
      </c>
      <c r="L120" s="50">
        <v>0.95920000000000005</v>
      </c>
      <c r="M120" s="50">
        <v>7.5899999999999995E-2</v>
      </c>
      <c r="N120" s="50">
        <v>1.4356</v>
      </c>
      <c r="O120" s="50">
        <v>1.2</v>
      </c>
      <c r="P120" s="50">
        <v>0</v>
      </c>
    </row>
    <row r="121" spans="1:16" hidden="1" outlineLevel="1" collapsed="1">
      <c r="A121" s="15">
        <v>43891</v>
      </c>
      <c r="B121" s="50">
        <v>8.0241000000000007</v>
      </c>
      <c r="C121" s="50">
        <v>5.8798000000000004</v>
      </c>
      <c r="D121" s="50">
        <v>9.0838000000000001</v>
      </c>
      <c r="E121" s="50">
        <v>6.0480999999999998</v>
      </c>
      <c r="F121" s="50">
        <v>14.0998</v>
      </c>
      <c r="G121" s="50">
        <v>8.3955000000000002</v>
      </c>
      <c r="H121" s="50">
        <v>6.5723000000000003</v>
      </c>
      <c r="I121" s="50">
        <v>9.1881000000000004</v>
      </c>
      <c r="J121" s="50">
        <v>6.8170999999999999</v>
      </c>
      <c r="K121" s="50">
        <v>14.0998</v>
      </c>
      <c r="L121" s="50">
        <v>0.52529999999999999</v>
      </c>
      <c r="M121" s="50">
        <v>9.8599999999999993E-2</v>
      </c>
      <c r="N121" s="50">
        <v>1.3749</v>
      </c>
      <c r="O121" s="50">
        <v>0.66379999999999995</v>
      </c>
      <c r="P121" s="50">
        <v>0</v>
      </c>
    </row>
    <row r="122" spans="1:16" hidden="1" outlineLevel="1" collapsed="1">
      <c r="A122" s="15">
        <v>43922</v>
      </c>
      <c r="B122" s="50">
        <v>8.0252999999999997</v>
      </c>
      <c r="C122" s="50">
        <v>6.1009000000000002</v>
      </c>
      <c r="D122" s="50">
        <v>8.5620999999999992</v>
      </c>
      <c r="E122" s="50">
        <v>8.3183000000000007</v>
      </c>
      <c r="F122" s="50">
        <v>6.4866999999999999</v>
      </c>
      <c r="G122" s="50">
        <v>8.5303000000000004</v>
      </c>
      <c r="H122" s="50">
        <v>6.5932000000000004</v>
      </c>
      <c r="I122" s="50">
        <v>9.0485000000000007</v>
      </c>
      <c r="J122" s="50">
        <v>8.9282000000000004</v>
      </c>
      <c r="K122" s="50">
        <v>6.4866999999999999</v>
      </c>
      <c r="L122" s="50">
        <v>0.65180000000000005</v>
      </c>
      <c r="M122" s="50">
        <v>1.9800000000000002E-2</v>
      </c>
      <c r="N122" s="50">
        <v>0.93289999999999995</v>
      </c>
      <c r="O122" s="50">
        <v>0.36459999999999998</v>
      </c>
      <c r="P122" s="50">
        <v>0</v>
      </c>
    </row>
    <row r="123" spans="1:16" hidden="1" outlineLevel="1" collapsed="1">
      <c r="A123" s="15">
        <v>43952</v>
      </c>
      <c r="B123" s="50">
        <v>7.5423</v>
      </c>
      <c r="C123" s="50">
        <v>5.4774000000000003</v>
      </c>
      <c r="D123" s="50">
        <v>8.0498999999999992</v>
      </c>
      <c r="E123" s="50">
        <v>8.5725999999999996</v>
      </c>
      <c r="F123" s="50">
        <v>9.7332999999999998</v>
      </c>
      <c r="G123" s="50">
        <v>7.7962999999999996</v>
      </c>
      <c r="H123" s="50">
        <v>5.8789999999999996</v>
      </c>
      <c r="I123" s="50">
        <v>8.2626000000000008</v>
      </c>
      <c r="J123" s="50">
        <v>8.5725999999999996</v>
      </c>
      <c r="K123" s="50">
        <v>9.7332999999999998</v>
      </c>
      <c r="L123" s="50">
        <v>0.4955</v>
      </c>
      <c r="M123" s="50">
        <v>1.1900000000000001E-2</v>
      </c>
      <c r="N123" s="50">
        <v>0.84809999999999997</v>
      </c>
      <c r="O123" s="50">
        <v>0</v>
      </c>
      <c r="P123" s="50">
        <v>0</v>
      </c>
    </row>
    <row r="124" spans="1:16" hidden="1" outlineLevel="1" collapsed="1">
      <c r="A124" s="15">
        <v>43983</v>
      </c>
      <c r="B124" s="50">
        <v>6.8094000000000001</v>
      </c>
      <c r="C124" s="50">
        <v>5.0316000000000001</v>
      </c>
      <c r="D124" s="50">
        <v>7.4314999999999998</v>
      </c>
      <c r="E124" s="50">
        <v>5.9569999999999999</v>
      </c>
      <c r="F124" s="50">
        <v>11.3</v>
      </c>
      <c r="G124" s="50">
        <v>6.9894999999999996</v>
      </c>
      <c r="H124" s="50">
        <v>5.5073999999999996</v>
      </c>
      <c r="I124" s="50">
        <v>7.5141</v>
      </c>
      <c r="J124" s="50">
        <v>5.9725000000000001</v>
      </c>
      <c r="K124" s="50">
        <v>11.3</v>
      </c>
      <c r="L124" s="50">
        <v>0.25750000000000001</v>
      </c>
      <c r="M124" s="50">
        <v>0.01</v>
      </c>
      <c r="N124" s="50">
        <v>0.72330000000000005</v>
      </c>
      <c r="O124" s="50">
        <v>1.6</v>
      </c>
      <c r="P124" s="50">
        <v>0</v>
      </c>
    </row>
    <row r="125" spans="1:16" hidden="1" outlineLevel="1" collapsed="1">
      <c r="A125" s="15">
        <v>44013</v>
      </c>
      <c r="B125" s="50">
        <v>6.6919000000000004</v>
      </c>
      <c r="C125" s="50">
        <v>4.0705</v>
      </c>
      <c r="D125" s="50">
        <v>7.4303999999999997</v>
      </c>
      <c r="E125" s="50">
        <v>6.2020999999999997</v>
      </c>
      <c r="F125" s="50">
        <v>9</v>
      </c>
      <c r="G125" s="50">
        <v>6.9741</v>
      </c>
      <c r="H125" s="50">
        <v>4.3335999999999997</v>
      </c>
      <c r="I125" s="50">
        <v>7.7502000000000004</v>
      </c>
      <c r="J125" s="50">
        <v>6.2020999999999997</v>
      </c>
      <c r="K125" s="50">
        <v>9</v>
      </c>
      <c r="L125" s="50">
        <v>0.74950000000000006</v>
      </c>
      <c r="M125" s="50">
        <v>0.01</v>
      </c>
      <c r="N125" s="50">
        <v>0.99380000000000002</v>
      </c>
      <c r="O125" s="50">
        <v>0</v>
      </c>
      <c r="P125" s="50">
        <v>0</v>
      </c>
    </row>
    <row r="126" spans="1:16" hidden="1" outlineLevel="1" collapsed="1">
      <c r="A126" s="15">
        <v>44044</v>
      </c>
      <c r="B126" s="50">
        <v>5.1437999999999997</v>
      </c>
      <c r="C126" s="50">
        <v>3.6230000000000002</v>
      </c>
      <c r="D126" s="50">
        <v>5.5823</v>
      </c>
      <c r="E126" s="50">
        <v>5.6600999999999999</v>
      </c>
      <c r="F126" s="50">
        <v>14.1</v>
      </c>
      <c r="G126" s="50">
        <v>5.4756999999999998</v>
      </c>
      <c r="H126" s="50">
        <v>3.7787999999999999</v>
      </c>
      <c r="I126" s="50">
        <v>6.0998000000000001</v>
      </c>
      <c r="J126" s="50">
        <v>5.6712999999999996</v>
      </c>
      <c r="K126" s="50">
        <v>14.1</v>
      </c>
      <c r="L126" s="50">
        <v>1.5264</v>
      </c>
      <c r="M126" s="50">
        <v>1.6400000000000001E-2</v>
      </c>
      <c r="N126" s="50">
        <v>1.7263999999999999</v>
      </c>
      <c r="O126" s="50">
        <v>1</v>
      </c>
      <c r="P126" s="50">
        <v>0</v>
      </c>
    </row>
    <row r="127" spans="1:16" hidden="1" outlineLevel="1" collapsed="1">
      <c r="A127" s="15">
        <v>44075</v>
      </c>
      <c r="B127" s="50">
        <v>4.6261000000000001</v>
      </c>
      <c r="C127" s="50">
        <v>3.0952000000000002</v>
      </c>
      <c r="D127" s="50">
        <v>5.3712</v>
      </c>
      <c r="E127" s="50">
        <v>4.1006999999999998</v>
      </c>
      <c r="F127" s="50">
        <v>9</v>
      </c>
      <c r="G127" s="50">
        <v>4.7507999999999999</v>
      </c>
      <c r="H127" s="50">
        <v>3.2863000000000002</v>
      </c>
      <c r="I127" s="50">
        <v>5.4653999999999998</v>
      </c>
      <c r="J127" s="50">
        <v>4.1070000000000002</v>
      </c>
      <c r="K127" s="50">
        <v>9</v>
      </c>
      <c r="L127" s="50">
        <v>0.48980000000000001</v>
      </c>
      <c r="M127" s="50">
        <v>0.01</v>
      </c>
      <c r="N127" s="50">
        <v>1.0242</v>
      </c>
      <c r="O127" s="50">
        <v>1.9</v>
      </c>
      <c r="P127" s="50">
        <v>0</v>
      </c>
    </row>
    <row r="128" spans="1:16" hidden="1" outlineLevel="1" collapsed="1">
      <c r="A128" s="15">
        <v>44105</v>
      </c>
      <c r="B128" s="50">
        <v>4.6864999999999997</v>
      </c>
      <c r="C128" s="50">
        <v>2.6985000000000001</v>
      </c>
      <c r="D128" s="50">
        <v>5.4817999999999998</v>
      </c>
      <c r="E128" s="50">
        <v>4.1178999999999997</v>
      </c>
      <c r="F128" s="50">
        <v>9</v>
      </c>
      <c r="G128" s="50">
        <v>4.8916000000000004</v>
      </c>
      <c r="H128" s="50">
        <v>2.8264999999999998</v>
      </c>
      <c r="I128" s="50">
        <v>5.7556000000000003</v>
      </c>
      <c r="J128" s="50">
        <v>4.1178999999999997</v>
      </c>
      <c r="K128" s="50">
        <v>9</v>
      </c>
      <c r="L128" s="50">
        <v>0.29620000000000002</v>
      </c>
      <c r="M128" s="50">
        <v>0.01</v>
      </c>
      <c r="N128" s="50">
        <v>0.38740000000000002</v>
      </c>
      <c r="O128" s="50">
        <v>0</v>
      </c>
      <c r="P128" s="50">
        <v>0</v>
      </c>
    </row>
    <row r="129" spans="1:16" hidden="1" outlineLevel="1" collapsed="1">
      <c r="A129" s="15">
        <v>44136</v>
      </c>
      <c r="B129" s="50">
        <v>3.8580000000000001</v>
      </c>
      <c r="C129" s="50">
        <v>2.0901000000000001</v>
      </c>
      <c r="D129" s="50">
        <v>4.5011000000000001</v>
      </c>
      <c r="E129" s="50">
        <v>3.4698000000000002</v>
      </c>
      <c r="F129" s="50">
        <v>3.1842000000000001</v>
      </c>
      <c r="G129" s="50">
        <v>4.2717999999999998</v>
      </c>
      <c r="H129" s="50">
        <v>2.2040000000000002</v>
      </c>
      <c r="I129" s="50">
        <v>5.1231</v>
      </c>
      <c r="J129" s="50">
        <v>3.5792999999999999</v>
      </c>
      <c r="K129" s="50">
        <v>7.3</v>
      </c>
      <c r="L129" s="50">
        <v>0.57210000000000005</v>
      </c>
      <c r="M129" s="50">
        <v>0.01</v>
      </c>
      <c r="N129" s="50">
        <v>0.51549999999999996</v>
      </c>
      <c r="O129" s="50">
        <v>1.6973</v>
      </c>
      <c r="P129" s="50">
        <v>1.7</v>
      </c>
    </row>
    <row r="130" spans="1:16" hidden="1" outlineLevel="1" collapsed="1">
      <c r="A130" s="15">
        <v>44166</v>
      </c>
      <c r="B130" s="50">
        <v>4.2945000000000002</v>
      </c>
      <c r="C130" s="50">
        <v>1.9460999999999999</v>
      </c>
      <c r="D130" s="50">
        <v>5.0103</v>
      </c>
      <c r="E130" s="50">
        <v>3.3616000000000001</v>
      </c>
      <c r="F130" s="50">
        <v>5.3666999999999998</v>
      </c>
      <c r="G130" s="50">
        <v>4.5869</v>
      </c>
      <c r="H130" s="50">
        <v>2.1153</v>
      </c>
      <c r="I130" s="50">
        <v>5.3959000000000001</v>
      </c>
      <c r="J130" s="50">
        <v>3.371</v>
      </c>
      <c r="K130" s="50">
        <v>5.3666999999999998</v>
      </c>
      <c r="L130" s="50">
        <v>0.62029999999999996</v>
      </c>
      <c r="M130" s="50">
        <v>0.01</v>
      </c>
      <c r="N130" s="50">
        <v>0.75439999999999996</v>
      </c>
      <c r="O130" s="50">
        <v>1.5</v>
      </c>
      <c r="P130" s="50">
        <v>0</v>
      </c>
    </row>
    <row r="131" spans="1:16" hidden="1" outlineLevel="1" collapsed="1">
      <c r="A131" s="15">
        <v>44197</v>
      </c>
      <c r="B131" s="50">
        <v>3.7673000000000001</v>
      </c>
      <c r="C131" s="50">
        <v>1.8835</v>
      </c>
      <c r="D131" s="50">
        <v>4.3395999999999999</v>
      </c>
      <c r="E131" s="50">
        <v>3.3933</v>
      </c>
      <c r="F131" s="50">
        <v>8</v>
      </c>
      <c r="G131" s="50">
        <v>3.9097</v>
      </c>
      <c r="H131" s="50">
        <v>2.0865</v>
      </c>
      <c r="I131" s="50">
        <v>4.4751000000000003</v>
      </c>
      <c r="J131" s="50">
        <v>3.3933</v>
      </c>
      <c r="K131" s="50">
        <v>8</v>
      </c>
      <c r="L131" s="50">
        <v>0.54090000000000005</v>
      </c>
      <c r="M131" s="50">
        <v>0.01</v>
      </c>
      <c r="N131" s="50">
        <v>0.89390000000000003</v>
      </c>
      <c r="O131" s="50">
        <v>0</v>
      </c>
      <c r="P131" s="50">
        <v>0</v>
      </c>
    </row>
    <row r="132" spans="1:16" hidden="1" outlineLevel="1" collapsed="1">
      <c r="A132" s="15">
        <v>44228</v>
      </c>
      <c r="B132" s="50">
        <v>4.1726000000000001</v>
      </c>
      <c r="C132" s="50">
        <v>1.8825000000000001</v>
      </c>
      <c r="D132" s="50">
        <v>4.8059000000000003</v>
      </c>
      <c r="E132" s="50">
        <v>3.2601</v>
      </c>
      <c r="F132" s="50">
        <v>7.3000999999999996</v>
      </c>
      <c r="G132" s="50">
        <v>4.4401000000000002</v>
      </c>
      <c r="H132" s="50">
        <v>2.0398000000000001</v>
      </c>
      <c r="I132" s="50">
        <v>5.1554000000000002</v>
      </c>
      <c r="J132" s="50">
        <v>3.2601</v>
      </c>
      <c r="K132" s="50">
        <v>7.3000999999999996</v>
      </c>
      <c r="L132" s="50">
        <v>0.48770000000000002</v>
      </c>
      <c r="M132" s="50">
        <v>0.01</v>
      </c>
      <c r="N132" s="50">
        <v>0.59040000000000004</v>
      </c>
      <c r="O132" s="50">
        <v>0</v>
      </c>
      <c r="P132" s="50">
        <v>0</v>
      </c>
    </row>
    <row r="133" spans="1:16" hidden="1" outlineLevel="1" collapsed="1">
      <c r="A133" s="15">
        <v>44256</v>
      </c>
      <c r="B133" s="50">
        <v>3.6707999999999998</v>
      </c>
      <c r="C133" s="50">
        <v>1.48</v>
      </c>
      <c r="D133" s="50">
        <v>4.3201999999999998</v>
      </c>
      <c r="E133" s="50">
        <v>3.1594000000000002</v>
      </c>
      <c r="F133" s="50">
        <v>8</v>
      </c>
      <c r="G133" s="50">
        <v>4.0635000000000003</v>
      </c>
      <c r="H133" s="50">
        <v>1.7270000000000001</v>
      </c>
      <c r="I133" s="50">
        <v>4.8426999999999998</v>
      </c>
      <c r="J133" s="50">
        <v>3.1598000000000002</v>
      </c>
      <c r="K133" s="50">
        <v>8</v>
      </c>
      <c r="L133" s="50">
        <v>0.5615</v>
      </c>
      <c r="M133" s="50">
        <v>0.01</v>
      </c>
      <c r="N133" s="50">
        <v>0.71689999999999998</v>
      </c>
      <c r="O133" s="50">
        <v>2.1</v>
      </c>
      <c r="P133" s="50">
        <v>0</v>
      </c>
    </row>
    <row r="134" spans="1:16" hidden="1" outlineLevel="1" collapsed="1">
      <c r="A134" s="15">
        <v>44287</v>
      </c>
      <c r="B134" s="50">
        <v>3.343</v>
      </c>
      <c r="C134" s="50">
        <v>1.5430999999999999</v>
      </c>
      <c r="D134" s="50">
        <v>3.7315999999999998</v>
      </c>
      <c r="E134" s="50">
        <v>3.3113999999999999</v>
      </c>
      <c r="F134" s="50">
        <v>7.75</v>
      </c>
      <c r="G134" s="50">
        <v>4.0566000000000004</v>
      </c>
      <c r="H134" s="50">
        <v>1.7938000000000001</v>
      </c>
      <c r="I134" s="50">
        <v>4.7718999999999996</v>
      </c>
      <c r="J134" s="50">
        <v>3.3136000000000001</v>
      </c>
      <c r="K134" s="50">
        <v>7.75</v>
      </c>
      <c r="L134" s="50">
        <v>0.22209999999999999</v>
      </c>
      <c r="M134" s="50">
        <v>0.01</v>
      </c>
      <c r="N134" s="50">
        <v>0.24940000000000001</v>
      </c>
      <c r="O134" s="50">
        <v>0.5</v>
      </c>
      <c r="P134" s="50">
        <v>0</v>
      </c>
    </row>
    <row r="135" spans="1:16" hidden="1" outlineLevel="1" collapsed="1">
      <c r="A135" s="15">
        <v>44317</v>
      </c>
      <c r="B135" s="50">
        <v>3.1467000000000001</v>
      </c>
      <c r="C135" s="50">
        <v>2.0674999999999999</v>
      </c>
      <c r="D135" s="50">
        <v>3.3281999999999998</v>
      </c>
      <c r="E135" s="50">
        <v>3.0102000000000002</v>
      </c>
      <c r="F135" s="50">
        <v>4.5007999999999999</v>
      </c>
      <c r="G135" s="50">
        <v>4.5502000000000002</v>
      </c>
      <c r="H135" s="50">
        <v>2.2572000000000001</v>
      </c>
      <c r="I135" s="50">
        <v>5.4166999999999996</v>
      </c>
      <c r="J135" s="50">
        <v>3.0102000000000002</v>
      </c>
      <c r="K135" s="50">
        <v>4.5007999999999999</v>
      </c>
      <c r="L135" s="50">
        <v>0.66110000000000002</v>
      </c>
      <c r="M135" s="50">
        <v>0.01</v>
      </c>
      <c r="N135" s="50">
        <v>0.68049999999999999</v>
      </c>
      <c r="O135" s="50">
        <v>0</v>
      </c>
      <c r="P135" s="50">
        <v>0</v>
      </c>
    </row>
    <row r="136" spans="1:16" hidden="1" outlineLevel="1" collapsed="1">
      <c r="A136" s="15">
        <v>44348</v>
      </c>
      <c r="B136" s="50">
        <v>2.7054</v>
      </c>
      <c r="C136" s="50">
        <v>1.6127</v>
      </c>
      <c r="D136" s="50">
        <v>2.8559999999999999</v>
      </c>
      <c r="E136" s="50">
        <v>2.9674999999999998</v>
      </c>
      <c r="F136" s="50">
        <v>7.5</v>
      </c>
      <c r="G136" s="50">
        <v>4.0176999999999996</v>
      </c>
      <c r="H136" s="50">
        <v>1.9434</v>
      </c>
      <c r="I136" s="50">
        <v>4.7995999999999999</v>
      </c>
      <c r="J136" s="50">
        <v>2.9674999999999998</v>
      </c>
      <c r="K136" s="50">
        <v>7.5</v>
      </c>
      <c r="L136" s="50">
        <v>0.34649999999999997</v>
      </c>
      <c r="M136" s="50">
        <v>0.01</v>
      </c>
      <c r="N136" s="50">
        <v>0.36890000000000001</v>
      </c>
      <c r="O136" s="50">
        <v>0</v>
      </c>
      <c r="P136" s="50">
        <v>0</v>
      </c>
    </row>
    <row r="137" spans="1:16" hidden="1" outlineLevel="1" collapsed="1">
      <c r="A137" s="15">
        <v>44378</v>
      </c>
      <c r="B137" s="50">
        <v>1.9737</v>
      </c>
      <c r="C137" s="50">
        <v>1.9120999999999999</v>
      </c>
      <c r="D137" s="50">
        <v>1.8911</v>
      </c>
      <c r="E137" s="50">
        <v>2.7978000000000001</v>
      </c>
      <c r="F137" s="50">
        <v>5.62</v>
      </c>
      <c r="G137" s="50">
        <v>3.6818</v>
      </c>
      <c r="H137" s="50">
        <v>2.1208999999999998</v>
      </c>
      <c r="I137" s="50">
        <v>4.5296000000000003</v>
      </c>
      <c r="J137" s="50">
        <v>2.7978000000000001</v>
      </c>
      <c r="K137" s="50">
        <v>5.62</v>
      </c>
      <c r="L137" s="50">
        <v>0.49390000000000001</v>
      </c>
      <c r="M137" s="50">
        <v>0.01</v>
      </c>
      <c r="N137" s="50">
        <v>0.504</v>
      </c>
      <c r="O137" s="50">
        <v>0</v>
      </c>
      <c r="P137" s="50">
        <v>0</v>
      </c>
    </row>
    <row r="138" spans="1:16" hidden="1" outlineLevel="1" collapsed="1">
      <c r="A138" s="15">
        <v>44409</v>
      </c>
      <c r="B138" s="50">
        <v>4.1353999999999997</v>
      </c>
      <c r="C138" s="50">
        <v>1.9882</v>
      </c>
      <c r="D138" s="50">
        <v>5.3193000000000001</v>
      </c>
      <c r="E138" s="50">
        <v>2.5154999999999998</v>
      </c>
      <c r="F138" s="50">
        <v>7</v>
      </c>
      <c r="G138" s="50">
        <v>4.4459999999999997</v>
      </c>
      <c r="H138" s="50">
        <v>2.2881</v>
      </c>
      <c r="I138" s="50">
        <v>5.7611999999999997</v>
      </c>
      <c r="J138" s="50">
        <v>2.5154999999999998</v>
      </c>
      <c r="K138" s="50">
        <v>7</v>
      </c>
      <c r="L138" s="50">
        <v>0.65949999999999998</v>
      </c>
      <c r="M138" s="50">
        <v>0.01</v>
      </c>
      <c r="N138" s="50">
        <v>0.95389999999999997</v>
      </c>
      <c r="O138" s="50">
        <v>0</v>
      </c>
      <c r="P138" s="50">
        <v>0</v>
      </c>
    </row>
    <row r="139" spans="1:16" hidden="1" outlineLevel="1" collapsed="1">
      <c r="A139" s="15">
        <v>44440</v>
      </c>
      <c r="B139" s="50">
        <v>3.8382999999999998</v>
      </c>
      <c r="C139" s="50">
        <v>1.9635</v>
      </c>
      <c r="D139" s="50">
        <v>5.0110999999999999</v>
      </c>
      <c r="E139" s="50">
        <v>2.8239999999999998</v>
      </c>
      <c r="F139" s="50">
        <v>7</v>
      </c>
      <c r="G139" s="50">
        <v>3.9278</v>
      </c>
      <c r="H139" s="50">
        <v>2.1251000000000002</v>
      </c>
      <c r="I139" s="50">
        <v>5.0766</v>
      </c>
      <c r="J139" s="50">
        <v>2.8279000000000001</v>
      </c>
      <c r="K139" s="50">
        <v>7</v>
      </c>
      <c r="L139" s="50">
        <v>4.2200000000000001E-2</v>
      </c>
      <c r="M139" s="50">
        <v>0.01</v>
      </c>
      <c r="N139" s="50">
        <v>0.1144</v>
      </c>
      <c r="O139" s="50">
        <v>0.01</v>
      </c>
      <c r="P139" s="50">
        <v>0</v>
      </c>
    </row>
    <row r="140" spans="1:16" hidden="1" outlineLevel="1" collapsed="1">
      <c r="A140" s="15">
        <v>44470</v>
      </c>
      <c r="B140" s="50">
        <v>3.8117000000000001</v>
      </c>
      <c r="C140" s="50">
        <v>2.1111</v>
      </c>
      <c r="D140" s="50">
        <v>4.8319000000000001</v>
      </c>
      <c r="E140" s="50">
        <v>2.5533999999999999</v>
      </c>
      <c r="F140" s="50">
        <v>7</v>
      </c>
      <c r="G140" s="50">
        <v>3.9182000000000001</v>
      </c>
      <c r="H140" s="50">
        <v>2.3182999999999998</v>
      </c>
      <c r="I140" s="50">
        <v>4.8804999999999996</v>
      </c>
      <c r="J140" s="50">
        <v>2.5533999999999999</v>
      </c>
      <c r="K140" s="50">
        <v>7</v>
      </c>
      <c r="L140" s="50">
        <v>7.6499999999999999E-2</v>
      </c>
      <c r="M140" s="50">
        <v>0.01</v>
      </c>
      <c r="N140" s="50">
        <v>0.30030000000000001</v>
      </c>
      <c r="O140" s="50">
        <v>0</v>
      </c>
      <c r="P140" s="50">
        <v>0</v>
      </c>
    </row>
    <row r="141" spans="1:16" hidden="1" outlineLevel="1" collapsed="1">
      <c r="A141" s="15">
        <v>44501</v>
      </c>
      <c r="B141" s="50">
        <v>4.0674999999999999</v>
      </c>
      <c r="C141" s="50">
        <v>1.9464999999999999</v>
      </c>
      <c r="D141" s="50">
        <v>5.1955999999999998</v>
      </c>
      <c r="E141" s="50">
        <v>2.4908000000000001</v>
      </c>
      <c r="F141" s="50">
        <v>8.9976000000000003</v>
      </c>
      <c r="G141" s="50">
        <v>4.1696</v>
      </c>
      <c r="H141" s="50">
        <v>2.1501999999999999</v>
      </c>
      <c r="I141" s="50">
        <v>5.2320000000000002</v>
      </c>
      <c r="J141" s="50">
        <v>2.4908000000000001</v>
      </c>
      <c r="K141" s="50">
        <v>8.9976000000000003</v>
      </c>
      <c r="L141" s="50">
        <v>6.8500000000000005E-2</v>
      </c>
      <c r="M141" s="50">
        <v>0.01</v>
      </c>
      <c r="N141" s="50">
        <v>0.32329999999999998</v>
      </c>
      <c r="O141" s="50">
        <v>0</v>
      </c>
      <c r="P141" s="50">
        <v>0</v>
      </c>
    </row>
    <row r="142" spans="1:16" hidden="1" outlineLevel="1" collapsed="1">
      <c r="A142" s="15">
        <v>44531</v>
      </c>
      <c r="B142" s="50">
        <v>4.2282999999999999</v>
      </c>
      <c r="C142" s="50">
        <v>2.3231000000000002</v>
      </c>
      <c r="D142" s="50">
        <v>4.6763000000000003</v>
      </c>
      <c r="E142" s="50">
        <v>2.6101000000000001</v>
      </c>
      <c r="F142" s="50">
        <v>2.6629999999999998</v>
      </c>
      <c r="G142" s="50">
        <v>5.2070999999999996</v>
      </c>
      <c r="H142" s="50">
        <v>2.512</v>
      </c>
      <c r="I142" s="50">
        <v>6.1973000000000003</v>
      </c>
      <c r="J142" s="50">
        <v>2.6101000000000001</v>
      </c>
      <c r="K142" s="50">
        <v>5</v>
      </c>
      <c r="L142" s="50">
        <v>1.8929</v>
      </c>
      <c r="M142" s="50">
        <v>0.01</v>
      </c>
      <c r="N142" s="50">
        <v>1.952</v>
      </c>
      <c r="O142" s="50">
        <v>0</v>
      </c>
      <c r="P142" s="50">
        <v>0.3</v>
      </c>
    </row>
    <row r="143" spans="1:16" hidden="1" outlineLevel="1" collapsed="1">
      <c r="A143" s="15">
        <v>44562</v>
      </c>
      <c r="B143" s="50">
        <v>4.9848999999999997</v>
      </c>
      <c r="C143" s="50">
        <v>2.7088999999999999</v>
      </c>
      <c r="D143" s="50">
        <v>6.0012999999999996</v>
      </c>
      <c r="E143" s="50">
        <v>2.9327999999999999</v>
      </c>
      <c r="F143" s="50">
        <v>7</v>
      </c>
      <c r="G143" s="50">
        <v>5.0643000000000002</v>
      </c>
      <c r="H143" s="50">
        <v>2.976</v>
      </c>
      <c r="I143" s="50">
        <v>6.0175999999999998</v>
      </c>
      <c r="J143" s="50">
        <v>2.9327999999999999</v>
      </c>
      <c r="K143" s="50">
        <v>7</v>
      </c>
      <c r="L143" s="50">
        <v>7.9600000000000004E-2</v>
      </c>
      <c r="M143" s="50">
        <v>0.01</v>
      </c>
      <c r="N143" s="50">
        <v>0.55779999999999996</v>
      </c>
      <c r="O143" s="50">
        <v>0</v>
      </c>
      <c r="P143" s="50">
        <v>0</v>
      </c>
    </row>
    <row r="144" spans="1:16" hidden="1" outlineLevel="1" collapsed="1">
      <c r="A144" s="15">
        <v>44593</v>
      </c>
      <c r="B144" s="50">
        <v>3.7627000000000002</v>
      </c>
      <c r="C144" s="50">
        <v>2.5800999999999998</v>
      </c>
      <c r="D144" s="50">
        <v>4.1478999999999999</v>
      </c>
      <c r="E144" s="50">
        <v>4.4922000000000004</v>
      </c>
      <c r="F144" s="50">
        <v>7</v>
      </c>
      <c r="G144" s="50">
        <v>4.7103999999999999</v>
      </c>
      <c r="H144" s="50">
        <v>2.5800999999999998</v>
      </c>
      <c r="I144" s="50">
        <v>6.1262999999999996</v>
      </c>
      <c r="J144" s="50">
        <v>4.4922000000000004</v>
      </c>
      <c r="K144" s="50">
        <v>7</v>
      </c>
      <c r="L144" s="50">
        <v>2.1934</v>
      </c>
      <c r="M144" s="50">
        <v>1.01E-2</v>
      </c>
      <c r="N144" s="50">
        <v>2.1934</v>
      </c>
      <c r="O144" s="50">
        <v>0</v>
      </c>
      <c r="P144" s="50">
        <v>0</v>
      </c>
    </row>
    <row r="145" spans="1:16" hidden="1" outlineLevel="1" collapsed="1">
      <c r="A145" s="15">
        <v>44621</v>
      </c>
      <c r="B145" s="50">
        <v>5.0964999999999998</v>
      </c>
      <c r="C145" s="50">
        <v>1.9100999999999999</v>
      </c>
      <c r="D145" s="50">
        <v>7.0368000000000004</v>
      </c>
      <c r="E145" s="50">
        <v>5.25</v>
      </c>
      <c r="F145" s="50">
        <v>7</v>
      </c>
      <c r="G145" s="50">
        <v>5.0986000000000002</v>
      </c>
      <c r="H145" s="50">
        <v>1.9100999999999999</v>
      </c>
      <c r="I145" s="50">
        <v>7.0415000000000001</v>
      </c>
      <c r="J145" s="50">
        <v>5.25</v>
      </c>
      <c r="K145" s="50">
        <v>7</v>
      </c>
      <c r="L145" s="50">
        <v>7.5200000000000003E-2</v>
      </c>
      <c r="M145" s="50">
        <v>1.01E-2</v>
      </c>
      <c r="N145" s="50">
        <v>7.5200000000000003E-2</v>
      </c>
      <c r="O145" s="50">
        <v>0</v>
      </c>
      <c r="P145" s="50">
        <v>0</v>
      </c>
    </row>
    <row r="146" spans="1:16" hidden="1" outlineLevel="1" collapsed="1">
      <c r="A146" s="15">
        <v>44652</v>
      </c>
      <c r="B146" s="50">
        <v>6.3343999999999996</v>
      </c>
      <c r="C146" s="50">
        <v>3.6093999999999999</v>
      </c>
      <c r="D146" s="50">
        <v>7.2697000000000003</v>
      </c>
      <c r="E146" s="50">
        <v>4.25</v>
      </c>
      <c r="F146" s="50">
        <v>7</v>
      </c>
      <c r="G146" s="50">
        <v>6.3426</v>
      </c>
      <c r="H146" s="50">
        <v>3.6093999999999999</v>
      </c>
      <c r="I146" s="50">
        <v>7.2823000000000002</v>
      </c>
      <c r="J146" s="50">
        <v>4.25</v>
      </c>
      <c r="K146" s="50">
        <v>7</v>
      </c>
      <c r="L146" s="50">
        <v>3.49E-2</v>
      </c>
      <c r="M146" s="50">
        <v>1.01E-2</v>
      </c>
      <c r="N146" s="50">
        <v>3.49E-2</v>
      </c>
      <c r="O146" s="50">
        <v>0</v>
      </c>
      <c r="P146" s="50">
        <v>0</v>
      </c>
    </row>
    <row r="147" spans="1:16" hidden="1" outlineLevel="1" collapsed="1">
      <c r="A147" s="15">
        <v>44682</v>
      </c>
      <c r="B147" s="50">
        <v>4.8072999999999997</v>
      </c>
      <c r="C147" s="50">
        <v>1.5998000000000001</v>
      </c>
      <c r="D147" s="50">
        <v>5.8674999999999997</v>
      </c>
      <c r="E147" s="50">
        <v>1.3285</v>
      </c>
      <c r="F147" s="50">
        <v>0</v>
      </c>
      <c r="G147" s="50">
        <v>4.8745000000000003</v>
      </c>
      <c r="H147" s="50">
        <v>1.5998000000000001</v>
      </c>
      <c r="I147" s="50">
        <v>5.9652000000000003</v>
      </c>
      <c r="J147" s="50">
        <v>4.25</v>
      </c>
      <c r="K147" s="50">
        <v>0</v>
      </c>
      <c r="L147" s="50">
        <v>2.6499999999999999E-2</v>
      </c>
      <c r="M147" s="50">
        <v>1.01E-2</v>
      </c>
      <c r="N147" s="50">
        <v>2.8500000000000001E-2</v>
      </c>
      <c r="O147" s="50">
        <v>0.01</v>
      </c>
      <c r="P147" s="50">
        <v>0</v>
      </c>
    </row>
    <row r="148" spans="1:16" hidden="1" outlineLevel="1" collapsed="1">
      <c r="A148" s="15">
        <v>44713</v>
      </c>
      <c r="B148" s="50">
        <v>8.8795000000000002</v>
      </c>
      <c r="C148" s="50">
        <v>2.0388000000000002</v>
      </c>
      <c r="D148" s="50">
        <v>10.478999999999999</v>
      </c>
      <c r="E148" s="50">
        <v>8.3332999999999995</v>
      </c>
      <c r="F148" s="50">
        <v>7</v>
      </c>
      <c r="G148" s="50">
        <v>9.1304999999999996</v>
      </c>
      <c r="H148" s="50">
        <v>2.0388000000000002</v>
      </c>
      <c r="I148" s="50">
        <v>10.8551</v>
      </c>
      <c r="J148" s="50">
        <v>8.3332999999999995</v>
      </c>
      <c r="K148" s="50">
        <v>7</v>
      </c>
      <c r="L148" s="50">
        <v>1.0283</v>
      </c>
      <c r="M148" s="50">
        <v>0.01</v>
      </c>
      <c r="N148" s="50">
        <v>1.0283</v>
      </c>
      <c r="O148" s="50">
        <v>0</v>
      </c>
      <c r="P148" s="50">
        <v>0</v>
      </c>
    </row>
    <row r="149" spans="1:16" hidden="1" outlineLevel="1" collapsed="1">
      <c r="A149" s="15">
        <v>44743</v>
      </c>
      <c r="B149" s="50">
        <v>10.4559</v>
      </c>
      <c r="C149" s="50">
        <v>3.5188999999999999</v>
      </c>
      <c r="D149" s="50">
        <v>11.379200000000001</v>
      </c>
      <c r="E149" s="50">
        <v>2.2551000000000001</v>
      </c>
      <c r="F149" s="50">
        <v>8</v>
      </c>
      <c r="G149" s="50">
        <v>10.64</v>
      </c>
      <c r="H149" s="50">
        <v>3.58</v>
      </c>
      <c r="I149" s="50">
        <v>11.5806</v>
      </c>
      <c r="J149" s="50">
        <v>2.2551000000000001</v>
      </c>
      <c r="K149" s="50">
        <v>8</v>
      </c>
      <c r="L149" s="50">
        <v>0.18840000000000001</v>
      </c>
      <c r="M149" s="50">
        <v>0.55000000000000004</v>
      </c>
      <c r="N149" s="50">
        <v>0.14099999999999999</v>
      </c>
      <c r="O149" s="50">
        <v>0</v>
      </c>
      <c r="P149" s="50">
        <v>0</v>
      </c>
    </row>
    <row r="150" spans="1:16" hidden="1" outlineLevel="1" collapsed="1">
      <c r="A150" s="15">
        <v>44774</v>
      </c>
      <c r="B150" s="50">
        <v>11.5581</v>
      </c>
      <c r="C150" s="50">
        <v>3.5726</v>
      </c>
      <c r="D150" s="50">
        <v>12.3642</v>
      </c>
      <c r="E150" s="50">
        <v>10.938000000000001</v>
      </c>
      <c r="F150" s="50">
        <v>8</v>
      </c>
      <c r="G150" s="50">
        <v>12.295500000000001</v>
      </c>
      <c r="H150" s="50">
        <v>3.5726</v>
      </c>
      <c r="I150" s="50">
        <v>13.244199999999999</v>
      </c>
      <c r="J150" s="50">
        <v>10.938000000000001</v>
      </c>
      <c r="K150" s="50">
        <v>8</v>
      </c>
      <c r="L150" s="50">
        <v>0.99199999999999999</v>
      </c>
      <c r="M150" s="50">
        <v>1.0200000000000001E-2</v>
      </c>
      <c r="N150" s="50">
        <v>0.99199999999999999</v>
      </c>
      <c r="O150" s="50">
        <v>0</v>
      </c>
      <c r="P150" s="50" t="s">
        <v>126</v>
      </c>
    </row>
    <row r="151" spans="1:16" hidden="1" outlineLevel="1" collapsed="1">
      <c r="A151" s="15">
        <v>44805</v>
      </c>
      <c r="B151" s="50">
        <v>10.4842</v>
      </c>
      <c r="C151" s="50">
        <v>3.6057999999999999</v>
      </c>
      <c r="D151" s="50">
        <v>11.480600000000001</v>
      </c>
      <c r="E151" s="50">
        <v>18.381</v>
      </c>
      <c r="F151" s="50">
        <v>0.1</v>
      </c>
      <c r="G151" s="50">
        <v>11.380699999999999</v>
      </c>
      <c r="H151" s="50">
        <v>3.6057999999999999</v>
      </c>
      <c r="I151" s="50">
        <v>12.620100000000001</v>
      </c>
      <c r="J151" s="50">
        <v>18.381</v>
      </c>
      <c r="K151" s="50">
        <v>0.1</v>
      </c>
      <c r="L151" s="50">
        <v>0.1082</v>
      </c>
      <c r="M151" s="50">
        <v>1.01E-2</v>
      </c>
      <c r="N151" s="50">
        <v>0.1082</v>
      </c>
      <c r="O151" s="50">
        <v>0</v>
      </c>
      <c r="P151" s="50">
        <v>0</v>
      </c>
    </row>
    <row r="152" spans="1:16" hidden="1" outlineLevel="1" collapsed="1">
      <c r="A152" s="15">
        <v>44835</v>
      </c>
      <c r="B152" s="50">
        <v>13.0703</v>
      </c>
      <c r="C152" s="50">
        <v>5.6749000000000001</v>
      </c>
      <c r="D152" s="50">
        <v>14.1744</v>
      </c>
      <c r="E152" s="50">
        <v>5.4699999999999999E-2</v>
      </c>
      <c r="F152" s="50">
        <v>0</v>
      </c>
      <c r="G152" s="50">
        <v>13.2212</v>
      </c>
      <c r="H152" s="50">
        <v>5.6749000000000001</v>
      </c>
      <c r="I152" s="50">
        <v>14.288</v>
      </c>
      <c r="J152" s="50">
        <v>6.4</v>
      </c>
      <c r="K152" s="50">
        <v>0</v>
      </c>
      <c r="L152" s="50">
        <v>0.77939999999999998</v>
      </c>
      <c r="M152" s="50">
        <v>1.01E-2</v>
      </c>
      <c r="N152" s="50">
        <v>1.238</v>
      </c>
      <c r="O152" s="50">
        <v>0.01</v>
      </c>
      <c r="P152" s="50">
        <v>0</v>
      </c>
    </row>
    <row r="153" spans="1:16" hidden="1" outlineLevel="1" collapsed="1">
      <c r="A153" s="15">
        <v>44866</v>
      </c>
      <c r="B153" s="50">
        <v>11.139699999999999</v>
      </c>
      <c r="C153" s="50">
        <v>3.0617999999999999</v>
      </c>
      <c r="D153" s="50">
        <v>12.116</v>
      </c>
      <c r="E153" s="50">
        <v>0.01</v>
      </c>
      <c r="F153" s="50">
        <v>0</v>
      </c>
      <c r="G153" s="50">
        <v>11.530900000000001</v>
      </c>
      <c r="H153" s="50">
        <v>3.0617999999999999</v>
      </c>
      <c r="I153" s="50">
        <v>12.489599999999999</v>
      </c>
      <c r="J153" s="50">
        <v>0</v>
      </c>
      <c r="K153" s="50">
        <v>0</v>
      </c>
      <c r="L153" s="50">
        <v>0.92779999999999996</v>
      </c>
      <c r="M153" s="50">
        <v>0.01</v>
      </c>
      <c r="N153" s="50">
        <v>1.1576</v>
      </c>
      <c r="O153" s="50">
        <v>0.01</v>
      </c>
      <c r="P153" s="50">
        <v>0</v>
      </c>
    </row>
    <row r="154" spans="1:16" hidden="1" outlineLevel="1" collapsed="1">
      <c r="A154" s="15">
        <v>44896</v>
      </c>
      <c r="B154" s="50">
        <v>12.340400000000001</v>
      </c>
      <c r="C154" s="50">
        <v>1.9379999999999999</v>
      </c>
      <c r="D154" s="50">
        <v>13.337199999999999</v>
      </c>
      <c r="E154" s="50">
        <v>7.9135999999999997</v>
      </c>
      <c r="F154" s="50">
        <v>0</v>
      </c>
      <c r="G154" s="50">
        <v>12.4673</v>
      </c>
      <c r="H154" s="50">
        <v>1.9379999999999999</v>
      </c>
      <c r="I154" s="50">
        <v>13.4892</v>
      </c>
      <c r="J154" s="50">
        <v>7.9135999999999997</v>
      </c>
      <c r="K154" s="50">
        <v>0</v>
      </c>
      <c r="L154" s="50">
        <v>1.3307</v>
      </c>
      <c r="M154" s="50">
        <v>1.01E-2</v>
      </c>
      <c r="N154" s="50">
        <v>1.3308</v>
      </c>
      <c r="O154" s="50">
        <v>0</v>
      </c>
      <c r="P154" s="50">
        <v>0</v>
      </c>
    </row>
    <row r="155" spans="1:16" hidden="1" outlineLevel="1" collapsed="1">
      <c r="A155" s="15">
        <v>44927</v>
      </c>
      <c r="B155" s="50">
        <v>13.297000000000001</v>
      </c>
      <c r="C155" s="50">
        <v>2.637</v>
      </c>
      <c r="D155" s="50">
        <v>14.151199999999999</v>
      </c>
      <c r="E155" s="50">
        <v>10.3932</v>
      </c>
      <c r="F155" s="50">
        <v>0</v>
      </c>
      <c r="G155" s="50">
        <v>13.6721</v>
      </c>
      <c r="H155" s="50">
        <v>2.637</v>
      </c>
      <c r="I155" s="50">
        <v>14.585599999999999</v>
      </c>
      <c r="J155" s="50">
        <v>10.3932</v>
      </c>
      <c r="K155" s="50">
        <v>0</v>
      </c>
      <c r="L155" s="50">
        <v>0.92420000000000002</v>
      </c>
      <c r="M155" s="50">
        <v>1.01E-2</v>
      </c>
      <c r="N155" s="50">
        <v>0.92420000000000002</v>
      </c>
      <c r="O155" s="50">
        <v>0</v>
      </c>
      <c r="P155" s="50">
        <v>0</v>
      </c>
    </row>
    <row r="156" spans="1:16" hidden="1" outlineLevel="1" collapsed="1">
      <c r="A156" s="15">
        <v>44958</v>
      </c>
      <c r="B156" s="50">
        <v>11.562900000000001</v>
      </c>
      <c r="C156" s="50">
        <v>2.7987000000000002</v>
      </c>
      <c r="D156" s="50">
        <v>12.076700000000001</v>
      </c>
      <c r="E156" s="50">
        <v>3.7490000000000001</v>
      </c>
      <c r="F156" s="50">
        <v>0</v>
      </c>
      <c r="G156" s="50">
        <v>14.3813</v>
      </c>
      <c r="H156" s="50">
        <v>2.7987000000000002</v>
      </c>
      <c r="I156" s="50">
        <v>15.1928</v>
      </c>
      <c r="J156" s="50">
        <v>6.5260999999999996</v>
      </c>
      <c r="K156" s="50">
        <v>0</v>
      </c>
      <c r="L156" s="50">
        <v>1.6162000000000001</v>
      </c>
      <c r="M156" s="50">
        <v>0.01</v>
      </c>
      <c r="N156" s="50">
        <v>1.6019000000000001</v>
      </c>
      <c r="O156" s="50">
        <v>2.3239000000000001</v>
      </c>
      <c r="P156" s="50">
        <v>0</v>
      </c>
    </row>
    <row r="157" spans="1:16" hidden="1" outlineLevel="1" collapsed="1">
      <c r="A157" s="15">
        <v>44986</v>
      </c>
      <c r="B157" s="50">
        <v>11.718</v>
      </c>
      <c r="C157" s="50">
        <v>2.5354999999999999</v>
      </c>
      <c r="D157" s="50">
        <v>12.025499999999999</v>
      </c>
      <c r="E157" s="50">
        <v>0</v>
      </c>
      <c r="F157" s="50">
        <v>18</v>
      </c>
      <c r="G157" s="50">
        <v>14.599399999999999</v>
      </c>
      <c r="H157" s="50">
        <v>2.5354999999999999</v>
      </c>
      <c r="I157" s="50">
        <v>15.110900000000001</v>
      </c>
      <c r="J157" s="50">
        <v>0</v>
      </c>
      <c r="K157" s="50">
        <v>18</v>
      </c>
      <c r="L157" s="50">
        <v>0.42</v>
      </c>
      <c r="M157" s="50">
        <v>1.0500000000000001E-2</v>
      </c>
      <c r="N157" s="50">
        <v>0.42</v>
      </c>
      <c r="O157" s="50">
        <v>0</v>
      </c>
      <c r="P157" s="50">
        <v>0</v>
      </c>
    </row>
    <row r="158" spans="1:16" hidden="1" outlineLevel="1" collapsed="1">
      <c r="A158" s="15">
        <v>45017</v>
      </c>
      <c r="B158" s="50">
        <v>12.2235</v>
      </c>
      <c r="C158" s="50">
        <v>2.9962</v>
      </c>
      <c r="D158" s="50">
        <v>12.4262</v>
      </c>
      <c r="E158" s="50">
        <v>15.5</v>
      </c>
      <c r="F158" s="50">
        <v>0</v>
      </c>
      <c r="G158" s="50">
        <v>14.572699999999999</v>
      </c>
      <c r="H158" s="50">
        <v>2.9962</v>
      </c>
      <c r="I158" s="50">
        <v>14.8789</v>
      </c>
      <c r="J158" s="50">
        <v>15.5</v>
      </c>
      <c r="K158" s="50">
        <v>0</v>
      </c>
      <c r="L158" s="50">
        <v>0.40400000000000003</v>
      </c>
      <c r="M158" s="50">
        <v>8.8999999999999999E-3</v>
      </c>
      <c r="N158" s="50">
        <v>0.40400000000000003</v>
      </c>
      <c r="O158" s="50">
        <v>0</v>
      </c>
      <c r="P158" s="50">
        <v>0</v>
      </c>
    </row>
    <row r="159" spans="1:16" hidden="1" outlineLevel="1" collapsed="1">
      <c r="A159" s="15">
        <v>45047</v>
      </c>
      <c r="B159" s="50">
        <v>11.394</v>
      </c>
      <c r="C159" s="50">
        <v>2.8715999999999999</v>
      </c>
      <c r="D159" s="50">
        <v>11.519600000000001</v>
      </c>
      <c r="E159" s="50">
        <v>9</v>
      </c>
      <c r="F159" s="50">
        <v>0</v>
      </c>
      <c r="G159" s="50">
        <v>14.7775</v>
      </c>
      <c r="H159" s="50">
        <v>2.8715999999999999</v>
      </c>
      <c r="I159" s="50">
        <v>15.0099</v>
      </c>
      <c r="J159" s="50">
        <v>9</v>
      </c>
      <c r="K159" s="50">
        <v>0</v>
      </c>
      <c r="L159" s="50">
        <v>0.70009999999999994</v>
      </c>
      <c r="M159" s="50">
        <v>8.8999999999999999E-3</v>
      </c>
      <c r="N159" s="50">
        <v>0.70009999999999994</v>
      </c>
      <c r="O159" s="50">
        <v>0</v>
      </c>
      <c r="P159" s="50">
        <v>0</v>
      </c>
    </row>
    <row r="160" spans="1:16" hidden="1" outlineLevel="1" collapsed="1">
      <c r="A160" s="15">
        <v>45078</v>
      </c>
      <c r="B160" s="50">
        <v>12.9156</v>
      </c>
      <c r="C160" s="50">
        <v>4.1201999999999996</v>
      </c>
      <c r="D160" s="50">
        <v>13.021800000000001</v>
      </c>
      <c r="E160" s="50">
        <v>0</v>
      </c>
      <c r="F160" s="50">
        <v>0</v>
      </c>
      <c r="G160" s="50">
        <v>15.837400000000001</v>
      </c>
      <c r="H160" s="50">
        <v>4.1201999999999996</v>
      </c>
      <c r="I160" s="50">
        <v>16.013200000000001</v>
      </c>
      <c r="J160" s="50">
        <v>0</v>
      </c>
      <c r="K160" s="50">
        <v>0</v>
      </c>
      <c r="L160" s="50">
        <v>0.6915</v>
      </c>
      <c r="M160" s="50">
        <v>8.8999999999999999E-3</v>
      </c>
      <c r="N160" s="50">
        <v>0.6915</v>
      </c>
      <c r="O160" s="50">
        <v>0</v>
      </c>
      <c r="P160" s="50">
        <v>0</v>
      </c>
    </row>
    <row r="161" spans="1:16" hidden="1" outlineLevel="1" collapsed="1">
      <c r="A161" s="15">
        <v>45108</v>
      </c>
      <c r="B161" s="50">
        <v>13.082800000000001</v>
      </c>
      <c r="C161" s="50">
        <v>3.2820999999999998</v>
      </c>
      <c r="D161" s="50">
        <v>13.268800000000001</v>
      </c>
      <c r="E161" s="50">
        <v>3.3239000000000001</v>
      </c>
      <c r="F161" s="50">
        <v>3.8509000000000002</v>
      </c>
      <c r="G161" s="50">
        <v>15.335699999999999</v>
      </c>
      <c r="H161" s="50">
        <v>3.2820999999999998</v>
      </c>
      <c r="I161" s="50">
        <v>15.601599999999999</v>
      </c>
      <c r="J161" s="50">
        <v>4.8288000000000002</v>
      </c>
      <c r="K161" s="50">
        <v>4.1204000000000001</v>
      </c>
      <c r="L161" s="50">
        <v>0.77359999999999995</v>
      </c>
      <c r="M161" s="50">
        <v>8.8999999999999999E-3</v>
      </c>
      <c r="N161" s="50">
        <v>0.77510000000000001</v>
      </c>
      <c r="O161" s="50">
        <v>0.01</v>
      </c>
      <c r="P161" s="50">
        <v>0.01</v>
      </c>
    </row>
    <row r="162" spans="1:16" hidden="1" outlineLevel="1" collapsed="1">
      <c r="A162" s="15">
        <v>45139</v>
      </c>
      <c r="B162" s="50">
        <v>8.0924999999999994</v>
      </c>
      <c r="C162" s="50">
        <v>3.8336999999999999</v>
      </c>
      <c r="D162" s="50">
        <v>8.1187000000000005</v>
      </c>
      <c r="E162" s="50">
        <v>0</v>
      </c>
      <c r="F162" s="50">
        <v>0</v>
      </c>
      <c r="G162" s="50">
        <v>14.515499999999999</v>
      </c>
      <c r="H162" s="50">
        <v>3.8336999999999999</v>
      </c>
      <c r="I162" s="50">
        <v>14.634600000000001</v>
      </c>
      <c r="J162" s="50">
        <v>0</v>
      </c>
      <c r="K162" s="50">
        <v>0</v>
      </c>
      <c r="L162" s="50">
        <v>8.3799999999999999E-2</v>
      </c>
      <c r="M162" s="50">
        <v>8.8999999999999999E-3</v>
      </c>
      <c r="N162" s="50">
        <v>8.3799999999999999E-2</v>
      </c>
      <c r="O162" s="50">
        <v>0</v>
      </c>
      <c r="P162" s="50">
        <v>0</v>
      </c>
    </row>
    <row r="163" spans="1:16" hidden="1" outlineLevel="1" collapsed="1">
      <c r="A163" s="15">
        <v>45170</v>
      </c>
      <c r="B163" s="50">
        <v>9.6731999999999996</v>
      </c>
      <c r="C163" s="50">
        <v>3.1011000000000002</v>
      </c>
      <c r="D163" s="50">
        <v>9.6956000000000007</v>
      </c>
      <c r="E163" s="50">
        <v>0</v>
      </c>
      <c r="F163" s="50">
        <v>0</v>
      </c>
      <c r="G163" s="50">
        <v>14.081300000000001</v>
      </c>
      <c r="H163" s="50">
        <v>3.1011000000000002</v>
      </c>
      <c r="I163" s="50">
        <v>14.136200000000001</v>
      </c>
      <c r="J163" s="50">
        <v>0</v>
      </c>
      <c r="K163" s="50">
        <v>0</v>
      </c>
      <c r="L163" s="50">
        <v>6.7799999999999999E-2</v>
      </c>
      <c r="M163" s="50">
        <v>8.9999999999999993E-3</v>
      </c>
      <c r="N163" s="50">
        <v>6.7799999999999999E-2</v>
      </c>
      <c r="O163" s="50">
        <v>0</v>
      </c>
      <c r="P163" s="50">
        <v>0</v>
      </c>
    </row>
    <row r="164" spans="1:16" hidden="1" outlineLevel="1" collapsed="1">
      <c r="A164" s="15">
        <v>45200</v>
      </c>
      <c r="B164" s="50">
        <v>6.9089</v>
      </c>
      <c r="C164" s="50">
        <v>3.7418</v>
      </c>
      <c r="D164" s="50">
        <v>6.9189999999999996</v>
      </c>
      <c r="E164" s="50">
        <v>9</v>
      </c>
      <c r="F164" s="50">
        <v>0</v>
      </c>
      <c r="G164" s="50">
        <v>12.3772</v>
      </c>
      <c r="H164" s="50">
        <v>3.7418</v>
      </c>
      <c r="I164" s="50">
        <v>12.4428</v>
      </c>
      <c r="J164" s="50">
        <v>9</v>
      </c>
      <c r="K164" s="50">
        <v>0</v>
      </c>
      <c r="L164" s="50">
        <v>2.9899999999999999E-2</v>
      </c>
      <c r="M164" s="50">
        <v>1.0200000000000001E-2</v>
      </c>
      <c r="N164" s="50">
        <v>2.9899999999999999E-2</v>
      </c>
      <c r="O164" s="50">
        <v>0</v>
      </c>
      <c r="P164" s="50">
        <v>0</v>
      </c>
    </row>
    <row r="165" spans="1:16" collapsed="1">
      <c r="A165" s="15">
        <v>45231</v>
      </c>
      <c r="B165" s="50">
        <v>6.4847999999999999</v>
      </c>
      <c r="C165" s="50">
        <v>4.9645999999999999</v>
      </c>
      <c r="D165" s="50">
        <v>6.4916</v>
      </c>
      <c r="E165" s="50">
        <v>9.0009999999999994</v>
      </c>
      <c r="F165" s="50">
        <v>0</v>
      </c>
      <c r="G165" s="50">
        <v>12.5589</v>
      </c>
      <c r="H165" s="50">
        <v>4.9645999999999999</v>
      </c>
      <c r="I165" s="50">
        <v>12.626200000000001</v>
      </c>
      <c r="J165" s="50">
        <v>9.0009999999999994</v>
      </c>
      <c r="K165" s="50">
        <v>0</v>
      </c>
      <c r="L165" s="50">
        <v>3.3300000000000003E-2</v>
      </c>
      <c r="M165" s="50">
        <v>7.7999999999999996E-3</v>
      </c>
      <c r="N165" s="50">
        <v>3.3300000000000003E-2</v>
      </c>
      <c r="O165" s="50">
        <v>0</v>
      </c>
      <c r="P165" s="50">
        <v>0</v>
      </c>
    </row>
    <row r="166" spans="1:16">
      <c r="A166" s="15">
        <v>45261</v>
      </c>
      <c r="B166" s="50">
        <v>6.8986999999999998</v>
      </c>
      <c r="C166" s="50">
        <v>6.1596000000000002</v>
      </c>
      <c r="D166" s="50">
        <v>6.9016999999999999</v>
      </c>
      <c r="E166" s="50">
        <v>10.443899999999999</v>
      </c>
      <c r="F166" s="50">
        <v>0</v>
      </c>
      <c r="G166" s="50">
        <v>12.699</v>
      </c>
      <c r="H166" s="50">
        <v>6.1596000000000002</v>
      </c>
      <c r="I166" s="50">
        <v>12.76</v>
      </c>
      <c r="J166" s="50">
        <v>10.443899999999999</v>
      </c>
      <c r="K166" s="50">
        <v>0</v>
      </c>
      <c r="L166" s="50">
        <v>3.3300000000000003E-2</v>
      </c>
      <c r="M166" s="50">
        <v>8.8000000000000005E-3</v>
      </c>
      <c r="N166" s="50">
        <v>3.3300000000000003E-2</v>
      </c>
      <c r="O166" s="50">
        <v>0</v>
      </c>
      <c r="P166" s="50">
        <v>0</v>
      </c>
    </row>
    <row r="167" spans="1:16">
      <c r="A167" s="15">
        <v>45292</v>
      </c>
      <c r="B167" s="50">
        <v>10.9427</v>
      </c>
      <c r="C167" s="50">
        <v>3.7065999999999999</v>
      </c>
      <c r="D167" s="50">
        <v>10.9956</v>
      </c>
      <c r="E167" s="50">
        <v>3.6894</v>
      </c>
      <c r="F167" s="50">
        <v>0</v>
      </c>
      <c r="G167" s="50">
        <v>11.526899999999999</v>
      </c>
      <c r="H167" s="50">
        <v>3.7065999999999999</v>
      </c>
      <c r="I167" s="50">
        <v>11.584300000000001</v>
      </c>
      <c r="J167" s="50">
        <v>6.8047000000000004</v>
      </c>
      <c r="K167" s="50">
        <v>0</v>
      </c>
      <c r="L167" s="50">
        <v>0.50519999999999998</v>
      </c>
      <c r="M167" s="50">
        <v>8.8000000000000005E-3</v>
      </c>
      <c r="N167" s="50">
        <v>0.50739999999999996</v>
      </c>
      <c r="O167" s="50">
        <v>0.01</v>
      </c>
      <c r="P167" s="50">
        <v>0</v>
      </c>
    </row>
    <row r="168" spans="1:16">
      <c r="A168" s="15">
        <v>45323</v>
      </c>
      <c r="B168" s="50">
        <v>10.7407</v>
      </c>
      <c r="C168" s="50">
        <v>3.8203999999999998</v>
      </c>
      <c r="D168" s="50">
        <v>10.805999999999999</v>
      </c>
      <c r="E168" s="50">
        <v>7.65</v>
      </c>
      <c r="F168" s="50">
        <v>1.4</v>
      </c>
      <c r="G168" s="50">
        <v>11.2889</v>
      </c>
      <c r="H168" s="50">
        <v>3.8203999999999998</v>
      </c>
      <c r="I168" s="50">
        <v>11.3538</v>
      </c>
      <c r="J168" s="50">
        <v>7.65</v>
      </c>
      <c r="K168" s="50">
        <v>0</v>
      </c>
      <c r="L168" s="50">
        <v>0.65880000000000005</v>
      </c>
      <c r="M168" s="50">
        <v>8.6999999999999994E-3</v>
      </c>
      <c r="N168" s="50">
        <v>0.64570000000000005</v>
      </c>
      <c r="O168" s="50">
        <v>0</v>
      </c>
      <c r="P168" s="50">
        <v>1.4</v>
      </c>
    </row>
    <row r="169" spans="1:16">
      <c r="A169" s="15">
        <v>45352</v>
      </c>
      <c r="B169" s="50">
        <v>10.399100000000001</v>
      </c>
      <c r="C169" s="50">
        <v>3.4491999999999998</v>
      </c>
      <c r="D169" s="50">
        <v>10.4747</v>
      </c>
      <c r="E169" s="50">
        <v>11.5</v>
      </c>
      <c r="F169" s="50">
        <v>0</v>
      </c>
      <c r="G169" s="50">
        <v>10.9457</v>
      </c>
      <c r="H169" s="50">
        <v>3.4491999999999998</v>
      </c>
      <c r="I169" s="50">
        <v>11.032</v>
      </c>
      <c r="J169" s="50">
        <v>11.5</v>
      </c>
      <c r="K169" s="50">
        <v>0</v>
      </c>
      <c r="L169" s="50">
        <v>0.83950000000000002</v>
      </c>
      <c r="M169" s="50">
        <v>8.5000000000000006E-3</v>
      </c>
      <c r="N169" s="50">
        <v>0.83950000000000002</v>
      </c>
      <c r="O169" s="50">
        <v>0</v>
      </c>
      <c r="P169" s="50">
        <v>0</v>
      </c>
    </row>
    <row r="170" spans="1:16">
      <c r="A170" s="15">
        <v>45383</v>
      </c>
      <c r="B170" s="50">
        <v>9.8579000000000008</v>
      </c>
      <c r="C170" s="50">
        <v>3.2187000000000001</v>
      </c>
      <c r="D170" s="50">
        <v>9.9331999999999994</v>
      </c>
      <c r="E170" s="50">
        <v>9</v>
      </c>
      <c r="F170" s="50">
        <v>16</v>
      </c>
      <c r="G170" s="50">
        <v>10.651899999999999</v>
      </c>
      <c r="H170" s="50">
        <v>3.2187000000000001</v>
      </c>
      <c r="I170" s="50">
        <v>10.7439</v>
      </c>
      <c r="J170" s="50">
        <v>9</v>
      </c>
      <c r="K170" s="50">
        <v>16</v>
      </c>
      <c r="L170" s="50">
        <v>0.84219999999999995</v>
      </c>
      <c r="M170" s="50">
        <v>8.3999999999999995E-3</v>
      </c>
      <c r="N170" s="50">
        <v>0.84219999999999995</v>
      </c>
      <c r="O170" s="50">
        <v>0</v>
      </c>
      <c r="P170" s="50">
        <v>0</v>
      </c>
    </row>
    <row r="171" spans="1:16">
      <c r="A171" s="15">
        <v>45413</v>
      </c>
      <c r="B171" s="50">
        <v>9.6392000000000007</v>
      </c>
      <c r="C171" s="50">
        <v>3.3475999999999999</v>
      </c>
      <c r="D171" s="50">
        <v>9.7071000000000005</v>
      </c>
      <c r="E171" s="50">
        <v>9</v>
      </c>
      <c r="F171" s="50">
        <v>0</v>
      </c>
      <c r="G171" s="50">
        <v>10.231400000000001</v>
      </c>
      <c r="H171" s="50">
        <v>3.3475999999999999</v>
      </c>
      <c r="I171" s="50">
        <v>10.3109</v>
      </c>
      <c r="J171" s="50">
        <v>9</v>
      </c>
      <c r="K171" s="50">
        <v>0</v>
      </c>
      <c r="L171" s="50">
        <v>0.81059999999999999</v>
      </c>
      <c r="M171" s="50">
        <v>8.2000000000000007E-3</v>
      </c>
      <c r="N171" s="50">
        <v>0.81059999999999999</v>
      </c>
      <c r="O171" s="50">
        <v>0</v>
      </c>
      <c r="P171" s="50">
        <v>0</v>
      </c>
    </row>
    <row r="172" spans="1:16">
      <c r="A172" s="15">
        <v>45444</v>
      </c>
      <c r="B172" s="50">
        <v>9.3980999999999995</v>
      </c>
      <c r="C172" s="50">
        <v>3.4765999999999999</v>
      </c>
      <c r="D172" s="50">
        <v>9.4555000000000007</v>
      </c>
      <c r="E172" s="50">
        <v>0</v>
      </c>
      <c r="F172" s="50">
        <v>0</v>
      </c>
      <c r="G172" s="50">
        <v>10.2021</v>
      </c>
      <c r="H172" s="50">
        <v>3.4765999999999999</v>
      </c>
      <c r="I172" s="50">
        <v>10.2736</v>
      </c>
      <c r="J172" s="50">
        <v>0</v>
      </c>
      <c r="K172" s="50">
        <v>0</v>
      </c>
      <c r="L172" s="50">
        <v>1.1157999999999999</v>
      </c>
      <c r="M172" s="50">
        <v>8.2000000000000007E-3</v>
      </c>
      <c r="N172" s="50">
        <v>1.1157999999999999</v>
      </c>
      <c r="O172" s="50">
        <v>0</v>
      </c>
      <c r="P172" s="50">
        <v>0</v>
      </c>
    </row>
    <row r="173" spans="1:16">
      <c r="A173" s="15">
        <v>45474</v>
      </c>
      <c r="B173" s="50">
        <v>8.6326999999999998</v>
      </c>
      <c r="C173" s="50">
        <v>3.4449999999999998</v>
      </c>
      <c r="D173" s="50">
        <v>8.7649000000000008</v>
      </c>
      <c r="E173" s="50">
        <v>0.3</v>
      </c>
      <c r="F173" s="50">
        <v>0</v>
      </c>
      <c r="G173" s="50">
        <v>9.3896999999999995</v>
      </c>
      <c r="H173" s="50">
        <v>3.4449999999999998</v>
      </c>
      <c r="I173" s="50">
        <v>9.5518999999999998</v>
      </c>
      <c r="J173" s="50">
        <v>0</v>
      </c>
      <c r="K173" s="50">
        <v>0</v>
      </c>
      <c r="L173" s="50">
        <v>0.86140000000000005</v>
      </c>
      <c r="M173" s="50">
        <v>8.0999999999999996E-3</v>
      </c>
      <c r="N173" s="50">
        <v>0.86409999999999998</v>
      </c>
      <c r="O173" s="50">
        <v>0.3</v>
      </c>
      <c r="P173" s="50">
        <v>0</v>
      </c>
    </row>
    <row r="174" spans="1:16">
      <c r="A174" s="15">
        <v>45505</v>
      </c>
      <c r="B174" s="50">
        <v>8.4366000000000003</v>
      </c>
      <c r="C174" s="50">
        <v>3.1160000000000001</v>
      </c>
      <c r="D174" s="50">
        <v>8.5218000000000007</v>
      </c>
      <c r="E174" s="50">
        <v>0</v>
      </c>
      <c r="F174" s="50">
        <v>0</v>
      </c>
      <c r="G174" s="50">
        <v>9.5692000000000004</v>
      </c>
      <c r="H174" s="50">
        <v>3.1194999999999999</v>
      </c>
      <c r="I174" s="50">
        <v>9.6898</v>
      </c>
      <c r="J174" s="50">
        <v>0</v>
      </c>
      <c r="K174" s="50">
        <v>0</v>
      </c>
      <c r="L174" s="50">
        <v>1.5258</v>
      </c>
      <c r="M174" s="50">
        <v>0.05</v>
      </c>
      <c r="N174" s="50">
        <v>1.526</v>
      </c>
      <c r="O174" s="50">
        <v>0</v>
      </c>
      <c r="P174" s="50">
        <v>0</v>
      </c>
    </row>
    <row r="175" spans="1:16">
      <c r="A175" s="15">
        <v>45536</v>
      </c>
      <c r="B175" s="50">
        <v>8.3431999999999995</v>
      </c>
      <c r="C175" s="50">
        <v>4.5381999999999998</v>
      </c>
      <c r="D175" s="50">
        <v>8.4745000000000008</v>
      </c>
      <c r="E175" s="50">
        <v>0</v>
      </c>
      <c r="F175" s="50">
        <v>0</v>
      </c>
      <c r="G175" s="50">
        <v>9.2989999999999995</v>
      </c>
      <c r="H175" s="50">
        <v>4.5381999999999998</v>
      </c>
      <c r="I175" s="50">
        <v>9.4867000000000008</v>
      </c>
      <c r="J175" s="50">
        <v>0</v>
      </c>
      <c r="K175" s="50">
        <v>0</v>
      </c>
      <c r="L175" s="50">
        <v>1.3381000000000001</v>
      </c>
      <c r="M175" s="50">
        <v>0</v>
      </c>
      <c r="N175" s="50">
        <v>1.3381000000000001</v>
      </c>
      <c r="O175" s="50">
        <v>0</v>
      </c>
      <c r="P175" s="50">
        <v>0</v>
      </c>
    </row>
    <row r="176" spans="1:16">
      <c r="A176" s="15">
        <v>45566</v>
      </c>
      <c r="B176" s="50">
        <v>8.6156000000000006</v>
      </c>
      <c r="C176" s="50">
        <v>3.6568999999999998</v>
      </c>
      <c r="D176" s="50">
        <v>8.7780000000000005</v>
      </c>
      <c r="E176" s="50">
        <v>8</v>
      </c>
      <c r="F176" s="50">
        <v>0</v>
      </c>
      <c r="G176" s="50">
        <v>9.4167000000000005</v>
      </c>
      <c r="H176" s="50">
        <v>3.6568999999999998</v>
      </c>
      <c r="I176" s="50">
        <v>9.6266999999999996</v>
      </c>
      <c r="J176" s="50">
        <v>8</v>
      </c>
      <c r="K176" s="50">
        <v>0</v>
      </c>
      <c r="L176" s="50">
        <v>1.2635000000000001</v>
      </c>
      <c r="M176" s="50">
        <v>0</v>
      </c>
      <c r="N176" s="50">
        <v>1.2635000000000001</v>
      </c>
      <c r="O176" s="50">
        <v>0</v>
      </c>
      <c r="P176" s="50">
        <v>0</v>
      </c>
    </row>
    <row r="177" spans="1:16">
      <c r="A177" s="15">
        <v>45597</v>
      </c>
      <c r="B177" s="50">
        <v>8.8213000000000008</v>
      </c>
      <c r="C177" s="50">
        <v>3.7162000000000002</v>
      </c>
      <c r="D177" s="50">
        <v>8.8940000000000001</v>
      </c>
      <c r="E177" s="50">
        <v>8</v>
      </c>
      <c r="F177" s="50">
        <v>0</v>
      </c>
      <c r="G177" s="50">
        <v>9.4403000000000006</v>
      </c>
      <c r="H177" s="50">
        <v>3.7162000000000002</v>
      </c>
      <c r="I177" s="50">
        <v>9.5282999999999998</v>
      </c>
      <c r="J177" s="50">
        <v>8</v>
      </c>
      <c r="K177" s="50">
        <v>0</v>
      </c>
      <c r="L177" s="50">
        <v>0.88200000000000001</v>
      </c>
      <c r="M177" s="50">
        <v>0</v>
      </c>
      <c r="N177" s="50">
        <v>0.88200000000000001</v>
      </c>
      <c r="O177" s="50">
        <v>0</v>
      </c>
      <c r="P177" s="50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9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7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254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4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t="12.75" hidden="1" customHeight="1" outlineLevel="1">
      <c r="A11" s="15">
        <v>40544</v>
      </c>
      <c r="B11" s="50">
        <v>10.046200000000001</v>
      </c>
      <c r="C11" s="50">
        <v>4.9767000000000001</v>
      </c>
      <c r="D11" s="50">
        <v>9.9030000000000005</v>
      </c>
      <c r="E11" s="50">
        <v>13.7196</v>
      </c>
      <c r="F11" s="50">
        <v>12.429</v>
      </c>
      <c r="G11" s="50">
        <v>12.769299999999999</v>
      </c>
      <c r="H11" s="50">
        <v>5.5956000000000001</v>
      </c>
      <c r="I11" s="50">
        <v>13.412800000000001</v>
      </c>
      <c r="J11" s="50">
        <v>16.1891</v>
      </c>
      <c r="K11" s="50">
        <v>13.0884</v>
      </c>
      <c r="L11" s="50">
        <v>6.6467000000000001</v>
      </c>
      <c r="M11" s="50">
        <v>3.9009</v>
      </c>
      <c r="N11" s="50">
        <v>6.8053999999999997</v>
      </c>
      <c r="O11" s="50">
        <v>8.1577000000000002</v>
      </c>
      <c r="P11" s="50">
        <v>9.2981999999999996</v>
      </c>
    </row>
    <row r="12" spans="1:16" ht="12.75" hidden="1" customHeight="1" outlineLevel="1">
      <c r="A12" s="15">
        <v>40575</v>
      </c>
      <c r="B12" s="50">
        <v>9.5462000000000007</v>
      </c>
      <c r="C12" s="50">
        <v>5.2244000000000002</v>
      </c>
      <c r="D12" s="50">
        <v>9.1146999999999991</v>
      </c>
      <c r="E12" s="50">
        <v>12.979799999999999</v>
      </c>
      <c r="F12" s="50">
        <v>12.6142</v>
      </c>
      <c r="G12" s="50">
        <v>12.525700000000001</v>
      </c>
      <c r="H12" s="50">
        <v>6.0309999999999997</v>
      </c>
      <c r="I12" s="50">
        <v>12.7751</v>
      </c>
      <c r="J12" s="50">
        <v>16.397200000000002</v>
      </c>
      <c r="K12" s="50">
        <v>15.3217</v>
      </c>
      <c r="L12" s="50">
        <v>6.4368999999999996</v>
      </c>
      <c r="M12" s="50">
        <v>3.9394</v>
      </c>
      <c r="N12" s="50">
        <v>6.3362999999999996</v>
      </c>
      <c r="O12" s="50">
        <v>8.1089000000000002</v>
      </c>
      <c r="P12" s="50">
        <v>8.4823000000000004</v>
      </c>
    </row>
    <row r="13" spans="1:16" ht="12.75" hidden="1" customHeight="1" outlineLevel="1">
      <c r="A13" s="15">
        <v>40603</v>
      </c>
      <c r="B13" s="50">
        <v>9.1300000000000008</v>
      </c>
      <c r="C13" s="50">
        <v>5.3724999999999996</v>
      </c>
      <c r="D13" s="50">
        <v>8.9924999999999997</v>
      </c>
      <c r="E13" s="50">
        <v>11.374000000000001</v>
      </c>
      <c r="F13" s="50">
        <v>10.276999999999999</v>
      </c>
      <c r="G13" s="50">
        <v>12.006</v>
      </c>
      <c r="H13" s="50">
        <v>6.1952999999999996</v>
      </c>
      <c r="I13" s="50">
        <v>12.3734</v>
      </c>
      <c r="J13" s="50">
        <v>15.323600000000001</v>
      </c>
      <c r="K13" s="50">
        <v>12.616899999999999</v>
      </c>
      <c r="L13" s="50">
        <v>6.4638999999999998</v>
      </c>
      <c r="M13" s="50">
        <v>4.1201999999999996</v>
      </c>
      <c r="N13" s="50">
        <v>6.3129</v>
      </c>
      <c r="O13" s="50">
        <v>7.7087000000000003</v>
      </c>
      <c r="P13" s="50">
        <v>7.1641000000000004</v>
      </c>
    </row>
    <row r="14" spans="1:16" ht="12.75" hidden="1" customHeight="1" outlineLevel="1">
      <c r="A14" s="15">
        <v>40634</v>
      </c>
      <c r="B14" s="50">
        <v>9.2573000000000008</v>
      </c>
      <c r="C14" s="50">
        <v>5.6134000000000004</v>
      </c>
      <c r="D14" s="50">
        <v>8.6948000000000008</v>
      </c>
      <c r="E14" s="50">
        <v>11.846</v>
      </c>
      <c r="F14" s="50">
        <v>11.9572</v>
      </c>
      <c r="G14" s="50">
        <v>12.133900000000001</v>
      </c>
      <c r="H14" s="50">
        <v>6.4069000000000003</v>
      </c>
      <c r="I14" s="50">
        <v>12.3094</v>
      </c>
      <c r="J14" s="50">
        <v>15.2082</v>
      </c>
      <c r="K14" s="50">
        <v>14.5337</v>
      </c>
      <c r="L14" s="50">
        <v>6.2831000000000001</v>
      </c>
      <c r="M14" s="50">
        <v>3.9439000000000002</v>
      </c>
      <c r="N14" s="50">
        <v>6.1379999999999999</v>
      </c>
      <c r="O14" s="50">
        <v>7.2811000000000003</v>
      </c>
      <c r="P14" s="50">
        <v>9.6317000000000004</v>
      </c>
    </row>
    <row r="15" spans="1:16" ht="12.75" hidden="1" customHeight="1" outlineLevel="1">
      <c r="A15" s="15">
        <v>40664</v>
      </c>
      <c r="B15" s="50">
        <v>9.0972000000000008</v>
      </c>
      <c r="C15" s="50">
        <v>5.0265000000000004</v>
      </c>
      <c r="D15" s="50">
        <v>8.6258999999999997</v>
      </c>
      <c r="E15" s="50">
        <v>11.8117</v>
      </c>
      <c r="F15" s="50">
        <v>12.408200000000001</v>
      </c>
      <c r="G15" s="50">
        <v>11.956799999999999</v>
      </c>
      <c r="H15" s="50">
        <v>6.1723999999999997</v>
      </c>
      <c r="I15" s="50">
        <v>12.0031</v>
      </c>
      <c r="J15" s="50">
        <v>15.2631</v>
      </c>
      <c r="K15" s="50">
        <v>14.0662</v>
      </c>
      <c r="L15" s="50">
        <v>6.1673</v>
      </c>
      <c r="M15" s="50">
        <v>3.3056000000000001</v>
      </c>
      <c r="N15" s="50">
        <v>5.9798999999999998</v>
      </c>
      <c r="O15" s="50">
        <v>7.7888000000000002</v>
      </c>
      <c r="P15" s="50">
        <v>7.5965999999999996</v>
      </c>
    </row>
    <row r="16" spans="1:16" ht="12.75" hidden="1" customHeight="1" outlineLevel="1">
      <c r="A16" s="15">
        <v>40695</v>
      </c>
      <c r="B16" s="50">
        <v>8.8514999999999997</v>
      </c>
      <c r="C16" s="50">
        <v>5.7919</v>
      </c>
      <c r="D16" s="50">
        <v>8.1127000000000002</v>
      </c>
      <c r="E16" s="50">
        <v>11.47</v>
      </c>
      <c r="F16" s="50">
        <v>11.3566</v>
      </c>
      <c r="G16" s="50">
        <v>11.93</v>
      </c>
      <c r="H16" s="50">
        <v>6.9682000000000004</v>
      </c>
      <c r="I16" s="50">
        <v>11.6317</v>
      </c>
      <c r="J16" s="50">
        <v>14.774900000000001</v>
      </c>
      <c r="K16" s="50">
        <v>15.268800000000001</v>
      </c>
      <c r="L16" s="50">
        <v>6.1085000000000003</v>
      </c>
      <c r="M16" s="50">
        <v>4.3086000000000002</v>
      </c>
      <c r="N16" s="50">
        <v>5.7934000000000001</v>
      </c>
      <c r="O16" s="50">
        <v>7.5350999999999999</v>
      </c>
      <c r="P16" s="50">
        <v>8.2059999999999995</v>
      </c>
    </row>
    <row r="17" spans="1:16" ht="12.75" hidden="1" customHeight="1" outlineLevel="1">
      <c r="A17" s="15">
        <v>40725</v>
      </c>
      <c r="B17" s="50">
        <v>8.6300000000000008</v>
      </c>
      <c r="C17" s="50">
        <v>5.53</v>
      </c>
      <c r="D17" s="50">
        <v>7.8657000000000004</v>
      </c>
      <c r="E17" s="50">
        <v>11.6058</v>
      </c>
      <c r="F17" s="50">
        <v>13.6996</v>
      </c>
      <c r="G17" s="50">
        <v>12.049099999999999</v>
      </c>
      <c r="H17" s="50">
        <v>7.9606000000000003</v>
      </c>
      <c r="I17" s="50">
        <v>11.526999999999999</v>
      </c>
      <c r="J17" s="50">
        <v>14.461</v>
      </c>
      <c r="K17" s="50">
        <v>15.8028</v>
      </c>
      <c r="L17" s="50">
        <v>5.4592999999999998</v>
      </c>
      <c r="M17" s="50">
        <v>3.2534999999999998</v>
      </c>
      <c r="N17" s="50">
        <v>5.4128999999999996</v>
      </c>
      <c r="O17" s="50">
        <v>7.2717999999999998</v>
      </c>
      <c r="P17" s="50">
        <v>6.8741000000000003</v>
      </c>
    </row>
    <row r="18" spans="1:16" ht="12.75" hidden="1" customHeight="1" outlineLevel="1">
      <c r="A18" s="15">
        <v>40756</v>
      </c>
      <c r="B18" s="50">
        <v>8.5968</v>
      </c>
      <c r="C18" s="50">
        <v>4.7384000000000004</v>
      </c>
      <c r="D18" s="50">
        <v>7.8712</v>
      </c>
      <c r="E18" s="50">
        <v>11.885899999999999</v>
      </c>
      <c r="F18" s="50">
        <v>14.3949</v>
      </c>
      <c r="G18" s="50">
        <v>12.170500000000001</v>
      </c>
      <c r="H18" s="50">
        <v>6.8716999999999997</v>
      </c>
      <c r="I18" s="50">
        <v>11.504899999999999</v>
      </c>
      <c r="J18" s="50">
        <v>14.975899999999999</v>
      </c>
      <c r="K18" s="50">
        <v>16.542200000000001</v>
      </c>
      <c r="L18" s="50">
        <v>5.5392999999999999</v>
      </c>
      <c r="M18" s="50">
        <v>3.1413000000000002</v>
      </c>
      <c r="N18" s="50">
        <v>5.5208000000000004</v>
      </c>
      <c r="O18" s="50">
        <v>7.4401999999999999</v>
      </c>
      <c r="P18" s="50">
        <v>7.5377999999999998</v>
      </c>
    </row>
    <row r="19" spans="1:16" ht="12.75" hidden="1" customHeight="1" outlineLevel="1">
      <c r="A19" s="15">
        <v>40787</v>
      </c>
      <c r="B19" s="50">
        <v>8.6267999999999994</v>
      </c>
      <c r="C19" s="50">
        <v>4.8952999999999998</v>
      </c>
      <c r="D19" s="50">
        <v>8.1168999999999993</v>
      </c>
      <c r="E19" s="50">
        <v>11.755100000000001</v>
      </c>
      <c r="F19" s="50">
        <v>14.452999999999999</v>
      </c>
      <c r="G19" s="50">
        <v>12.476599999999999</v>
      </c>
      <c r="H19" s="50">
        <v>7.5594000000000001</v>
      </c>
      <c r="I19" s="50">
        <v>12.090400000000001</v>
      </c>
      <c r="J19" s="50">
        <v>15.088699999999999</v>
      </c>
      <c r="K19" s="50">
        <v>16.146799999999999</v>
      </c>
      <c r="L19" s="50">
        <v>5.6493000000000002</v>
      </c>
      <c r="M19" s="50">
        <v>2.9853999999999998</v>
      </c>
      <c r="N19" s="50">
        <v>5.8305999999999996</v>
      </c>
      <c r="O19" s="50">
        <v>7.3859000000000004</v>
      </c>
      <c r="P19" s="50">
        <v>7.5791000000000004</v>
      </c>
    </row>
    <row r="20" spans="1:16" ht="12.75" hidden="1" customHeight="1" outlineLevel="1">
      <c r="A20" s="15">
        <v>40817</v>
      </c>
      <c r="B20" s="50">
        <v>8.8070000000000004</v>
      </c>
      <c r="C20" s="50">
        <v>4.5663999999999998</v>
      </c>
      <c r="D20" s="50">
        <v>9.0416000000000007</v>
      </c>
      <c r="E20" s="50">
        <v>12.757</v>
      </c>
      <c r="F20" s="50">
        <v>9.2527000000000008</v>
      </c>
      <c r="G20" s="50">
        <v>12.6791</v>
      </c>
      <c r="H20" s="50">
        <v>7.1654999999999998</v>
      </c>
      <c r="I20" s="50">
        <v>13.084199999999999</v>
      </c>
      <c r="J20" s="50">
        <v>15.5609</v>
      </c>
      <c r="K20" s="50">
        <v>16.499700000000001</v>
      </c>
      <c r="L20" s="50">
        <v>5.4694000000000003</v>
      </c>
      <c r="M20" s="50">
        <v>2.9599000000000002</v>
      </c>
      <c r="N20" s="50">
        <v>6.2839999999999998</v>
      </c>
      <c r="O20" s="50">
        <v>7.6201999999999996</v>
      </c>
      <c r="P20" s="50">
        <v>6.4664999999999999</v>
      </c>
    </row>
    <row r="21" spans="1:16" ht="12.75" hidden="1" customHeight="1" outlineLevel="1">
      <c r="A21" s="15">
        <v>40848</v>
      </c>
      <c r="B21" s="50">
        <v>10.976800000000001</v>
      </c>
      <c r="C21" s="50">
        <v>6.2077999999999998</v>
      </c>
      <c r="D21" s="50">
        <v>10.7133</v>
      </c>
      <c r="E21" s="50">
        <v>14.0162</v>
      </c>
      <c r="F21" s="50">
        <v>9.7225999999999999</v>
      </c>
      <c r="G21" s="50">
        <v>15.229699999999999</v>
      </c>
      <c r="H21" s="50">
        <v>8.5913000000000004</v>
      </c>
      <c r="I21" s="50">
        <v>15.6874</v>
      </c>
      <c r="J21" s="50">
        <v>17.298100000000002</v>
      </c>
      <c r="K21" s="50">
        <v>16.0351</v>
      </c>
      <c r="L21" s="50">
        <v>6.4778000000000002</v>
      </c>
      <c r="M21" s="50">
        <v>3.4367999999999999</v>
      </c>
      <c r="N21" s="50">
        <v>6.5876999999999999</v>
      </c>
      <c r="O21" s="50">
        <v>7.9412000000000003</v>
      </c>
      <c r="P21" s="50">
        <v>8.3562999999999992</v>
      </c>
    </row>
    <row r="22" spans="1:16" ht="12.75" hidden="1" customHeight="1" outlineLevel="1">
      <c r="A22" s="15">
        <v>40878</v>
      </c>
      <c r="B22" s="50">
        <v>12.8325</v>
      </c>
      <c r="C22" s="50">
        <v>5.9432</v>
      </c>
      <c r="D22" s="50">
        <v>13.106199999999999</v>
      </c>
      <c r="E22" s="50">
        <v>14.864100000000001</v>
      </c>
      <c r="F22" s="50">
        <v>10.643700000000001</v>
      </c>
      <c r="G22" s="50">
        <v>17.718800000000002</v>
      </c>
      <c r="H22" s="50">
        <v>8.9564000000000004</v>
      </c>
      <c r="I22" s="50">
        <v>18.235600000000002</v>
      </c>
      <c r="J22" s="50">
        <v>18.9359</v>
      </c>
      <c r="K22" s="50">
        <v>18.491900000000001</v>
      </c>
      <c r="L22" s="50">
        <v>6.8640999999999996</v>
      </c>
      <c r="M22" s="50">
        <v>3.5453999999999999</v>
      </c>
      <c r="N22" s="50">
        <v>6.9911000000000003</v>
      </c>
      <c r="O22" s="50">
        <v>8.3453999999999997</v>
      </c>
      <c r="P22" s="50">
        <v>7.8228999999999997</v>
      </c>
    </row>
    <row r="23" spans="1:16" ht="12.75" hidden="1" customHeight="1" outlineLevel="1">
      <c r="A23" s="15">
        <v>40909</v>
      </c>
      <c r="B23" s="50">
        <v>12.2531</v>
      </c>
      <c r="C23" s="50">
        <v>6.3623000000000003</v>
      </c>
      <c r="D23" s="50">
        <v>12.9331</v>
      </c>
      <c r="E23" s="50">
        <v>13.1837</v>
      </c>
      <c r="F23" s="50">
        <v>14.5413</v>
      </c>
      <c r="G23" s="50">
        <v>17.046700000000001</v>
      </c>
      <c r="H23" s="50">
        <v>9.4885000000000002</v>
      </c>
      <c r="I23" s="50">
        <v>18.181699999999999</v>
      </c>
      <c r="J23" s="50">
        <v>17.121500000000001</v>
      </c>
      <c r="K23" s="50">
        <v>17.63</v>
      </c>
      <c r="L23" s="50">
        <v>6.7210999999999999</v>
      </c>
      <c r="M23" s="50">
        <v>3.3384999999999998</v>
      </c>
      <c r="N23" s="50">
        <v>6.9010999999999996</v>
      </c>
      <c r="O23" s="50">
        <v>8.1492000000000004</v>
      </c>
      <c r="P23" s="50">
        <v>7.4381000000000004</v>
      </c>
    </row>
    <row r="24" spans="1:16" ht="12.75" hidden="1" customHeight="1" outlineLevel="1">
      <c r="A24" s="15">
        <v>40940</v>
      </c>
      <c r="B24" s="50">
        <v>12.3004</v>
      </c>
      <c r="C24" s="50">
        <v>10.3652</v>
      </c>
      <c r="D24" s="50">
        <v>12.428100000000001</v>
      </c>
      <c r="E24" s="50">
        <v>12.9931</v>
      </c>
      <c r="F24" s="50">
        <v>8.7628000000000004</v>
      </c>
      <c r="G24" s="50">
        <v>16.782699999999998</v>
      </c>
      <c r="H24" s="50">
        <v>14.641</v>
      </c>
      <c r="I24" s="50">
        <v>16.846699999999998</v>
      </c>
      <c r="J24" s="50">
        <v>17.526299999999999</v>
      </c>
      <c r="K24" s="50">
        <v>16.319800000000001</v>
      </c>
      <c r="L24" s="50">
        <v>6.9539</v>
      </c>
      <c r="M24" s="50">
        <v>5.4063999999999997</v>
      </c>
      <c r="N24" s="50">
        <v>6.7808999999999999</v>
      </c>
      <c r="O24" s="50">
        <v>7.9444999999999997</v>
      </c>
      <c r="P24" s="50">
        <v>7.0004999999999997</v>
      </c>
    </row>
    <row r="25" spans="1:16" ht="12.75" hidden="1" customHeight="1" outlineLevel="1">
      <c r="A25" s="15">
        <v>40969</v>
      </c>
      <c r="B25" s="50">
        <v>11.783099999999999</v>
      </c>
      <c r="C25" s="50">
        <v>6.4321999999999999</v>
      </c>
      <c r="D25" s="50">
        <v>12.138199999999999</v>
      </c>
      <c r="E25" s="50">
        <v>13.7643</v>
      </c>
      <c r="F25" s="50">
        <v>9.3376000000000001</v>
      </c>
      <c r="G25" s="50">
        <v>15.6479</v>
      </c>
      <c r="H25" s="50">
        <v>9.4641999999999999</v>
      </c>
      <c r="I25" s="50">
        <v>16.607600000000001</v>
      </c>
      <c r="J25" s="50">
        <v>17.945799999999998</v>
      </c>
      <c r="K25" s="50">
        <v>9.36</v>
      </c>
      <c r="L25" s="50">
        <v>6.5419</v>
      </c>
      <c r="M25" s="50">
        <v>3.4386000000000001</v>
      </c>
      <c r="N25" s="50">
        <v>6.5738000000000003</v>
      </c>
      <c r="O25" s="50">
        <v>8.1097000000000001</v>
      </c>
      <c r="P25" s="50">
        <v>5.7088000000000001</v>
      </c>
    </row>
    <row r="26" spans="1:16" ht="12.75" hidden="1" customHeight="1" outlineLevel="1">
      <c r="A26" s="15">
        <v>41000</v>
      </c>
      <c r="B26" s="50">
        <v>11.597099999999999</v>
      </c>
      <c r="C26" s="50">
        <v>6.3109999999999999</v>
      </c>
      <c r="D26" s="50">
        <v>11.702500000000001</v>
      </c>
      <c r="E26" s="50">
        <v>13.609500000000001</v>
      </c>
      <c r="F26" s="50">
        <v>11.992599999999999</v>
      </c>
      <c r="G26" s="50">
        <v>15.682600000000001</v>
      </c>
      <c r="H26" s="50">
        <v>9.0237999999999996</v>
      </c>
      <c r="I26" s="50">
        <v>15.7614</v>
      </c>
      <c r="J26" s="50">
        <v>18.0962</v>
      </c>
      <c r="K26" s="50">
        <v>16.939599999999999</v>
      </c>
      <c r="L26" s="50">
        <v>6.5023999999999997</v>
      </c>
      <c r="M26" s="50">
        <v>3.4115000000000002</v>
      </c>
      <c r="N26" s="50">
        <v>6.5857000000000001</v>
      </c>
      <c r="O26" s="50">
        <v>7.7534999999999998</v>
      </c>
      <c r="P26" s="50">
        <v>7.4760999999999997</v>
      </c>
    </row>
    <row r="27" spans="1:16" ht="12.75" hidden="1" customHeight="1" outlineLevel="1">
      <c r="A27" s="15">
        <v>41030</v>
      </c>
      <c r="B27" s="50">
        <v>11.7728</v>
      </c>
      <c r="C27" s="50">
        <v>7.1035000000000004</v>
      </c>
      <c r="D27" s="50">
        <v>11.8012</v>
      </c>
      <c r="E27" s="50">
        <v>13.7637</v>
      </c>
      <c r="F27" s="50">
        <v>15.1853</v>
      </c>
      <c r="G27" s="50">
        <v>15.7241</v>
      </c>
      <c r="H27" s="50">
        <v>9.8644999999999996</v>
      </c>
      <c r="I27" s="50">
        <v>15.920999999999999</v>
      </c>
      <c r="J27" s="50">
        <v>17.759</v>
      </c>
      <c r="K27" s="50">
        <v>17.107399999999998</v>
      </c>
      <c r="L27" s="50">
        <v>6.6375000000000002</v>
      </c>
      <c r="M27" s="50">
        <v>3.5958999999999999</v>
      </c>
      <c r="N27" s="50">
        <v>6.5868000000000002</v>
      </c>
      <c r="O27" s="50">
        <v>8.2132000000000005</v>
      </c>
      <c r="P27" s="50">
        <v>7.6113999999999997</v>
      </c>
    </row>
    <row r="28" spans="1:16" ht="12.75" hidden="1" customHeight="1" outlineLevel="1">
      <c r="A28" s="15">
        <v>41061</v>
      </c>
      <c r="B28" s="50">
        <v>11.5694</v>
      </c>
      <c r="C28" s="50">
        <v>6.0270000000000001</v>
      </c>
      <c r="D28" s="50">
        <v>11.9658</v>
      </c>
      <c r="E28" s="50">
        <v>12.9887</v>
      </c>
      <c r="F28" s="50">
        <v>13.4175</v>
      </c>
      <c r="G28" s="50">
        <v>16.1556</v>
      </c>
      <c r="H28" s="50">
        <v>8.7380999999999993</v>
      </c>
      <c r="I28" s="50">
        <v>16.6647</v>
      </c>
      <c r="J28" s="50">
        <v>17.746300000000002</v>
      </c>
      <c r="K28" s="50">
        <v>17.369900000000001</v>
      </c>
      <c r="L28" s="50">
        <v>6.7523999999999997</v>
      </c>
      <c r="M28" s="50">
        <v>3.7612999999999999</v>
      </c>
      <c r="N28" s="50">
        <v>6.8000999999999996</v>
      </c>
      <c r="O28" s="50">
        <v>8.1204000000000001</v>
      </c>
      <c r="P28" s="50">
        <v>6.0171999999999999</v>
      </c>
    </row>
    <row r="29" spans="1:16" ht="12.75" hidden="1" customHeight="1" outlineLevel="1">
      <c r="A29" s="15">
        <v>41091</v>
      </c>
      <c r="B29" s="50">
        <v>11.929</v>
      </c>
      <c r="C29" s="50">
        <v>6.2744999999999997</v>
      </c>
      <c r="D29" s="50">
        <v>12.996700000000001</v>
      </c>
      <c r="E29" s="50">
        <v>12.4407</v>
      </c>
      <c r="F29" s="50">
        <v>13.6593</v>
      </c>
      <c r="G29" s="50">
        <v>16.554600000000001</v>
      </c>
      <c r="H29" s="50">
        <v>9.1622000000000003</v>
      </c>
      <c r="I29" s="50">
        <v>17.267199999999999</v>
      </c>
      <c r="J29" s="50">
        <v>18.6905</v>
      </c>
      <c r="K29" s="50">
        <v>18.314800000000002</v>
      </c>
      <c r="L29" s="50">
        <v>6.8910999999999998</v>
      </c>
      <c r="M29" s="50">
        <v>3.3927</v>
      </c>
      <c r="N29" s="50">
        <v>6.8324999999999996</v>
      </c>
      <c r="O29" s="50">
        <v>8.2767999999999997</v>
      </c>
      <c r="P29" s="50">
        <v>6.8737000000000004</v>
      </c>
    </row>
    <row r="30" spans="1:16" ht="12.75" hidden="1" customHeight="1" outlineLevel="1">
      <c r="A30" s="15">
        <v>41122</v>
      </c>
      <c r="B30" s="50">
        <v>12.115600000000001</v>
      </c>
      <c r="C30" s="50">
        <v>6.548</v>
      </c>
      <c r="D30" s="50">
        <v>13.2645</v>
      </c>
      <c r="E30" s="50">
        <v>12.1091</v>
      </c>
      <c r="F30" s="50">
        <v>13.8048</v>
      </c>
      <c r="G30" s="50">
        <v>17.458400000000001</v>
      </c>
      <c r="H30" s="50">
        <v>10.026</v>
      </c>
      <c r="I30" s="50">
        <v>18.2087</v>
      </c>
      <c r="J30" s="50">
        <v>19.1647</v>
      </c>
      <c r="K30" s="50">
        <v>19.299800000000001</v>
      </c>
      <c r="L30" s="50">
        <v>7.1871</v>
      </c>
      <c r="M30" s="50">
        <v>3.3138999999999998</v>
      </c>
      <c r="N30" s="50">
        <v>6.9512</v>
      </c>
      <c r="O30" s="50">
        <v>8.5889000000000006</v>
      </c>
      <c r="P30" s="50">
        <v>6.1280999999999999</v>
      </c>
    </row>
    <row r="31" spans="1:16" ht="12.75" hidden="1" customHeight="1" outlineLevel="1">
      <c r="A31" s="15">
        <v>41153</v>
      </c>
      <c r="B31" s="50">
        <v>12.220800000000001</v>
      </c>
      <c r="C31" s="50">
        <v>6.8167999999999997</v>
      </c>
      <c r="D31" s="50">
        <v>13.4979</v>
      </c>
      <c r="E31" s="50">
        <v>12.105</v>
      </c>
      <c r="F31" s="50">
        <v>12.484</v>
      </c>
      <c r="G31" s="50">
        <v>18.267399999999999</v>
      </c>
      <c r="H31" s="50">
        <v>11.7422</v>
      </c>
      <c r="I31" s="50">
        <v>18.942399999999999</v>
      </c>
      <c r="J31" s="50">
        <v>20.031199999999998</v>
      </c>
      <c r="K31" s="50">
        <v>18.868099999999998</v>
      </c>
      <c r="L31" s="50">
        <v>7.1078000000000001</v>
      </c>
      <c r="M31" s="50">
        <v>3.2475000000000001</v>
      </c>
      <c r="N31" s="50">
        <v>7.3289</v>
      </c>
      <c r="O31" s="50">
        <v>8.3804999999999996</v>
      </c>
      <c r="P31" s="50">
        <v>7.9352</v>
      </c>
    </row>
    <row r="32" spans="1:16" ht="12.75" hidden="1" customHeight="1" outlineLevel="1">
      <c r="A32" s="15">
        <v>41183</v>
      </c>
      <c r="B32" s="50">
        <v>13.3872</v>
      </c>
      <c r="C32" s="50">
        <v>7.1680000000000001</v>
      </c>
      <c r="D32" s="50">
        <v>14.4191</v>
      </c>
      <c r="E32" s="50">
        <v>13.373900000000001</v>
      </c>
      <c r="F32" s="50">
        <v>15.696999999999999</v>
      </c>
      <c r="G32" s="50">
        <v>19.4712</v>
      </c>
      <c r="H32" s="50">
        <v>11.6448</v>
      </c>
      <c r="I32" s="50">
        <v>20.208600000000001</v>
      </c>
      <c r="J32" s="50">
        <v>20.6753</v>
      </c>
      <c r="K32" s="50">
        <v>18.5304</v>
      </c>
      <c r="L32" s="50">
        <v>7.4467999999999996</v>
      </c>
      <c r="M32" s="50">
        <v>3.3209</v>
      </c>
      <c r="N32" s="50">
        <v>7.5364000000000004</v>
      </c>
      <c r="O32" s="50">
        <v>8.6967999999999996</v>
      </c>
      <c r="P32" s="50">
        <v>7.0974000000000004</v>
      </c>
    </row>
    <row r="33" spans="1:16" ht="12.75" hidden="1" customHeight="1" outlineLevel="1">
      <c r="A33" s="15">
        <v>41214</v>
      </c>
      <c r="B33" s="50">
        <v>13.636100000000001</v>
      </c>
      <c r="C33" s="50">
        <v>6.2758000000000003</v>
      </c>
      <c r="D33" s="50">
        <v>15.375400000000001</v>
      </c>
      <c r="E33" s="50">
        <v>12.5869</v>
      </c>
      <c r="F33" s="50">
        <v>13.73</v>
      </c>
      <c r="G33" s="50">
        <v>20.420100000000001</v>
      </c>
      <c r="H33" s="50">
        <v>10.7684</v>
      </c>
      <c r="I33" s="50">
        <v>21.3446</v>
      </c>
      <c r="J33" s="50">
        <v>20.7941</v>
      </c>
      <c r="K33" s="50">
        <v>18.718900000000001</v>
      </c>
      <c r="L33" s="50">
        <v>7.6134000000000004</v>
      </c>
      <c r="M33" s="50">
        <v>3.2248999999999999</v>
      </c>
      <c r="N33" s="50">
        <v>7.7644000000000002</v>
      </c>
      <c r="O33" s="50">
        <v>8.4404000000000003</v>
      </c>
      <c r="P33" s="50">
        <v>7.5776000000000003</v>
      </c>
    </row>
    <row r="34" spans="1:16" ht="12.75" hidden="1" customHeight="1" outlineLevel="1">
      <c r="A34" s="15">
        <v>41244</v>
      </c>
      <c r="B34" s="50">
        <v>14.7041</v>
      </c>
      <c r="C34" s="50">
        <v>5.6189999999999998</v>
      </c>
      <c r="D34" s="50">
        <v>16.233799999999999</v>
      </c>
      <c r="E34" s="50">
        <v>15.083</v>
      </c>
      <c r="F34" s="50">
        <v>15.674899999999999</v>
      </c>
      <c r="G34" s="50">
        <v>20.9986</v>
      </c>
      <c r="H34" s="50">
        <v>11.7355</v>
      </c>
      <c r="I34" s="50">
        <v>21.692299999999999</v>
      </c>
      <c r="J34" s="50">
        <v>21.764299999999999</v>
      </c>
      <c r="K34" s="50">
        <v>21.491499999999998</v>
      </c>
      <c r="L34" s="50">
        <v>7.3231000000000002</v>
      </c>
      <c r="M34" s="50">
        <v>2.4487000000000001</v>
      </c>
      <c r="N34" s="50">
        <v>7.9534000000000002</v>
      </c>
      <c r="O34" s="50">
        <v>8.7715999999999994</v>
      </c>
      <c r="P34" s="50">
        <v>7.452</v>
      </c>
    </row>
    <row r="35" spans="1:16" ht="12.75" hidden="1" customHeight="1" outlineLevel="1">
      <c r="A35" s="15">
        <v>41275</v>
      </c>
      <c r="B35" s="50">
        <v>15.230700000000001</v>
      </c>
      <c r="C35" s="50">
        <v>6.4615999999999998</v>
      </c>
      <c r="D35" s="50">
        <v>16.674299999999999</v>
      </c>
      <c r="E35" s="50">
        <v>14.8247</v>
      </c>
      <c r="F35" s="50">
        <v>15.717000000000001</v>
      </c>
      <c r="G35" s="50">
        <v>20.728200000000001</v>
      </c>
      <c r="H35" s="50">
        <v>11.847300000000001</v>
      </c>
      <c r="I35" s="50">
        <v>21.434100000000001</v>
      </c>
      <c r="J35" s="50">
        <v>20.816099999999999</v>
      </c>
      <c r="K35" s="50">
        <v>21.1876</v>
      </c>
      <c r="L35" s="50">
        <v>7.165</v>
      </c>
      <c r="M35" s="50">
        <v>3.1671</v>
      </c>
      <c r="N35" s="50">
        <v>7.4089999999999998</v>
      </c>
      <c r="O35" s="50">
        <v>8.4627999999999997</v>
      </c>
      <c r="P35" s="50">
        <v>6.9516999999999998</v>
      </c>
    </row>
    <row r="36" spans="1:16" ht="12.75" hidden="1" customHeight="1" outlineLevel="1">
      <c r="A36" s="15">
        <v>41306</v>
      </c>
      <c r="B36" s="50">
        <v>14.0847</v>
      </c>
      <c r="C36" s="50">
        <v>7.2287999999999997</v>
      </c>
      <c r="D36" s="50">
        <v>15.2485</v>
      </c>
      <c r="E36" s="50">
        <v>13.853400000000001</v>
      </c>
      <c r="F36" s="50">
        <v>14.170199999999999</v>
      </c>
      <c r="G36" s="50">
        <v>19.116199999999999</v>
      </c>
      <c r="H36" s="50">
        <v>11.6934</v>
      </c>
      <c r="I36" s="50">
        <v>19.636399999999998</v>
      </c>
      <c r="J36" s="50">
        <v>19.831</v>
      </c>
      <c r="K36" s="50">
        <v>19.2653</v>
      </c>
      <c r="L36" s="50">
        <v>6.9212999999999996</v>
      </c>
      <c r="M36" s="50">
        <v>3.6362000000000001</v>
      </c>
      <c r="N36" s="50">
        <v>6.7675999999999998</v>
      </c>
      <c r="O36" s="50">
        <v>8.2283000000000008</v>
      </c>
      <c r="P36" s="50">
        <v>9.9841999999999995</v>
      </c>
    </row>
    <row r="37" spans="1:16" ht="12.75" hidden="1" customHeight="1" outlineLevel="1">
      <c r="A37" s="15">
        <v>41334</v>
      </c>
      <c r="B37" s="50">
        <v>13.671799999999999</v>
      </c>
      <c r="C37" s="50">
        <v>7.9695999999999998</v>
      </c>
      <c r="D37" s="50">
        <v>14.3429</v>
      </c>
      <c r="E37" s="50">
        <v>13.814500000000001</v>
      </c>
      <c r="F37" s="50">
        <v>17.777200000000001</v>
      </c>
      <c r="G37" s="50">
        <v>18.018699999999999</v>
      </c>
      <c r="H37" s="50">
        <v>10.910399999999999</v>
      </c>
      <c r="I37" s="50">
        <v>18.294</v>
      </c>
      <c r="J37" s="50">
        <v>19.407399999999999</v>
      </c>
      <c r="K37" s="50">
        <v>19.4499</v>
      </c>
      <c r="L37" s="50">
        <v>6.8642000000000003</v>
      </c>
      <c r="M37" s="50">
        <v>3.5663999999999998</v>
      </c>
      <c r="N37" s="50">
        <v>6.7031999999999998</v>
      </c>
      <c r="O37" s="50">
        <v>7.7689000000000004</v>
      </c>
      <c r="P37" s="50">
        <v>7.4029999999999996</v>
      </c>
    </row>
    <row r="38" spans="1:16" ht="12.75" hidden="1" customHeight="1" outlineLevel="1">
      <c r="A38" s="15">
        <v>41365</v>
      </c>
      <c r="B38" s="50">
        <v>13.575699999999999</v>
      </c>
      <c r="C38" s="50">
        <v>7.4747000000000003</v>
      </c>
      <c r="D38" s="50">
        <v>14.2721</v>
      </c>
      <c r="E38" s="50">
        <v>13.741300000000001</v>
      </c>
      <c r="F38" s="50">
        <v>17.526</v>
      </c>
      <c r="G38" s="50">
        <v>17.670300000000001</v>
      </c>
      <c r="H38" s="50">
        <v>10.671200000000001</v>
      </c>
      <c r="I38" s="50">
        <v>17.7484</v>
      </c>
      <c r="J38" s="50">
        <v>19.409500000000001</v>
      </c>
      <c r="K38" s="50">
        <v>18.427</v>
      </c>
      <c r="L38" s="50">
        <v>6.7907000000000002</v>
      </c>
      <c r="M38" s="50">
        <v>3.0499000000000001</v>
      </c>
      <c r="N38" s="50">
        <v>6.6021999999999998</v>
      </c>
      <c r="O38" s="50">
        <v>7.8018000000000001</v>
      </c>
      <c r="P38" s="50">
        <v>6.6520000000000001</v>
      </c>
    </row>
    <row r="39" spans="1:16" ht="12.75" hidden="1" customHeight="1" outlineLevel="1">
      <c r="A39" s="15">
        <v>41395</v>
      </c>
      <c r="B39" s="50">
        <v>13.243399999999999</v>
      </c>
      <c r="C39" s="50">
        <v>7.4561999999999999</v>
      </c>
      <c r="D39" s="50">
        <v>13.5809</v>
      </c>
      <c r="E39" s="50">
        <v>14.292199999999999</v>
      </c>
      <c r="F39" s="50">
        <v>15.5731</v>
      </c>
      <c r="G39" s="50">
        <v>17.425000000000001</v>
      </c>
      <c r="H39" s="50">
        <v>10.761799999999999</v>
      </c>
      <c r="I39" s="50">
        <v>17.363600000000002</v>
      </c>
      <c r="J39" s="50">
        <v>19.673200000000001</v>
      </c>
      <c r="K39" s="50">
        <v>18.0962</v>
      </c>
      <c r="L39" s="50">
        <v>7.0488</v>
      </c>
      <c r="M39" s="50">
        <v>3.1185999999999998</v>
      </c>
      <c r="N39" s="50">
        <v>6.8315999999999999</v>
      </c>
      <c r="O39" s="50">
        <v>8.3956999999999997</v>
      </c>
      <c r="P39" s="50">
        <v>6.7648999999999999</v>
      </c>
    </row>
    <row r="40" spans="1:16" ht="12.75" hidden="1" customHeight="1" outlineLevel="1">
      <c r="A40" s="15">
        <v>41426</v>
      </c>
      <c r="B40" s="50">
        <v>13.1828</v>
      </c>
      <c r="C40" s="50">
        <v>7.8105000000000002</v>
      </c>
      <c r="D40" s="50">
        <v>14.041399999999999</v>
      </c>
      <c r="E40" s="50">
        <v>13.1782</v>
      </c>
      <c r="F40" s="50">
        <v>16.6723</v>
      </c>
      <c r="G40" s="50">
        <v>17.267199999999999</v>
      </c>
      <c r="H40" s="50">
        <v>11.1546</v>
      </c>
      <c r="I40" s="50">
        <v>17.331199999999999</v>
      </c>
      <c r="J40" s="50">
        <v>19.0291</v>
      </c>
      <c r="K40" s="50">
        <v>18.341699999999999</v>
      </c>
      <c r="L40" s="50">
        <v>7.0072999999999999</v>
      </c>
      <c r="M40" s="50">
        <v>3.1943999999999999</v>
      </c>
      <c r="N40" s="50">
        <v>6.5743999999999998</v>
      </c>
      <c r="O40" s="50">
        <v>8.1397999999999993</v>
      </c>
      <c r="P40" s="50">
        <v>6.0006000000000004</v>
      </c>
    </row>
    <row r="41" spans="1:16" ht="12.75" hidden="1" customHeight="1" outlineLevel="1">
      <c r="A41" s="15">
        <v>41456</v>
      </c>
      <c r="B41" s="50">
        <v>12.8055</v>
      </c>
      <c r="C41" s="50">
        <v>7.0754000000000001</v>
      </c>
      <c r="D41" s="50">
        <v>13.726000000000001</v>
      </c>
      <c r="E41" s="50">
        <v>13.2201</v>
      </c>
      <c r="F41" s="50">
        <v>13.4404</v>
      </c>
      <c r="G41" s="50">
        <v>16.582000000000001</v>
      </c>
      <c r="H41" s="50">
        <v>10.2524</v>
      </c>
      <c r="I41" s="50">
        <v>16.553899999999999</v>
      </c>
      <c r="J41" s="50">
        <v>18.836600000000001</v>
      </c>
      <c r="K41" s="50">
        <v>18.673999999999999</v>
      </c>
      <c r="L41" s="50">
        <v>6.4311999999999996</v>
      </c>
      <c r="M41" s="50">
        <v>2.71</v>
      </c>
      <c r="N41" s="50">
        <v>6.1768000000000001</v>
      </c>
      <c r="O41" s="50">
        <v>7.5754000000000001</v>
      </c>
      <c r="P41" s="50">
        <v>7.2962999999999996</v>
      </c>
    </row>
    <row r="42" spans="1:16" ht="12.75" hidden="1" customHeight="1" outlineLevel="1">
      <c r="A42" s="15">
        <v>41487</v>
      </c>
      <c r="B42" s="50">
        <v>12.4232</v>
      </c>
      <c r="C42" s="50">
        <v>7.5156000000000001</v>
      </c>
      <c r="D42" s="50">
        <v>13.3018</v>
      </c>
      <c r="E42" s="50">
        <v>12.723599999999999</v>
      </c>
      <c r="F42" s="50">
        <v>15.2943</v>
      </c>
      <c r="G42" s="50">
        <v>16.098199999999999</v>
      </c>
      <c r="H42" s="50">
        <v>9.9917999999999996</v>
      </c>
      <c r="I42" s="50">
        <v>16.2897</v>
      </c>
      <c r="J42" s="50">
        <v>18.334599999999998</v>
      </c>
      <c r="K42" s="50">
        <v>17.576899999999998</v>
      </c>
      <c r="L42" s="50">
        <v>6.6317000000000004</v>
      </c>
      <c r="M42" s="50">
        <v>2.8085</v>
      </c>
      <c r="N42" s="50">
        <v>6.3090999999999999</v>
      </c>
      <c r="O42" s="50">
        <v>7.6711999999999998</v>
      </c>
      <c r="P42" s="50">
        <v>6.4466000000000001</v>
      </c>
    </row>
    <row r="43" spans="1:16" ht="12.75" hidden="1" customHeight="1" outlineLevel="1">
      <c r="A43" s="15">
        <v>41518</v>
      </c>
      <c r="B43" s="50">
        <v>12.298400000000001</v>
      </c>
      <c r="C43" s="50">
        <v>7.3475999999999999</v>
      </c>
      <c r="D43" s="50">
        <v>13.617000000000001</v>
      </c>
      <c r="E43" s="50">
        <v>12.061299999999999</v>
      </c>
      <c r="F43" s="50">
        <v>15.9895</v>
      </c>
      <c r="G43" s="50">
        <v>16.3353</v>
      </c>
      <c r="H43" s="50">
        <v>10.3141</v>
      </c>
      <c r="I43" s="50">
        <v>16.574100000000001</v>
      </c>
      <c r="J43" s="50">
        <v>18.2972</v>
      </c>
      <c r="K43" s="50">
        <v>17.7822</v>
      </c>
      <c r="L43" s="50">
        <v>6.8978000000000002</v>
      </c>
      <c r="M43" s="50">
        <v>3.0545</v>
      </c>
      <c r="N43" s="50">
        <v>6.2798999999999996</v>
      </c>
      <c r="O43" s="50">
        <v>7.9744000000000002</v>
      </c>
      <c r="P43" s="50">
        <v>6.5945</v>
      </c>
    </row>
    <row r="44" spans="1:16" ht="12.75" hidden="1" customHeight="1" outlineLevel="1">
      <c r="A44" s="15">
        <v>41548</v>
      </c>
      <c r="B44" s="50">
        <v>13.042</v>
      </c>
      <c r="C44" s="50">
        <v>7.2632000000000003</v>
      </c>
      <c r="D44" s="50">
        <v>14.651999999999999</v>
      </c>
      <c r="E44" s="50">
        <v>12.5938</v>
      </c>
      <c r="F44" s="50">
        <v>14.331</v>
      </c>
      <c r="G44" s="50">
        <v>16.650300000000001</v>
      </c>
      <c r="H44" s="50">
        <v>9.8989999999999991</v>
      </c>
      <c r="I44" s="50">
        <v>16.9574</v>
      </c>
      <c r="J44" s="50">
        <v>18.55</v>
      </c>
      <c r="K44" s="50">
        <v>16.834399999999999</v>
      </c>
      <c r="L44" s="50">
        <v>7.4499000000000004</v>
      </c>
      <c r="M44" s="50">
        <v>3.0855000000000001</v>
      </c>
      <c r="N44" s="50">
        <v>6.7431999999999999</v>
      </c>
      <c r="O44" s="50">
        <v>8.5029000000000003</v>
      </c>
      <c r="P44" s="50">
        <v>4.8339999999999996</v>
      </c>
    </row>
    <row r="45" spans="1:16" ht="12.75" hidden="1" customHeight="1" outlineLevel="1">
      <c r="A45" s="15">
        <v>41579</v>
      </c>
      <c r="B45" s="50">
        <v>11.8489</v>
      </c>
      <c r="C45" s="50">
        <v>5.0198999999999998</v>
      </c>
      <c r="D45" s="50">
        <v>14.1104</v>
      </c>
      <c r="E45" s="50">
        <v>12.449</v>
      </c>
      <c r="F45" s="50">
        <v>11.950200000000001</v>
      </c>
      <c r="G45" s="50">
        <v>16.605899999999998</v>
      </c>
      <c r="H45" s="50">
        <v>9.5785</v>
      </c>
      <c r="I45" s="50">
        <v>17.221800000000002</v>
      </c>
      <c r="J45" s="50">
        <v>18.504200000000001</v>
      </c>
      <c r="K45" s="50">
        <v>17.614999999999998</v>
      </c>
      <c r="L45" s="50">
        <v>6.1584000000000003</v>
      </c>
      <c r="M45" s="50">
        <v>1.8908</v>
      </c>
      <c r="N45" s="50">
        <v>6.2214</v>
      </c>
      <c r="O45" s="50">
        <v>8.0813000000000006</v>
      </c>
      <c r="P45" s="50">
        <v>4.7807000000000004</v>
      </c>
    </row>
    <row r="46" spans="1:16" ht="12.75" hidden="1" customHeight="1" outlineLevel="1">
      <c r="A46" s="15">
        <v>41609</v>
      </c>
      <c r="B46" s="50">
        <v>14.3232</v>
      </c>
      <c r="C46" s="50">
        <v>6.9739000000000004</v>
      </c>
      <c r="D46" s="50">
        <v>15.079000000000001</v>
      </c>
      <c r="E46" s="50">
        <v>15.3284</v>
      </c>
      <c r="F46" s="50">
        <v>16.479099999999999</v>
      </c>
      <c r="G46" s="50">
        <v>18.5916</v>
      </c>
      <c r="H46" s="50">
        <v>10.2033</v>
      </c>
      <c r="I46" s="50">
        <v>18.659600000000001</v>
      </c>
      <c r="J46" s="50">
        <v>20.562100000000001</v>
      </c>
      <c r="K46" s="50">
        <v>19.2852</v>
      </c>
      <c r="L46" s="50">
        <v>7.2716000000000003</v>
      </c>
      <c r="M46" s="50">
        <v>2.7871000000000001</v>
      </c>
      <c r="N46" s="50">
        <v>6.6684999999999999</v>
      </c>
      <c r="O46" s="50">
        <v>8.7550000000000008</v>
      </c>
      <c r="P46" s="50">
        <v>5.7962999999999996</v>
      </c>
    </row>
    <row r="47" spans="1:16" ht="12.75" hidden="1" customHeight="1" outlineLevel="1">
      <c r="A47" s="15">
        <v>41640</v>
      </c>
      <c r="B47" s="50">
        <v>14.4399</v>
      </c>
      <c r="C47" s="50">
        <v>6.9768999999999997</v>
      </c>
      <c r="D47" s="50">
        <v>15.5481</v>
      </c>
      <c r="E47" s="50">
        <v>15.017300000000001</v>
      </c>
      <c r="F47" s="50">
        <v>16.966200000000001</v>
      </c>
      <c r="G47" s="50">
        <v>18.101800000000001</v>
      </c>
      <c r="H47" s="50">
        <v>10.2919</v>
      </c>
      <c r="I47" s="50">
        <v>18.3309</v>
      </c>
      <c r="J47" s="50">
        <v>19.551500000000001</v>
      </c>
      <c r="K47" s="50">
        <v>18.960599999999999</v>
      </c>
      <c r="L47" s="50">
        <v>7.1719999999999997</v>
      </c>
      <c r="M47" s="50">
        <v>2.6968000000000001</v>
      </c>
      <c r="N47" s="50">
        <v>7.0258000000000003</v>
      </c>
      <c r="O47" s="50">
        <v>8.4097000000000008</v>
      </c>
      <c r="P47" s="50">
        <v>7.0111999999999997</v>
      </c>
    </row>
    <row r="48" spans="1:16" ht="12.75" hidden="1" customHeight="1" outlineLevel="1">
      <c r="A48" s="15">
        <v>41671</v>
      </c>
      <c r="B48" s="50">
        <v>13.358700000000001</v>
      </c>
      <c r="C48" s="50">
        <v>6.4490999999999996</v>
      </c>
      <c r="D48" s="50">
        <v>14.8169</v>
      </c>
      <c r="E48" s="50">
        <v>13.663</v>
      </c>
      <c r="F48" s="50">
        <v>18.6934</v>
      </c>
      <c r="G48" s="50">
        <v>18.1569</v>
      </c>
      <c r="H48" s="50">
        <v>10.808999999999999</v>
      </c>
      <c r="I48" s="50">
        <v>18.819099999999999</v>
      </c>
      <c r="J48" s="50">
        <v>19.284199999999998</v>
      </c>
      <c r="K48" s="50">
        <v>20.845199999999998</v>
      </c>
      <c r="L48" s="50">
        <v>7.0681000000000003</v>
      </c>
      <c r="M48" s="50">
        <v>2.4956999999999998</v>
      </c>
      <c r="N48" s="50">
        <v>7.2690999999999999</v>
      </c>
      <c r="O48" s="50">
        <v>8.3802000000000003</v>
      </c>
      <c r="P48" s="50">
        <v>7.0476000000000001</v>
      </c>
    </row>
    <row r="49" spans="1:16" ht="12.75" hidden="1" customHeight="1" outlineLevel="1">
      <c r="A49" s="15">
        <v>41699</v>
      </c>
      <c r="B49" s="50">
        <v>13.844900000000001</v>
      </c>
      <c r="C49" s="50">
        <v>6.7319000000000004</v>
      </c>
      <c r="D49" s="50">
        <v>14.823499999999999</v>
      </c>
      <c r="E49" s="50">
        <v>14.3954</v>
      </c>
      <c r="F49" s="50">
        <v>21.238600000000002</v>
      </c>
      <c r="G49" s="50">
        <v>19.130600000000001</v>
      </c>
      <c r="H49" s="50">
        <v>10.9269</v>
      </c>
      <c r="I49" s="50">
        <v>20.100300000000001</v>
      </c>
      <c r="J49" s="50">
        <v>19.9712</v>
      </c>
      <c r="K49" s="50">
        <v>21.7059</v>
      </c>
      <c r="L49" s="50">
        <v>7.6082000000000001</v>
      </c>
      <c r="M49" s="50">
        <v>2.2665000000000002</v>
      </c>
      <c r="N49" s="50">
        <v>7.8628</v>
      </c>
      <c r="O49" s="50">
        <v>9.1227</v>
      </c>
      <c r="P49" s="50">
        <v>7.6345000000000001</v>
      </c>
    </row>
    <row r="50" spans="1:16" ht="12.75" hidden="1" customHeight="1" outlineLevel="1">
      <c r="A50" s="15">
        <v>41730</v>
      </c>
      <c r="B50" s="50">
        <v>14.304600000000001</v>
      </c>
      <c r="C50" s="50">
        <v>7.0475000000000003</v>
      </c>
      <c r="D50" s="50">
        <v>15.6089</v>
      </c>
      <c r="E50" s="50">
        <v>13.585599999999999</v>
      </c>
      <c r="F50" s="50">
        <v>12.8786</v>
      </c>
      <c r="G50" s="50">
        <v>19.615300000000001</v>
      </c>
      <c r="H50" s="50">
        <v>11.4899</v>
      </c>
      <c r="I50" s="50">
        <v>20.655200000000001</v>
      </c>
      <c r="J50" s="50">
        <v>19.683900000000001</v>
      </c>
      <c r="K50" s="50">
        <v>21.711600000000001</v>
      </c>
      <c r="L50" s="50">
        <v>8.0334000000000003</v>
      </c>
      <c r="M50" s="50">
        <v>2.4060999999999999</v>
      </c>
      <c r="N50" s="50">
        <v>8.5457000000000001</v>
      </c>
      <c r="O50" s="50">
        <v>9.2136999999999993</v>
      </c>
      <c r="P50" s="50">
        <v>7.9851000000000001</v>
      </c>
    </row>
    <row r="51" spans="1:16" ht="12.75" hidden="1" customHeight="1" outlineLevel="1">
      <c r="A51" s="15">
        <v>41760</v>
      </c>
      <c r="B51" s="52">
        <v>15.0947</v>
      </c>
      <c r="C51" s="52">
        <v>7.0532000000000004</v>
      </c>
      <c r="D51" s="52">
        <v>17.070799999999998</v>
      </c>
      <c r="E51" s="52">
        <v>14.117000000000001</v>
      </c>
      <c r="F51" s="52">
        <v>22.075299999999999</v>
      </c>
      <c r="G51" s="52">
        <v>20.0411</v>
      </c>
      <c r="H51" s="52">
        <v>11.936199999999999</v>
      </c>
      <c r="I51" s="52">
        <v>21.051100000000002</v>
      </c>
      <c r="J51" s="52">
        <v>20.8504</v>
      </c>
      <c r="K51" s="52">
        <v>23.314800000000002</v>
      </c>
      <c r="L51" s="52">
        <v>8.0631000000000004</v>
      </c>
      <c r="M51" s="52">
        <v>2.1124000000000001</v>
      </c>
      <c r="N51" s="52">
        <v>8.6913</v>
      </c>
      <c r="O51" s="52">
        <v>9.7285000000000004</v>
      </c>
      <c r="P51" s="52">
        <v>9.2845999999999993</v>
      </c>
    </row>
    <row r="52" spans="1:16" ht="12.75" hidden="1" customHeight="1" outlineLevel="1">
      <c r="A52" s="15">
        <v>41791</v>
      </c>
      <c r="B52" s="52">
        <v>15.4991</v>
      </c>
      <c r="C52" s="52">
        <v>9.4751999999999992</v>
      </c>
      <c r="D52" s="52">
        <v>16.942399999999999</v>
      </c>
      <c r="E52" s="52">
        <v>13.904500000000001</v>
      </c>
      <c r="F52" s="52">
        <v>20.206499999999998</v>
      </c>
      <c r="G52" s="52">
        <v>19.758199999999999</v>
      </c>
      <c r="H52" s="52">
        <v>13.108000000000001</v>
      </c>
      <c r="I52" s="52">
        <v>20.625</v>
      </c>
      <c r="J52" s="52">
        <v>20.502600000000001</v>
      </c>
      <c r="K52" s="52">
        <v>23.093800000000002</v>
      </c>
      <c r="L52" s="52">
        <v>8.2847000000000008</v>
      </c>
      <c r="M52" s="52">
        <v>2.2452000000000001</v>
      </c>
      <c r="N52" s="52">
        <v>8.5588999999999995</v>
      </c>
      <c r="O52" s="52">
        <v>9.5498999999999992</v>
      </c>
      <c r="P52" s="52">
        <v>6.9889999999999999</v>
      </c>
    </row>
    <row r="53" spans="1:16" ht="12.75" hidden="1" customHeight="1" outlineLevel="1">
      <c r="A53" s="15">
        <v>41821</v>
      </c>
      <c r="B53" s="52">
        <v>14.241</v>
      </c>
      <c r="C53" s="52">
        <v>7.7253999999999996</v>
      </c>
      <c r="D53" s="52">
        <v>15.923500000000001</v>
      </c>
      <c r="E53" s="52">
        <v>12.8163</v>
      </c>
      <c r="F53" s="52">
        <v>18.462800000000001</v>
      </c>
      <c r="G53" s="52">
        <v>18.8309</v>
      </c>
      <c r="H53" s="52">
        <v>11.3996</v>
      </c>
      <c r="I53" s="52">
        <v>19.633299999999998</v>
      </c>
      <c r="J53" s="52">
        <v>20.213200000000001</v>
      </c>
      <c r="K53" s="52">
        <v>20.902799999999999</v>
      </c>
      <c r="L53" s="52">
        <v>7.6635999999999997</v>
      </c>
      <c r="M53" s="52">
        <v>2.2403</v>
      </c>
      <c r="N53" s="52">
        <v>7.5848000000000004</v>
      </c>
      <c r="O53" s="52">
        <v>9.0856999999999992</v>
      </c>
      <c r="P53" s="52">
        <v>6.6063000000000001</v>
      </c>
    </row>
    <row r="54" spans="1:16" hidden="1" outlineLevel="1" collapsed="1">
      <c r="A54" s="15">
        <v>41852</v>
      </c>
      <c r="B54" s="52">
        <v>13.601800000000001</v>
      </c>
      <c r="C54" s="52">
        <v>6.7270000000000003</v>
      </c>
      <c r="D54" s="52">
        <v>15.1204</v>
      </c>
      <c r="E54" s="52">
        <v>12.9452</v>
      </c>
      <c r="F54" s="52">
        <v>16.9834</v>
      </c>
      <c r="G54" s="52">
        <v>18.726400000000002</v>
      </c>
      <c r="H54" s="52">
        <v>10.503399999999999</v>
      </c>
      <c r="I54" s="52">
        <v>19.7471</v>
      </c>
      <c r="J54" s="52">
        <v>20.107399999999998</v>
      </c>
      <c r="K54" s="52">
        <v>20.178100000000001</v>
      </c>
      <c r="L54" s="52">
        <v>8.0658999999999992</v>
      </c>
      <c r="M54" s="52">
        <v>2.5095999999999998</v>
      </c>
      <c r="N54" s="52">
        <v>8.2027000000000001</v>
      </c>
      <c r="O54" s="52">
        <v>9.5962999999999994</v>
      </c>
      <c r="P54" s="52">
        <v>7.0867000000000004</v>
      </c>
    </row>
    <row r="55" spans="1:16" hidden="1" outlineLevel="1" collapsed="1">
      <c r="A55" s="15">
        <v>41883</v>
      </c>
      <c r="B55" s="52">
        <v>13.744</v>
      </c>
      <c r="C55" s="52">
        <v>6.6534000000000004</v>
      </c>
      <c r="D55" s="52">
        <v>15.0345</v>
      </c>
      <c r="E55" s="52">
        <v>13.5639</v>
      </c>
      <c r="F55" s="52">
        <v>16.8689</v>
      </c>
      <c r="G55" s="52">
        <v>19.032499999999999</v>
      </c>
      <c r="H55" s="52">
        <v>10.125500000000001</v>
      </c>
      <c r="I55" s="52">
        <v>20.256799999999998</v>
      </c>
      <c r="J55" s="52">
        <v>20.373000000000001</v>
      </c>
      <c r="K55" s="52">
        <v>20.302600000000002</v>
      </c>
      <c r="L55" s="52">
        <v>7.8708</v>
      </c>
      <c r="M55" s="52">
        <v>2.4941</v>
      </c>
      <c r="N55" s="52">
        <v>8.0837000000000003</v>
      </c>
      <c r="O55" s="52">
        <v>9.6120000000000001</v>
      </c>
      <c r="P55" s="52">
        <v>8.6434999999999995</v>
      </c>
    </row>
    <row r="56" spans="1:16" hidden="1" outlineLevel="1" collapsed="1">
      <c r="A56" s="15">
        <v>41913</v>
      </c>
      <c r="B56" s="52">
        <v>14.5435</v>
      </c>
      <c r="C56" s="52">
        <v>7.7786</v>
      </c>
      <c r="D56" s="52">
        <v>15.703099999999999</v>
      </c>
      <c r="E56" s="52">
        <v>14.0413</v>
      </c>
      <c r="F56" s="52">
        <v>10.206099999999999</v>
      </c>
      <c r="G56" s="52">
        <v>19.434100000000001</v>
      </c>
      <c r="H56" s="52">
        <v>11.338699999999999</v>
      </c>
      <c r="I56" s="52">
        <v>20.401299999999999</v>
      </c>
      <c r="J56" s="52">
        <v>20.718399999999999</v>
      </c>
      <c r="K56" s="52">
        <v>18.2654</v>
      </c>
      <c r="L56" s="52">
        <v>7.9869000000000003</v>
      </c>
      <c r="M56" s="52">
        <v>2.2526999999999999</v>
      </c>
      <c r="N56" s="52">
        <v>8.1629000000000005</v>
      </c>
      <c r="O56" s="52">
        <v>9.6224000000000007</v>
      </c>
      <c r="P56" s="52">
        <v>6.9866999999999999</v>
      </c>
    </row>
    <row r="57" spans="1:16" hidden="1" outlineLevel="1" collapsed="1">
      <c r="A57" s="15">
        <v>41944</v>
      </c>
      <c r="B57" s="52">
        <v>13.199299999999999</v>
      </c>
      <c r="C57" s="52">
        <v>6.4416000000000002</v>
      </c>
      <c r="D57" s="52">
        <v>14.6424</v>
      </c>
      <c r="E57" s="52">
        <v>12.688000000000001</v>
      </c>
      <c r="F57" s="52">
        <v>10.7422</v>
      </c>
      <c r="G57" s="52">
        <v>18.9511</v>
      </c>
      <c r="H57" s="52">
        <v>10.064500000000001</v>
      </c>
      <c r="I57" s="52">
        <v>20.146000000000001</v>
      </c>
      <c r="J57" s="52">
        <v>20.923200000000001</v>
      </c>
      <c r="K57" s="52">
        <v>12.8325</v>
      </c>
      <c r="L57" s="52">
        <v>8.0109999999999992</v>
      </c>
      <c r="M57" s="52">
        <v>2.6720000000000002</v>
      </c>
      <c r="N57" s="52">
        <v>8.2821999999999996</v>
      </c>
      <c r="O57" s="52">
        <v>9.4001999999999999</v>
      </c>
      <c r="P57" s="52">
        <v>4.6215999999999999</v>
      </c>
    </row>
    <row r="58" spans="1:16" hidden="1" outlineLevel="1" collapsed="1">
      <c r="A58" s="15">
        <v>41974</v>
      </c>
      <c r="B58" s="52">
        <v>13.068099999999999</v>
      </c>
      <c r="C58" s="52">
        <v>3.7073</v>
      </c>
      <c r="D58" s="52">
        <v>15.1083</v>
      </c>
      <c r="E58" s="52">
        <v>14.911</v>
      </c>
      <c r="F58" s="52">
        <v>12.7523</v>
      </c>
      <c r="G58" s="52">
        <v>17.1891</v>
      </c>
      <c r="H58" s="52">
        <v>4.7069999999999999</v>
      </c>
      <c r="I58" s="52">
        <v>20.1053</v>
      </c>
      <c r="J58" s="52">
        <v>21.4833</v>
      </c>
      <c r="K58" s="52">
        <v>18.898199999999999</v>
      </c>
      <c r="L58" s="52">
        <v>8.0510999999999999</v>
      </c>
      <c r="M58" s="52">
        <v>1.9229000000000001</v>
      </c>
      <c r="N58" s="52">
        <v>8.5734999999999992</v>
      </c>
      <c r="O58" s="52">
        <v>10.0387</v>
      </c>
      <c r="P58" s="52">
        <v>7.0956999999999999</v>
      </c>
    </row>
    <row r="59" spans="1:16" hidden="1" outlineLevel="1" collapsed="1">
      <c r="A59" s="15">
        <v>42005</v>
      </c>
      <c r="B59" s="52">
        <v>13.443899999999999</v>
      </c>
      <c r="C59" s="52">
        <v>4.1719999999999997</v>
      </c>
      <c r="D59" s="52">
        <v>14.816700000000001</v>
      </c>
      <c r="E59" s="52">
        <v>14.8704</v>
      </c>
      <c r="F59" s="52">
        <v>12.3871</v>
      </c>
      <c r="G59" s="52">
        <v>17.265699999999999</v>
      </c>
      <c r="H59" s="52">
        <v>5.3540999999999999</v>
      </c>
      <c r="I59" s="52">
        <v>18.703800000000001</v>
      </c>
      <c r="J59" s="52">
        <v>21.584299999999999</v>
      </c>
      <c r="K59" s="52">
        <v>21.169899999999998</v>
      </c>
      <c r="L59" s="52">
        <v>8.0279000000000007</v>
      </c>
      <c r="M59" s="52">
        <v>2.2551999999999999</v>
      </c>
      <c r="N59" s="52">
        <v>8.2517999999999994</v>
      </c>
      <c r="O59" s="52">
        <v>10.1067</v>
      </c>
      <c r="P59" s="52">
        <v>5.4381000000000004</v>
      </c>
    </row>
    <row r="60" spans="1:16" hidden="1" outlineLevel="1" collapsed="1">
      <c r="A60" s="15">
        <v>42036</v>
      </c>
      <c r="B60" s="52">
        <v>12.178000000000001</v>
      </c>
      <c r="C60" s="52">
        <v>4.4537000000000004</v>
      </c>
      <c r="D60" s="52">
        <v>13.393800000000001</v>
      </c>
      <c r="E60" s="52">
        <v>13.866899999999999</v>
      </c>
      <c r="F60" s="52">
        <v>15.0511</v>
      </c>
      <c r="G60" s="52">
        <v>17.033899999999999</v>
      </c>
      <c r="H60" s="52">
        <v>5.9734999999999996</v>
      </c>
      <c r="I60" s="52">
        <v>19.012599999999999</v>
      </c>
      <c r="J60" s="52">
        <v>21.569199999999999</v>
      </c>
      <c r="K60" s="52">
        <v>22.034300000000002</v>
      </c>
      <c r="L60" s="52">
        <v>7.8066000000000004</v>
      </c>
      <c r="M60" s="52">
        <v>2.4169999999999998</v>
      </c>
      <c r="N60" s="52">
        <v>8.0013000000000005</v>
      </c>
      <c r="O60" s="52">
        <v>10.085100000000001</v>
      </c>
      <c r="P60" s="52">
        <v>8.9023000000000003</v>
      </c>
    </row>
    <row r="61" spans="1:16" hidden="1" outlineLevel="1" collapsed="1">
      <c r="A61" s="15">
        <v>42064</v>
      </c>
      <c r="B61" s="52">
        <v>12.5563</v>
      </c>
      <c r="C61" s="52">
        <v>3.7443</v>
      </c>
      <c r="D61" s="52">
        <v>14.2515</v>
      </c>
      <c r="E61" s="52">
        <v>13.851599999999999</v>
      </c>
      <c r="F61" s="52">
        <v>19.578700000000001</v>
      </c>
      <c r="G61" s="52">
        <v>17.889800000000001</v>
      </c>
      <c r="H61" s="52">
        <v>5.2110000000000003</v>
      </c>
      <c r="I61" s="52">
        <v>20.394500000000001</v>
      </c>
      <c r="J61" s="52">
        <v>22.430599999999998</v>
      </c>
      <c r="K61" s="52">
        <v>19.770600000000002</v>
      </c>
      <c r="L61" s="52">
        <v>8.0411000000000001</v>
      </c>
      <c r="M61" s="52">
        <v>2.0573000000000001</v>
      </c>
      <c r="N61" s="52">
        <v>8.2978000000000005</v>
      </c>
      <c r="O61" s="52">
        <v>10.579800000000001</v>
      </c>
      <c r="P61" s="52">
        <v>7.585</v>
      </c>
    </row>
    <row r="62" spans="1:16" hidden="1" outlineLevel="1" collapsed="1">
      <c r="A62" s="15">
        <v>42095</v>
      </c>
      <c r="B62" s="52">
        <v>15.1333</v>
      </c>
      <c r="C62" s="52">
        <v>4.3562000000000003</v>
      </c>
      <c r="D62" s="52">
        <v>16.689900000000002</v>
      </c>
      <c r="E62" s="52">
        <v>17.5883</v>
      </c>
      <c r="F62" s="52">
        <v>11.201700000000001</v>
      </c>
      <c r="G62" s="52">
        <v>20.1022</v>
      </c>
      <c r="H62" s="52">
        <v>5.3914</v>
      </c>
      <c r="I62" s="52">
        <v>22.536300000000001</v>
      </c>
      <c r="J62" s="52">
        <v>26.0382</v>
      </c>
      <c r="K62" s="52">
        <v>14.512700000000001</v>
      </c>
      <c r="L62" s="52">
        <v>9.2667999999999999</v>
      </c>
      <c r="M62" s="52">
        <v>2.3477999999999999</v>
      </c>
      <c r="N62" s="52">
        <v>8.6083999999999996</v>
      </c>
      <c r="O62" s="52">
        <v>12.6746</v>
      </c>
      <c r="P62" s="52">
        <v>8.6518999999999995</v>
      </c>
    </row>
    <row r="63" spans="1:16" hidden="1" outlineLevel="1" collapsed="1">
      <c r="A63" s="15">
        <v>42125</v>
      </c>
      <c r="B63" s="52">
        <v>15.0611</v>
      </c>
      <c r="C63" s="52">
        <v>4.3726000000000003</v>
      </c>
      <c r="D63" s="52">
        <v>16.8062</v>
      </c>
      <c r="E63" s="52">
        <v>18.110399999999998</v>
      </c>
      <c r="F63" s="52">
        <v>16.165900000000001</v>
      </c>
      <c r="G63" s="52">
        <v>19.3154</v>
      </c>
      <c r="H63" s="52">
        <v>5.1982999999999997</v>
      </c>
      <c r="I63" s="52">
        <v>22.331199999999999</v>
      </c>
      <c r="J63" s="52">
        <v>25.405999999999999</v>
      </c>
      <c r="K63" s="52">
        <v>18.747900000000001</v>
      </c>
      <c r="L63" s="52">
        <v>9.3187999999999995</v>
      </c>
      <c r="M63" s="52">
        <v>2.2679</v>
      </c>
      <c r="N63" s="52">
        <v>8.7094000000000005</v>
      </c>
      <c r="O63" s="52">
        <v>12.994899999999999</v>
      </c>
      <c r="P63" s="52">
        <v>5.7172000000000001</v>
      </c>
    </row>
    <row r="64" spans="1:16" hidden="1" outlineLevel="1" collapsed="1">
      <c r="A64" s="15">
        <v>42156</v>
      </c>
      <c r="B64" s="52">
        <v>13.1622</v>
      </c>
      <c r="C64" s="52">
        <v>3.9365000000000001</v>
      </c>
      <c r="D64" s="52">
        <v>15.0054</v>
      </c>
      <c r="E64" s="52">
        <v>16.490100000000002</v>
      </c>
      <c r="F64" s="52">
        <v>13.0655</v>
      </c>
      <c r="G64" s="52">
        <v>18.231400000000001</v>
      </c>
      <c r="H64" s="52">
        <v>5.3032000000000004</v>
      </c>
      <c r="I64" s="52">
        <v>21.289000000000001</v>
      </c>
      <c r="J64" s="52">
        <v>24.678000000000001</v>
      </c>
      <c r="K64" s="52">
        <v>19.1006</v>
      </c>
      <c r="L64" s="52">
        <v>7.8673000000000002</v>
      </c>
      <c r="M64" s="52">
        <v>1.9825999999999999</v>
      </c>
      <c r="N64" s="52">
        <v>8.0275999999999996</v>
      </c>
      <c r="O64" s="52">
        <v>11.4938</v>
      </c>
      <c r="P64" s="52">
        <v>6.9669999999999996</v>
      </c>
    </row>
    <row r="65" spans="1:16" hidden="1" outlineLevel="1" collapsed="1">
      <c r="A65" s="15">
        <v>42186</v>
      </c>
      <c r="B65" s="52">
        <v>12.770300000000001</v>
      </c>
      <c r="C65" s="52">
        <v>4.5259</v>
      </c>
      <c r="D65" s="52">
        <v>14.7296</v>
      </c>
      <c r="E65" s="52">
        <v>13.931900000000001</v>
      </c>
      <c r="F65" s="52">
        <v>7.3677000000000001</v>
      </c>
      <c r="G65" s="52">
        <v>17.495200000000001</v>
      </c>
      <c r="H65" s="52">
        <v>5.7073999999999998</v>
      </c>
      <c r="I65" s="52">
        <v>20.4434</v>
      </c>
      <c r="J65" s="52">
        <v>24.3597</v>
      </c>
      <c r="K65" s="52">
        <v>13.773899999999999</v>
      </c>
      <c r="L65" s="52">
        <v>7.7575000000000003</v>
      </c>
      <c r="M65" s="52">
        <v>1.9744999999999999</v>
      </c>
      <c r="N65" s="52">
        <v>7.3581000000000003</v>
      </c>
      <c r="O65" s="52">
        <v>10.3065</v>
      </c>
      <c r="P65" s="52">
        <v>7.2191999999999998</v>
      </c>
    </row>
    <row r="66" spans="1:16" hidden="1" outlineLevel="1" collapsed="1">
      <c r="A66" s="15">
        <v>42217</v>
      </c>
      <c r="B66" s="52">
        <v>12.281499999999999</v>
      </c>
      <c r="C66" s="52">
        <v>4.9675000000000002</v>
      </c>
      <c r="D66" s="52">
        <v>13.143599999999999</v>
      </c>
      <c r="E66" s="52">
        <v>16.587199999999999</v>
      </c>
      <c r="F66" s="52">
        <v>9.3236000000000008</v>
      </c>
      <c r="G66" s="52">
        <v>16.580300000000001</v>
      </c>
      <c r="H66" s="52">
        <v>5.8731999999999998</v>
      </c>
      <c r="I66" s="52">
        <v>18.732700000000001</v>
      </c>
      <c r="J66" s="52">
        <v>23.448599999999999</v>
      </c>
      <c r="K66" s="52">
        <v>13.9148</v>
      </c>
      <c r="L66" s="52">
        <v>6.9587000000000003</v>
      </c>
      <c r="M66" s="52">
        <v>2.1953999999999998</v>
      </c>
      <c r="N66" s="52">
        <v>6.9599000000000002</v>
      </c>
      <c r="O66" s="52">
        <v>10.4582</v>
      </c>
      <c r="P66" s="52">
        <v>6.2320000000000002</v>
      </c>
    </row>
    <row r="67" spans="1:16" hidden="1" outlineLevel="1" collapsed="1">
      <c r="A67" s="15">
        <v>42248</v>
      </c>
      <c r="B67" s="50">
        <v>12.173500000000001</v>
      </c>
      <c r="C67" s="50">
        <v>4.5143000000000004</v>
      </c>
      <c r="D67" s="50">
        <v>13.5992</v>
      </c>
      <c r="E67" s="50">
        <v>16.111599999999999</v>
      </c>
      <c r="F67" s="50">
        <v>10.4655</v>
      </c>
      <c r="G67" s="50">
        <v>16.823399999999999</v>
      </c>
      <c r="H67" s="50">
        <v>6.0566000000000004</v>
      </c>
      <c r="I67" s="50">
        <v>19.677</v>
      </c>
      <c r="J67" s="50">
        <v>23.651499999999999</v>
      </c>
      <c r="K67" s="50">
        <v>18.523800000000001</v>
      </c>
      <c r="L67" s="50">
        <v>7.1205999999999996</v>
      </c>
      <c r="M67" s="50">
        <v>1.5467</v>
      </c>
      <c r="N67" s="50">
        <v>7.5510000000000002</v>
      </c>
      <c r="O67" s="50">
        <v>10.517099999999999</v>
      </c>
      <c r="P67" s="50">
        <v>8.5123999999999995</v>
      </c>
    </row>
    <row r="68" spans="1:16" hidden="1" outlineLevel="1" collapsed="1">
      <c r="A68" s="15">
        <v>42278</v>
      </c>
      <c r="B68" s="50">
        <v>12.3148</v>
      </c>
      <c r="C68" s="50">
        <v>3.3443000000000001</v>
      </c>
      <c r="D68" s="50">
        <v>15.1541</v>
      </c>
      <c r="E68" s="50">
        <v>14.72</v>
      </c>
      <c r="F68" s="50">
        <v>13.425599999999999</v>
      </c>
      <c r="G68" s="50">
        <v>16.364899999999999</v>
      </c>
      <c r="H68" s="50">
        <v>4.3164999999999996</v>
      </c>
      <c r="I68" s="50">
        <v>20.120200000000001</v>
      </c>
      <c r="J68" s="50">
        <v>22.690200000000001</v>
      </c>
      <c r="K68" s="50">
        <v>19.852699999999999</v>
      </c>
      <c r="L68" s="50">
        <v>6.9234</v>
      </c>
      <c r="M68" s="50">
        <v>1.8038000000000001</v>
      </c>
      <c r="N68" s="50">
        <v>7.6284999999999998</v>
      </c>
      <c r="O68" s="50">
        <v>10.1381</v>
      </c>
      <c r="P68" s="50">
        <v>6.2751999999999999</v>
      </c>
    </row>
    <row r="69" spans="1:16" hidden="1" outlineLevel="1" collapsed="1">
      <c r="A69" s="15">
        <v>42309</v>
      </c>
      <c r="B69" s="50">
        <v>11.9733</v>
      </c>
      <c r="C69" s="50">
        <v>3.1417999999999999</v>
      </c>
      <c r="D69" s="50">
        <v>14.373699999999999</v>
      </c>
      <c r="E69" s="50">
        <v>12.6015</v>
      </c>
      <c r="F69" s="50">
        <v>15.5909</v>
      </c>
      <c r="G69" s="50">
        <v>17.1053</v>
      </c>
      <c r="H69" s="50">
        <v>4.4288999999999996</v>
      </c>
      <c r="I69" s="50">
        <v>20.5061</v>
      </c>
      <c r="J69" s="50">
        <v>22.6828</v>
      </c>
      <c r="K69" s="50">
        <v>20.765699999999999</v>
      </c>
      <c r="L69" s="50">
        <v>6.9333</v>
      </c>
      <c r="M69" s="50">
        <v>1.2842</v>
      </c>
      <c r="N69" s="50">
        <v>7.8285</v>
      </c>
      <c r="O69" s="50">
        <v>8.2994000000000003</v>
      </c>
      <c r="P69" s="50">
        <v>8.8798999999999992</v>
      </c>
    </row>
    <row r="70" spans="1:16" hidden="1" outlineLevel="1" collapsed="1">
      <c r="A70" s="15">
        <v>42339</v>
      </c>
      <c r="B70" s="50">
        <v>11.8375</v>
      </c>
      <c r="C70" s="50">
        <v>3.1711</v>
      </c>
      <c r="D70" s="50">
        <v>14.5716</v>
      </c>
      <c r="E70" s="50">
        <v>13.8687</v>
      </c>
      <c r="F70" s="50">
        <v>17.581299999999999</v>
      </c>
      <c r="G70" s="50">
        <v>16.646599999999999</v>
      </c>
      <c r="H70" s="50">
        <v>4.6375999999999999</v>
      </c>
      <c r="I70" s="50">
        <v>20.572900000000001</v>
      </c>
      <c r="J70" s="50">
        <v>22.642900000000001</v>
      </c>
      <c r="K70" s="50">
        <v>18.978400000000001</v>
      </c>
      <c r="L70" s="50">
        <v>6.9142999999999999</v>
      </c>
      <c r="M70" s="50">
        <v>1.2042999999999999</v>
      </c>
      <c r="N70" s="50">
        <v>8.2302</v>
      </c>
      <c r="O70" s="50">
        <v>8.6603999999999992</v>
      </c>
      <c r="P70" s="50">
        <v>6.5953999999999997</v>
      </c>
    </row>
    <row r="71" spans="1:16" hidden="1" outlineLevel="1" collapsed="1">
      <c r="A71" s="15">
        <v>42370</v>
      </c>
      <c r="B71" s="50">
        <v>11.2178</v>
      </c>
      <c r="C71" s="50">
        <v>2.3763999999999998</v>
      </c>
      <c r="D71" s="50">
        <v>14.467000000000001</v>
      </c>
      <c r="E71" s="50">
        <v>15.2098</v>
      </c>
      <c r="F71" s="50">
        <v>13.511100000000001</v>
      </c>
      <c r="G71" s="50">
        <v>15.6401</v>
      </c>
      <c r="H71" s="50">
        <v>3.3374000000000001</v>
      </c>
      <c r="I71" s="50">
        <v>20.0778</v>
      </c>
      <c r="J71" s="50">
        <v>22.249099999999999</v>
      </c>
      <c r="K71" s="50">
        <v>19.056799999999999</v>
      </c>
      <c r="L71" s="50">
        <v>5.7469000000000001</v>
      </c>
      <c r="M71" s="50">
        <v>1.1352</v>
      </c>
      <c r="N71" s="50">
        <v>7.3978999999999999</v>
      </c>
      <c r="O71" s="50">
        <v>7.6936</v>
      </c>
      <c r="P71" s="50">
        <v>7.7911999999999999</v>
      </c>
    </row>
    <row r="72" spans="1:16" hidden="1" outlineLevel="1" collapsed="1">
      <c r="A72" s="15">
        <v>42401</v>
      </c>
      <c r="B72" s="50">
        <v>12.085599999999999</v>
      </c>
      <c r="C72" s="50">
        <v>4.3166000000000002</v>
      </c>
      <c r="D72" s="50">
        <v>13.4284</v>
      </c>
      <c r="E72" s="50">
        <v>14.376200000000001</v>
      </c>
      <c r="F72" s="50">
        <v>12.555300000000001</v>
      </c>
      <c r="G72" s="50">
        <v>17.673200000000001</v>
      </c>
      <c r="H72" s="50">
        <v>7.0023999999999997</v>
      </c>
      <c r="I72" s="50">
        <v>19.497399999999999</v>
      </c>
      <c r="J72" s="50">
        <v>21.553799999999999</v>
      </c>
      <c r="K72" s="50">
        <v>19.0413</v>
      </c>
      <c r="L72" s="50">
        <v>6.3670999999999998</v>
      </c>
      <c r="M72" s="50">
        <v>1.4078999999999999</v>
      </c>
      <c r="N72" s="50">
        <v>7.0911999999999997</v>
      </c>
      <c r="O72" s="50">
        <v>8.2581000000000007</v>
      </c>
      <c r="P72" s="50">
        <v>7.0217999999999998</v>
      </c>
    </row>
    <row r="73" spans="1:16" hidden="1" outlineLevel="1" collapsed="1">
      <c r="A73" s="15">
        <v>42430</v>
      </c>
      <c r="B73" s="50">
        <v>12.635999999999999</v>
      </c>
      <c r="C73" s="50">
        <v>7.2111000000000001</v>
      </c>
      <c r="D73" s="50">
        <v>12.9846</v>
      </c>
      <c r="E73" s="50">
        <v>14.936999999999999</v>
      </c>
      <c r="F73" s="50">
        <v>12.212400000000001</v>
      </c>
      <c r="G73" s="50">
        <v>18.0289</v>
      </c>
      <c r="H73" s="50">
        <v>9.6731999999999996</v>
      </c>
      <c r="I73" s="50">
        <v>19.036100000000001</v>
      </c>
      <c r="J73" s="50">
        <v>20.371300000000002</v>
      </c>
      <c r="K73" s="50">
        <v>18.0015</v>
      </c>
      <c r="L73" s="50">
        <v>6.6021000000000001</v>
      </c>
      <c r="M73" s="50">
        <v>2.3631000000000002</v>
      </c>
      <c r="N73" s="50">
        <v>6.8308999999999997</v>
      </c>
      <c r="O73" s="50">
        <v>7.6772</v>
      </c>
      <c r="P73" s="50">
        <v>7.0434999999999999</v>
      </c>
    </row>
    <row r="74" spans="1:16" hidden="1" outlineLevel="1" collapsed="1">
      <c r="A74" s="15">
        <v>42461</v>
      </c>
      <c r="B74" s="50">
        <v>12.919</v>
      </c>
      <c r="C74" s="50">
        <v>7.4500999999999999</v>
      </c>
      <c r="D74" s="50">
        <v>13.2448</v>
      </c>
      <c r="E74" s="50">
        <v>15.6332</v>
      </c>
      <c r="F74" s="50">
        <v>14.2195</v>
      </c>
      <c r="G74" s="50">
        <v>17.5749</v>
      </c>
      <c r="H74" s="50">
        <v>9.4288000000000007</v>
      </c>
      <c r="I74" s="50">
        <v>18.729700000000001</v>
      </c>
      <c r="J74" s="50">
        <v>19.874300000000002</v>
      </c>
      <c r="K74" s="50">
        <v>16.0487</v>
      </c>
      <c r="L74" s="50">
        <v>6.5045000000000002</v>
      </c>
      <c r="M74" s="50">
        <v>2.2486999999999999</v>
      </c>
      <c r="N74" s="50">
        <v>6.6425000000000001</v>
      </c>
      <c r="O74" s="50">
        <v>8.2126000000000001</v>
      </c>
      <c r="P74" s="50">
        <v>3.3414000000000001</v>
      </c>
    </row>
    <row r="75" spans="1:16" hidden="1" outlineLevel="1" collapsed="1">
      <c r="A75" s="15">
        <v>42491</v>
      </c>
      <c r="B75" s="50">
        <v>12.355700000000001</v>
      </c>
      <c r="C75" s="50">
        <v>5.4428999999999998</v>
      </c>
      <c r="D75" s="50">
        <v>13.2453</v>
      </c>
      <c r="E75" s="50">
        <v>14.253299999999999</v>
      </c>
      <c r="F75" s="50">
        <v>12.9198</v>
      </c>
      <c r="G75" s="50">
        <v>16.7316</v>
      </c>
      <c r="H75" s="50">
        <v>7.7004999999999999</v>
      </c>
      <c r="I75" s="50">
        <v>18.018999999999998</v>
      </c>
      <c r="J75" s="50">
        <v>19.247299999999999</v>
      </c>
      <c r="K75" s="50">
        <v>16.910900000000002</v>
      </c>
      <c r="L75" s="50">
        <v>6.1433</v>
      </c>
      <c r="M75" s="50">
        <v>1.6906000000000001</v>
      </c>
      <c r="N75" s="50">
        <v>6.5976999999999997</v>
      </c>
      <c r="O75" s="50">
        <v>7.4702000000000002</v>
      </c>
      <c r="P75" s="50">
        <v>7.9508000000000001</v>
      </c>
    </row>
    <row r="76" spans="1:16" hidden="1" outlineLevel="1" collapsed="1">
      <c r="A76" s="15">
        <v>42522</v>
      </c>
      <c r="B76" s="50">
        <v>11.4427</v>
      </c>
      <c r="C76" s="50">
        <v>4.7515000000000001</v>
      </c>
      <c r="D76" s="50">
        <v>12.660399999999999</v>
      </c>
      <c r="E76" s="50">
        <v>12.757</v>
      </c>
      <c r="F76" s="50">
        <v>14.601800000000001</v>
      </c>
      <c r="G76" s="50">
        <v>16.436299999999999</v>
      </c>
      <c r="H76" s="50">
        <v>7.4771000000000001</v>
      </c>
      <c r="I76" s="50">
        <v>18.053100000000001</v>
      </c>
      <c r="J76" s="50">
        <v>18.993099999999998</v>
      </c>
      <c r="K76" s="50">
        <v>17.2104</v>
      </c>
      <c r="L76" s="50">
        <v>5.81</v>
      </c>
      <c r="M76" s="50">
        <v>1.254</v>
      </c>
      <c r="N76" s="50">
        <v>6.4458000000000002</v>
      </c>
      <c r="O76" s="50">
        <v>7.1193999999999997</v>
      </c>
      <c r="P76" s="50">
        <v>6.7954999999999997</v>
      </c>
    </row>
    <row r="77" spans="1:16" hidden="1" outlineLevel="1" collapsed="1">
      <c r="A77" s="15">
        <v>42552</v>
      </c>
      <c r="B77" s="50">
        <v>11.066000000000001</v>
      </c>
      <c r="C77" s="50">
        <v>5.2407000000000004</v>
      </c>
      <c r="D77" s="50">
        <v>12.616</v>
      </c>
      <c r="E77" s="50">
        <v>11.514699999999999</v>
      </c>
      <c r="F77" s="50">
        <v>17.206900000000001</v>
      </c>
      <c r="G77" s="50">
        <v>15.5909</v>
      </c>
      <c r="H77" s="50">
        <v>7.5570000000000004</v>
      </c>
      <c r="I77" s="50">
        <v>17.545000000000002</v>
      </c>
      <c r="J77" s="50">
        <v>18.503299999999999</v>
      </c>
      <c r="K77" s="50">
        <v>19.2454</v>
      </c>
      <c r="L77" s="50">
        <v>5.3704000000000001</v>
      </c>
      <c r="M77" s="50">
        <v>1.1101000000000001</v>
      </c>
      <c r="N77" s="50">
        <v>5.7323000000000004</v>
      </c>
      <c r="O77" s="50">
        <v>6.9417999999999997</v>
      </c>
      <c r="P77" s="50">
        <v>5.9897999999999998</v>
      </c>
    </row>
    <row r="78" spans="1:16" hidden="1" outlineLevel="1" collapsed="1">
      <c r="A78" s="15">
        <v>42583</v>
      </c>
      <c r="B78" s="50">
        <v>9.6943999999999999</v>
      </c>
      <c r="C78" s="50">
        <v>4.1277999999999997</v>
      </c>
      <c r="D78" s="50">
        <v>11.3653</v>
      </c>
      <c r="E78" s="50">
        <v>12.507899999999999</v>
      </c>
      <c r="F78" s="50">
        <v>16.9422</v>
      </c>
      <c r="G78" s="50">
        <v>14.5969</v>
      </c>
      <c r="H78" s="50">
        <v>6.7613000000000003</v>
      </c>
      <c r="I78" s="50">
        <v>17.220600000000001</v>
      </c>
      <c r="J78" s="50">
        <v>18.5198</v>
      </c>
      <c r="K78" s="50">
        <v>19.504000000000001</v>
      </c>
      <c r="L78" s="50">
        <v>4.6935000000000002</v>
      </c>
      <c r="M78" s="50">
        <v>1.0652999999999999</v>
      </c>
      <c r="N78" s="50">
        <v>5.7896000000000001</v>
      </c>
      <c r="O78" s="50">
        <v>5.8471000000000002</v>
      </c>
      <c r="P78" s="50">
        <v>5.0259999999999998</v>
      </c>
    </row>
    <row r="79" spans="1:16" hidden="1" outlineLevel="1" collapsed="1">
      <c r="A79" s="15">
        <v>42614</v>
      </c>
      <c r="B79" s="50">
        <v>9.6382999999999992</v>
      </c>
      <c r="C79" s="50">
        <v>3.8717999999999999</v>
      </c>
      <c r="D79" s="50">
        <v>11.293200000000001</v>
      </c>
      <c r="E79" s="50">
        <v>11.558</v>
      </c>
      <c r="F79" s="50">
        <v>18.913</v>
      </c>
      <c r="G79" s="50">
        <v>14.0221</v>
      </c>
      <c r="H79" s="50">
        <v>5.8299000000000003</v>
      </c>
      <c r="I79" s="50">
        <v>16.682400000000001</v>
      </c>
      <c r="J79" s="50">
        <v>17.130099999999999</v>
      </c>
      <c r="K79" s="50">
        <v>20.8551</v>
      </c>
      <c r="L79" s="50">
        <v>4.7733999999999996</v>
      </c>
      <c r="M79" s="50">
        <v>1.2250000000000001</v>
      </c>
      <c r="N79" s="50">
        <v>5.5578000000000003</v>
      </c>
      <c r="O79" s="50">
        <v>6.2039999999999997</v>
      </c>
      <c r="P79" s="50">
        <v>6.7995000000000001</v>
      </c>
    </row>
    <row r="80" spans="1:16" hidden="1" outlineLevel="1" collapsed="1">
      <c r="A80" s="15">
        <v>42644</v>
      </c>
      <c r="B80" s="50">
        <v>9.7326999999999995</v>
      </c>
      <c r="C80" s="50">
        <v>3.9133</v>
      </c>
      <c r="D80" s="50">
        <v>12.0763</v>
      </c>
      <c r="E80" s="50">
        <v>10.509399999999999</v>
      </c>
      <c r="F80" s="50">
        <v>7.1231</v>
      </c>
      <c r="G80" s="50">
        <v>14.376899999999999</v>
      </c>
      <c r="H80" s="50">
        <v>6.0640000000000001</v>
      </c>
      <c r="I80" s="50">
        <v>16.544599999999999</v>
      </c>
      <c r="J80" s="50">
        <v>18.231300000000001</v>
      </c>
      <c r="K80" s="50">
        <v>18.450900000000001</v>
      </c>
      <c r="L80" s="50">
        <v>5.01</v>
      </c>
      <c r="M80" s="50">
        <v>0.96530000000000005</v>
      </c>
      <c r="N80" s="50">
        <v>5.4379</v>
      </c>
      <c r="O80" s="50">
        <v>5.9088000000000003</v>
      </c>
      <c r="P80" s="50">
        <v>6.9996999999999998</v>
      </c>
    </row>
    <row r="81" spans="1:16" hidden="1" outlineLevel="1" collapsed="1">
      <c r="A81" s="15">
        <v>42675</v>
      </c>
      <c r="B81" s="50">
        <v>9.7573000000000008</v>
      </c>
      <c r="C81" s="50">
        <v>3.8477000000000001</v>
      </c>
      <c r="D81" s="50">
        <v>11.152799999999999</v>
      </c>
      <c r="E81" s="50">
        <v>12.3908</v>
      </c>
      <c r="F81" s="50">
        <v>8.2649000000000008</v>
      </c>
      <c r="G81" s="50">
        <v>14.2195</v>
      </c>
      <c r="H81" s="50">
        <v>5.5087999999999999</v>
      </c>
      <c r="I81" s="50">
        <v>16.653600000000001</v>
      </c>
      <c r="J81" s="50">
        <v>18.562000000000001</v>
      </c>
      <c r="K81" s="50">
        <v>19.308299999999999</v>
      </c>
      <c r="L81" s="50">
        <v>5.4386000000000001</v>
      </c>
      <c r="M81" s="50">
        <v>1.1121000000000001</v>
      </c>
      <c r="N81" s="50">
        <v>5.5532000000000004</v>
      </c>
      <c r="O81" s="50">
        <v>6.9766000000000004</v>
      </c>
      <c r="P81" s="50">
        <v>8.0111000000000008</v>
      </c>
    </row>
    <row r="82" spans="1:16" hidden="1" outlineLevel="1" collapsed="1">
      <c r="A82" s="15">
        <v>42705</v>
      </c>
      <c r="B82" s="50">
        <v>10.3011</v>
      </c>
      <c r="C82" s="50">
        <v>4.5609999999999999</v>
      </c>
      <c r="D82" s="50">
        <v>11.2136</v>
      </c>
      <c r="E82" s="50">
        <v>13.267099999999999</v>
      </c>
      <c r="F82" s="50">
        <v>13.0242</v>
      </c>
      <c r="G82" s="50">
        <v>14.495200000000001</v>
      </c>
      <c r="H82" s="50">
        <v>6.2794999999999996</v>
      </c>
      <c r="I82" s="50">
        <v>16.738</v>
      </c>
      <c r="J82" s="50">
        <v>18.6236</v>
      </c>
      <c r="K82" s="50">
        <v>19.168700000000001</v>
      </c>
      <c r="L82" s="50">
        <v>5.3254000000000001</v>
      </c>
      <c r="M82" s="50">
        <v>1.0077</v>
      </c>
      <c r="N82" s="50">
        <v>5.4215999999999998</v>
      </c>
      <c r="O82" s="50">
        <v>7.7836999999999996</v>
      </c>
      <c r="P82" s="50">
        <v>9.8968000000000007</v>
      </c>
    </row>
    <row r="83" spans="1:16" hidden="1" outlineLevel="1" collapsed="1">
      <c r="A83" s="15">
        <v>42736</v>
      </c>
      <c r="B83" s="50">
        <v>10.4857</v>
      </c>
      <c r="C83" s="50">
        <v>3.9651000000000001</v>
      </c>
      <c r="D83" s="50">
        <v>11.129200000000001</v>
      </c>
      <c r="E83" s="50">
        <v>13.481400000000001</v>
      </c>
      <c r="F83" s="50">
        <v>15.8179</v>
      </c>
      <c r="G83" s="50">
        <v>14.715999999999999</v>
      </c>
      <c r="H83" s="50">
        <v>5.7112999999999996</v>
      </c>
      <c r="I83" s="50">
        <v>16.087199999999999</v>
      </c>
      <c r="J83" s="50">
        <v>18.356999999999999</v>
      </c>
      <c r="K83" s="50">
        <v>19.359300000000001</v>
      </c>
      <c r="L83" s="50">
        <v>4.8198999999999996</v>
      </c>
      <c r="M83" s="50">
        <v>0.97040000000000004</v>
      </c>
      <c r="N83" s="50">
        <v>4.9427000000000003</v>
      </c>
      <c r="O83" s="50">
        <v>6.8823999999999996</v>
      </c>
      <c r="P83" s="50">
        <v>7.8334999999999999</v>
      </c>
    </row>
    <row r="84" spans="1:16" hidden="1" outlineLevel="1" collapsed="1">
      <c r="A84" s="15">
        <v>42767</v>
      </c>
      <c r="B84" s="50">
        <v>8.9855</v>
      </c>
      <c r="C84" s="50">
        <v>4.3436000000000003</v>
      </c>
      <c r="D84" s="50">
        <v>9.7637</v>
      </c>
      <c r="E84" s="50">
        <v>11.0403</v>
      </c>
      <c r="F84" s="50">
        <v>13.0405</v>
      </c>
      <c r="G84" s="50">
        <v>14.131600000000001</v>
      </c>
      <c r="H84" s="50">
        <v>7.1527000000000003</v>
      </c>
      <c r="I84" s="50">
        <v>15.6244</v>
      </c>
      <c r="J84" s="50">
        <v>17.5122</v>
      </c>
      <c r="K84" s="50">
        <v>15.6998</v>
      </c>
      <c r="L84" s="50">
        <v>4.2374999999999998</v>
      </c>
      <c r="M84" s="50">
        <v>1.0293000000000001</v>
      </c>
      <c r="N84" s="50">
        <v>4.4032999999999998</v>
      </c>
      <c r="O84" s="50">
        <v>6.1833999999999998</v>
      </c>
      <c r="P84" s="50">
        <v>6.5286999999999997</v>
      </c>
    </row>
    <row r="85" spans="1:16" hidden="1" outlineLevel="1" collapsed="1">
      <c r="A85" s="15">
        <v>42795</v>
      </c>
      <c r="B85" s="50">
        <v>9.0643999999999991</v>
      </c>
      <c r="C85" s="50">
        <v>3.4184000000000001</v>
      </c>
      <c r="D85" s="50">
        <v>10.5534</v>
      </c>
      <c r="E85" s="50">
        <v>10.768700000000001</v>
      </c>
      <c r="F85" s="50">
        <v>14.727600000000001</v>
      </c>
      <c r="G85" s="50">
        <v>13.944800000000001</v>
      </c>
      <c r="H85" s="50">
        <v>5.8827999999999996</v>
      </c>
      <c r="I85" s="50">
        <v>15.523899999999999</v>
      </c>
      <c r="J85" s="50">
        <v>17.304099999999998</v>
      </c>
      <c r="K85" s="50">
        <v>18.261199999999999</v>
      </c>
      <c r="L85" s="50">
        <v>3.7178</v>
      </c>
      <c r="M85" s="50">
        <v>1.0765</v>
      </c>
      <c r="N85" s="50">
        <v>4.4659000000000004</v>
      </c>
      <c r="O85" s="50">
        <v>4.6197999999999997</v>
      </c>
      <c r="P85" s="50">
        <v>5.8661000000000003</v>
      </c>
    </row>
    <row r="86" spans="1:16" hidden="1" outlineLevel="1" collapsed="1">
      <c r="A86" s="15">
        <v>42826</v>
      </c>
      <c r="B86" s="50">
        <v>8.7042999999999999</v>
      </c>
      <c r="C86" s="50">
        <v>3.4319000000000002</v>
      </c>
      <c r="D86" s="50">
        <v>9.7954000000000008</v>
      </c>
      <c r="E86" s="50">
        <v>12.0928</v>
      </c>
      <c r="F86" s="50">
        <v>7.7423999999999999</v>
      </c>
      <c r="G86" s="50">
        <v>12.7685</v>
      </c>
      <c r="H86" s="50">
        <v>5.2306999999999997</v>
      </c>
      <c r="I86" s="50">
        <v>14.917999999999999</v>
      </c>
      <c r="J86" s="50">
        <v>16.652000000000001</v>
      </c>
      <c r="K86" s="50">
        <v>15.3043</v>
      </c>
      <c r="L86" s="50">
        <v>3.8159000000000001</v>
      </c>
      <c r="M86" s="50">
        <v>0.95979999999999999</v>
      </c>
      <c r="N86" s="50">
        <v>4.2754000000000003</v>
      </c>
      <c r="O86" s="50">
        <v>5.8067000000000002</v>
      </c>
      <c r="P86" s="50">
        <v>5.5644999999999998</v>
      </c>
    </row>
    <row r="87" spans="1:16" hidden="1" outlineLevel="1" collapsed="1">
      <c r="A87" s="15">
        <v>42856</v>
      </c>
      <c r="B87" s="50">
        <v>7.9207000000000001</v>
      </c>
      <c r="C87" s="50">
        <v>3.0278</v>
      </c>
      <c r="D87" s="50">
        <v>9.6096000000000004</v>
      </c>
      <c r="E87" s="50">
        <v>9.1499000000000006</v>
      </c>
      <c r="F87" s="50">
        <v>13.6394</v>
      </c>
      <c r="G87" s="50">
        <v>12.1767</v>
      </c>
      <c r="H87" s="50">
        <v>4.5387000000000004</v>
      </c>
      <c r="I87" s="50">
        <v>14.529</v>
      </c>
      <c r="J87" s="50">
        <v>16.201499999999999</v>
      </c>
      <c r="K87" s="50">
        <v>15.3192</v>
      </c>
      <c r="L87" s="50">
        <v>3.3046000000000002</v>
      </c>
      <c r="M87" s="50">
        <v>0.98060000000000003</v>
      </c>
      <c r="N87" s="50">
        <v>3.7178</v>
      </c>
      <c r="O87" s="50">
        <v>4.3079000000000001</v>
      </c>
      <c r="P87" s="50">
        <v>1.7141999999999999</v>
      </c>
    </row>
    <row r="88" spans="1:16" hidden="1" outlineLevel="1" collapsed="1">
      <c r="A88" s="15">
        <v>42887</v>
      </c>
      <c r="B88" s="50">
        <v>7.3070000000000004</v>
      </c>
      <c r="C88" s="50">
        <v>3.1423999999999999</v>
      </c>
      <c r="D88" s="50">
        <v>8.8849</v>
      </c>
      <c r="E88" s="50">
        <v>8.6563999999999997</v>
      </c>
      <c r="F88" s="50">
        <v>14.488300000000001</v>
      </c>
      <c r="G88" s="50">
        <v>12.4068</v>
      </c>
      <c r="H88" s="50">
        <v>4.7252000000000001</v>
      </c>
      <c r="I88" s="50">
        <v>14.731400000000001</v>
      </c>
      <c r="J88" s="50">
        <v>16.175000000000001</v>
      </c>
      <c r="K88" s="50">
        <v>14.876899999999999</v>
      </c>
      <c r="L88" s="50">
        <v>3.2656000000000001</v>
      </c>
      <c r="M88" s="50">
        <v>1.9725999999999999</v>
      </c>
      <c r="N88" s="50">
        <v>3.1772999999999998</v>
      </c>
      <c r="O88" s="50">
        <v>4.8063000000000002</v>
      </c>
      <c r="P88" s="50">
        <v>5.9451000000000001</v>
      </c>
    </row>
    <row r="89" spans="1:16" hidden="1" outlineLevel="1" collapsed="1">
      <c r="A89" s="15">
        <v>42917</v>
      </c>
      <c r="B89" s="50">
        <v>7.6142000000000003</v>
      </c>
      <c r="C89" s="50">
        <v>2.5834000000000001</v>
      </c>
      <c r="D89" s="50">
        <v>8.9207000000000001</v>
      </c>
      <c r="E89" s="50">
        <v>8.9192999999999998</v>
      </c>
      <c r="F89" s="50">
        <v>8.1426999999999996</v>
      </c>
      <c r="G89" s="50">
        <v>12.1639</v>
      </c>
      <c r="H89" s="50">
        <v>3.8803000000000001</v>
      </c>
      <c r="I89" s="50">
        <v>14.4382</v>
      </c>
      <c r="J89" s="50">
        <v>15.9186</v>
      </c>
      <c r="K89" s="50">
        <v>14.336499999999999</v>
      </c>
      <c r="L89" s="50">
        <v>3.4443000000000001</v>
      </c>
      <c r="M89" s="50">
        <v>0.89559999999999995</v>
      </c>
      <c r="N89" s="50">
        <v>3.2719</v>
      </c>
      <c r="O89" s="50">
        <v>4.5452000000000004</v>
      </c>
      <c r="P89" s="50">
        <v>8.1174999999999997</v>
      </c>
    </row>
    <row r="90" spans="1:16" hidden="1" outlineLevel="1" collapsed="1">
      <c r="A90" s="15">
        <v>42948</v>
      </c>
      <c r="B90" s="50">
        <v>7.5064000000000002</v>
      </c>
      <c r="C90" s="50">
        <v>2.5428000000000002</v>
      </c>
      <c r="D90" s="50">
        <v>9.1662999999999997</v>
      </c>
      <c r="E90" s="50">
        <v>8.8392999999999997</v>
      </c>
      <c r="F90" s="50">
        <v>7.8552</v>
      </c>
      <c r="G90" s="50">
        <v>11.554600000000001</v>
      </c>
      <c r="H90" s="50">
        <v>3.9565000000000001</v>
      </c>
      <c r="I90" s="50">
        <v>13.7202</v>
      </c>
      <c r="J90" s="50">
        <v>15.2416</v>
      </c>
      <c r="K90" s="50">
        <v>16.268599999999999</v>
      </c>
      <c r="L90" s="50">
        <v>3.2199</v>
      </c>
      <c r="M90" s="50">
        <v>0.86370000000000002</v>
      </c>
      <c r="N90" s="50">
        <v>3.0525000000000002</v>
      </c>
      <c r="O90" s="50">
        <v>4.2706999999999997</v>
      </c>
      <c r="P90" s="50">
        <v>7.8247</v>
      </c>
    </row>
    <row r="91" spans="1:16" hidden="1" outlineLevel="1" collapsed="1">
      <c r="A91" s="15">
        <v>42979</v>
      </c>
      <c r="B91" s="50">
        <v>7.1101999999999999</v>
      </c>
      <c r="C91" s="50">
        <v>2.5318000000000001</v>
      </c>
      <c r="D91" s="50">
        <v>9.0608000000000004</v>
      </c>
      <c r="E91" s="50">
        <v>8.7982999999999993</v>
      </c>
      <c r="F91" s="50">
        <v>3.4256000000000002</v>
      </c>
      <c r="G91" s="50">
        <v>10.7685</v>
      </c>
      <c r="H91" s="50">
        <v>3.9361999999999999</v>
      </c>
      <c r="I91" s="50">
        <v>13.190300000000001</v>
      </c>
      <c r="J91" s="50">
        <v>14.673400000000001</v>
      </c>
      <c r="K91" s="50">
        <v>14.3719</v>
      </c>
      <c r="L91" s="50">
        <v>2.8426999999999998</v>
      </c>
      <c r="M91" s="50">
        <v>0.84770000000000001</v>
      </c>
      <c r="N91" s="50">
        <v>3.1741999999999999</v>
      </c>
      <c r="O91" s="50">
        <v>4.4764999999999997</v>
      </c>
      <c r="P91" s="50">
        <v>3.0642999999999998</v>
      </c>
    </row>
    <row r="92" spans="1:16" hidden="1" outlineLevel="1" collapsed="1">
      <c r="A92" s="15">
        <v>43009</v>
      </c>
      <c r="B92" s="50">
        <v>6.7835999999999999</v>
      </c>
      <c r="C92" s="50">
        <v>2.5383</v>
      </c>
      <c r="D92" s="50">
        <v>8.5648999999999997</v>
      </c>
      <c r="E92" s="50">
        <v>7.6470000000000002</v>
      </c>
      <c r="F92" s="50">
        <v>5.0979999999999999</v>
      </c>
      <c r="G92" s="50">
        <v>10.8834</v>
      </c>
      <c r="H92" s="50">
        <v>4.0713999999999997</v>
      </c>
      <c r="I92" s="50">
        <v>13.135</v>
      </c>
      <c r="J92" s="50">
        <v>14.544499999999999</v>
      </c>
      <c r="K92" s="50">
        <v>16.2851</v>
      </c>
      <c r="L92" s="50">
        <v>2.9056000000000002</v>
      </c>
      <c r="M92" s="50">
        <v>0.89549999999999996</v>
      </c>
      <c r="N92" s="50">
        <v>3.0785999999999998</v>
      </c>
      <c r="O92" s="50">
        <v>4.2131999999999996</v>
      </c>
      <c r="P92" s="50">
        <v>2.6391</v>
      </c>
    </row>
    <row r="93" spans="1:16" hidden="1" outlineLevel="1" collapsed="1">
      <c r="A93" s="15">
        <v>43040</v>
      </c>
      <c r="B93" s="50">
        <v>6.8380999999999998</v>
      </c>
      <c r="C93" s="50">
        <v>2.0463</v>
      </c>
      <c r="D93" s="50">
        <v>8.3158999999999992</v>
      </c>
      <c r="E93" s="50">
        <v>8.2454000000000001</v>
      </c>
      <c r="F93" s="50">
        <v>15.140700000000001</v>
      </c>
      <c r="G93" s="50">
        <v>11.346299999999999</v>
      </c>
      <c r="H93" s="50">
        <v>3.3788</v>
      </c>
      <c r="I93" s="50">
        <v>13.6181</v>
      </c>
      <c r="J93" s="50">
        <v>14.411199999999999</v>
      </c>
      <c r="K93" s="50">
        <v>15.3278</v>
      </c>
      <c r="L93" s="50">
        <v>2.5327000000000002</v>
      </c>
      <c r="M93" s="50">
        <v>0.80459999999999998</v>
      </c>
      <c r="N93" s="50">
        <v>2.6796000000000002</v>
      </c>
      <c r="O93" s="50">
        <v>4.2206999999999999</v>
      </c>
      <c r="P93" s="50">
        <v>5.8578000000000001</v>
      </c>
    </row>
    <row r="94" spans="1:16" hidden="1" outlineLevel="1" collapsed="1">
      <c r="A94" s="15">
        <v>43070</v>
      </c>
      <c r="B94" s="50">
        <v>7.3472</v>
      </c>
      <c r="C94" s="50">
        <v>2.5457000000000001</v>
      </c>
      <c r="D94" s="50">
        <v>8.8142999999999994</v>
      </c>
      <c r="E94" s="50">
        <v>9.6331000000000007</v>
      </c>
      <c r="F94" s="50">
        <v>6.9412000000000003</v>
      </c>
      <c r="G94" s="50">
        <v>11.043699999999999</v>
      </c>
      <c r="H94" s="50">
        <v>3.7069000000000001</v>
      </c>
      <c r="I94" s="50">
        <v>13.2376</v>
      </c>
      <c r="J94" s="50">
        <v>15.764200000000001</v>
      </c>
      <c r="K94" s="50">
        <v>16.9603</v>
      </c>
      <c r="L94" s="50">
        <v>2.9426000000000001</v>
      </c>
      <c r="M94" s="50">
        <v>0.92479999999999996</v>
      </c>
      <c r="N94" s="50">
        <v>2.8734999999999999</v>
      </c>
      <c r="O94" s="50">
        <v>4.3884999999999996</v>
      </c>
      <c r="P94" s="50">
        <v>6.8459000000000003</v>
      </c>
    </row>
    <row r="95" spans="1:16" hidden="1" outlineLevel="1" collapsed="1">
      <c r="A95" s="15">
        <v>43101</v>
      </c>
      <c r="B95" s="50">
        <v>7.9153000000000002</v>
      </c>
      <c r="C95" s="50">
        <v>1.9894000000000001</v>
      </c>
      <c r="D95" s="50">
        <v>9.4315999999999995</v>
      </c>
      <c r="E95" s="50">
        <v>10.786799999999999</v>
      </c>
      <c r="F95" s="50">
        <v>10.4565</v>
      </c>
      <c r="G95" s="50">
        <v>11.5547</v>
      </c>
      <c r="H95" s="50">
        <v>3.0520999999999998</v>
      </c>
      <c r="I95" s="50">
        <v>13.1767</v>
      </c>
      <c r="J95" s="50">
        <v>15.9061</v>
      </c>
      <c r="K95" s="50">
        <v>16.105</v>
      </c>
      <c r="L95" s="50">
        <v>2.4321999999999999</v>
      </c>
      <c r="M95" s="50">
        <v>0.94110000000000005</v>
      </c>
      <c r="N95" s="50">
        <v>2.8067000000000002</v>
      </c>
      <c r="O95" s="50">
        <v>4.3314000000000004</v>
      </c>
      <c r="P95" s="50">
        <v>6.6665999999999999</v>
      </c>
    </row>
    <row r="96" spans="1:16" hidden="1" outlineLevel="1" collapsed="1">
      <c r="A96" s="15">
        <v>43132</v>
      </c>
      <c r="B96" s="50">
        <v>7.6041999999999996</v>
      </c>
      <c r="C96" s="50">
        <v>1.9738</v>
      </c>
      <c r="D96" s="50">
        <v>9.3284000000000002</v>
      </c>
      <c r="E96" s="50">
        <v>8.2241</v>
      </c>
      <c r="F96" s="50">
        <v>5.6611000000000002</v>
      </c>
      <c r="G96" s="50">
        <v>11.528</v>
      </c>
      <c r="H96" s="50">
        <v>3.0525000000000002</v>
      </c>
      <c r="I96" s="50">
        <v>13.328799999999999</v>
      </c>
      <c r="J96" s="50">
        <v>15.101000000000001</v>
      </c>
      <c r="K96" s="50">
        <v>14.335699999999999</v>
      </c>
      <c r="L96" s="50">
        <v>2.6410999999999998</v>
      </c>
      <c r="M96" s="50">
        <v>0.9395</v>
      </c>
      <c r="N96" s="50">
        <v>2.9055</v>
      </c>
      <c r="O96" s="50">
        <v>4.2066999999999997</v>
      </c>
      <c r="P96" s="50">
        <v>3.1673</v>
      </c>
    </row>
    <row r="97" spans="1:16" hidden="1" outlineLevel="1" collapsed="1">
      <c r="A97" s="15">
        <v>43160</v>
      </c>
      <c r="B97" s="50">
        <v>7.4335000000000004</v>
      </c>
      <c r="C97" s="50">
        <v>1.9550000000000001</v>
      </c>
      <c r="D97" s="50">
        <v>9.5216999999999992</v>
      </c>
      <c r="E97" s="50">
        <v>9.6181000000000001</v>
      </c>
      <c r="F97" s="50">
        <v>9.0070999999999994</v>
      </c>
      <c r="G97" s="50">
        <v>10.881</v>
      </c>
      <c r="H97" s="50">
        <v>2.7658999999999998</v>
      </c>
      <c r="I97" s="50">
        <v>13.5175</v>
      </c>
      <c r="J97" s="50">
        <v>15.1607</v>
      </c>
      <c r="K97" s="50">
        <v>17.101400000000002</v>
      </c>
      <c r="L97" s="50">
        <v>2.3243999999999998</v>
      </c>
      <c r="M97" s="50">
        <v>0.95140000000000002</v>
      </c>
      <c r="N97" s="50">
        <v>2.6852999999999998</v>
      </c>
      <c r="O97" s="50">
        <v>4.1239999999999997</v>
      </c>
      <c r="P97" s="50">
        <v>7.2099000000000002</v>
      </c>
    </row>
    <row r="98" spans="1:16" hidden="1" outlineLevel="1" collapsed="1">
      <c r="A98" s="15">
        <v>43191</v>
      </c>
      <c r="B98" s="50">
        <v>6.7965</v>
      </c>
      <c r="C98" s="50">
        <v>2.3155999999999999</v>
      </c>
      <c r="D98" s="50">
        <v>8.3810000000000002</v>
      </c>
      <c r="E98" s="50">
        <v>10.3627</v>
      </c>
      <c r="F98" s="50">
        <v>10.9413</v>
      </c>
      <c r="G98" s="50">
        <v>10.749700000000001</v>
      </c>
      <c r="H98" s="50">
        <v>3.4445999999999999</v>
      </c>
      <c r="I98" s="50">
        <v>13.559900000000001</v>
      </c>
      <c r="J98" s="50">
        <v>14.8552</v>
      </c>
      <c r="K98" s="50">
        <v>16.918399999999998</v>
      </c>
      <c r="L98" s="50">
        <v>2.1945999999999999</v>
      </c>
      <c r="M98" s="50">
        <v>0.95420000000000005</v>
      </c>
      <c r="N98" s="50">
        <v>2.5297999999999998</v>
      </c>
      <c r="O98" s="50">
        <v>4.0808</v>
      </c>
      <c r="P98" s="50">
        <v>5.9682000000000004</v>
      </c>
    </row>
    <row r="99" spans="1:16" hidden="1" outlineLevel="1" collapsed="1">
      <c r="A99" s="15">
        <v>43221</v>
      </c>
      <c r="B99" s="50">
        <v>7.2556000000000003</v>
      </c>
      <c r="C99" s="50">
        <v>1.8715999999999999</v>
      </c>
      <c r="D99" s="50">
        <v>9.4040999999999997</v>
      </c>
      <c r="E99" s="50">
        <v>9.5722000000000005</v>
      </c>
      <c r="F99" s="50">
        <v>15.770200000000001</v>
      </c>
      <c r="G99" s="50">
        <v>10.8001</v>
      </c>
      <c r="H99" s="50">
        <v>2.6808999999999998</v>
      </c>
      <c r="I99" s="50">
        <v>13.551399999999999</v>
      </c>
      <c r="J99" s="50">
        <v>14.529400000000001</v>
      </c>
      <c r="K99" s="50">
        <v>16.493099999999998</v>
      </c>
      <c r="L99" s="50">
        <v>2.1055999999999999</v>
      </c>
      <c r="M99" s="50">
        <v>0.95389999999999997</v>
      </c>
      <c r="N99" s="50">
        <v>2.5379</v>
      </c>
      <c r="O99" s="50">
        <v>3.8902999999999999</v>
      </c>
      <c r="P99" s="50">
        <v>6.1475999999999997</v>
      </c>
    </row>
    <row r="100" spans="1:16" hidden="1" outlineLevel="1" collapsed="1">
      <c r="A100" s="15">
        <v>43252</v>
      </c>
      <c r="B100" s="50">
        <v>6.9954999999999998</v>
      </c>
      <c r="C100" s="50">
        <v>2.0167000000000002</v>
      </c>
      <c r="D100" s="50">
        <v>9.1869999999999994</v>
      </c>
      <c r="E100" s="50">
        <v>8.7746999999999993</v>
      </c>
      <c r="F100" s="50">
        <v>6.8491</v>
      </c>
      <c r="G100" s="50">
        <v>10.9085</v>
      </c>
      <c r="H100" s="50">
        <v>3.1362999999999999</v>
      </c>
      <c r="I100" s="50">
        <v>13.623699999999999</v>
      </c>
      <c r="J100" s="50">
        <v>14.649900000000001</v>
      </c>
      <c r="K100" s="50">
        <v>15.639699999999999</v>
      </c>
      <c r="L100" s="50">
        <v>2.8346</v>
      </c>
      <c r="M100" s="50">
        <v>0.94769999999999999</v>
      </c>
      <c r="N100" s="50">
        <v>2.7231999999999998</v>
      </c>
      <c r="O100" s="50">
        <v>3.7437</v>
      </c>
      <c r="P100" s="50">
        <v>6.6902999999999997</v>
      </c>
    </row>
    <row r="101" spans="1:16" hidden="1" outlineLevel="1" collapsed="1">
      <c r="A101" s="15">
        <v>43282</v>
      </c>
      <c r="B101" s="50">
        <v>7.2697000000000003</v>
      </c>
      <c r="C101" s="50">
        <v>2.2044000000000001</v>
      </c>
      <c r="D101" s="50">
        <v>9.4192999999999998</v>
      </c>
      <c r="E101" s="50">
        <v>7.4036</v>
      </c>
      <c r="F101" s="50">
        <v>17.0306</v>
      </c>
      <c r="G101" s="50">
        <v>10.721500000000001</v>
      </c>
      <c r="H101" s="50">
        <v>3.0893999999999999</v>
      </c>
      <c r="I101" s="50">
        <v>13.5503</v>
      </c>
      <c r="J101" s="50">
        <v>14.686500000000001</v>
      </c>
      <c r="K101" s="50">
        <v>17.216799999999999</v>
      </c>
      <c r="L101" s="50">
        <v>2.3784999999999998</v>
      </c>
      <c r="M101" s="50">
        <v>0.88080000000000003</v>
      </c>
      <c r="N101" s="50">
        <v>2.4377</v>
      </c>
      <c r="O101" s="50">
        <v>4.3567</v>
      </c>
      <c r="P101" s="50">
        <v>6.3526999999999996</v>
      </c>
    </row>
    <row r="102" spans="1:16" hidden="1" outlineLevel="1" collapsed="1">
      <c r="A102" s="15">
        <v>43313</v>
      </c>
      <c r="B102" s="50">
        <v>6.9127000000000001</v>
      </c>
      <c r="C102" s="50">
        <v>2.0421999999999998</v>
      </c>
      <c r="D102" s="50">
        <v>8.7208000000000006</v>
      </c>
      <c r="E102" s="50">
        <v>8.8475999999999999</v>
      </c>
      <c r="F102" s="50">
        <v>8.5052000000000003</v>
      </c>
      <c r="G102" s="50">
        <v>10.837</v>
      </c>
      <c r="H102" s="50">
        <v>3.1019000000000001</v>
      </c>
      <c r="I102" s="50">
        <v>13.6736</v>
      </c>
      <c r="J102" s="50">
        <v>15.025499999999999</v>
      </c>
      <c r="K102" s="50">
        <v>18.154599999999999</v>
      </c>
      <c r="L102" s="50">
        <v>2.9154</v>
      </c>
      <c r="M102" s="50">
        <v>0.88380000000000003</v>
      </c>
      <c r="N102" s="50">
        <v>2.5829</v>
      </c>
      <c r="O102" s="50">
        <v>4.3648999999999996</v>
      </c>
      <c r="P102" s="50">
        <v>7.9922000000000004</v>
      </c>
    </row>
    <row r="103" spans="1:16" hidden="1" outlineLevel="1" collapsed="1">
      <c r="A103" s="15">
        <v>43344</v>
      </c>
      <c r="B103" s="50">
        <v>6.6813000000000002</v>
      </c>
      <c r="C103" s="50">
        <v>1.9423999999999999</v>
      </c>
      <c r="D103" s="50">
        <v>8.9374000000000002</v>
      </c>
      <c r="E103" s="50">
        <v>8.4545999999999992</v>
      </c>
      <c r="F103" s="50">
        <v>12.385199999999999</v>
      </c>
      <c r="G103" s="50">
        <v>10.3893</v>
      </c>
      <c r="H103" s="50">
        <v>2.7677</v>
      </c>
      <c r="I103" s="50">
        <v>13.885400000000001</v>
      </c>
      <c r="J103" s="50">
        <v>15.171900000000001</v>
      </c>
      <c r="K103" s="50">
        <v>16.505400000000002</v>
      </c>
      <c r="L103" s="50">
        <v>2.2117</v>
      </c>
      <c r="M103" s="50">
        <v>0.91700000000000004</v>
      </c>
      <c r="N103" s="50">
        <v>2.5131999999999999</v>
      </c>
      <c r="O103" s="50">
        <v>4.2085999999999997</v>
      </c>
      <c r="P103" s="50">
        <v>5.7862</v>
      </c>
    </row>
    <row r="104" spans="1:16" hidden="1" outlineLevel="1" collapsed="1">
      <c r="A104" s="15">
        <v>43374</v>
      </c>
      <c r="B104" s="50">
        <v>6.9736000000000002</v>
      </c>
      <c r="C104" s="50">
        <v>1.8752</v>
      </c>
      <c r="D104" s="50">
        <v>9.1868999999999996</v>
      </c>
      <c r="E104" s="50">
        <v>9.7547999999999995</v>
      </c>
      <c r="F104" s="50">
        <v>11.0829</v>
      </c>
      <c r="G104" s="50">
        <v>10.8269</v>
      </c>
      <c r="H104" s="50">
        <v>2.7553999999999998</v>
      </c>
      <c r="I104" s="50">
        <v>13.946199999999999</v>
      </c>
      <c r="J104" s="50">
        <v>15.573399999999999</v>
      </c>
      <c r="K104" s="50">
        <v>16.586400000000001</v>
      </c>
      <c r="L104" s="50">
        <v>2.2086000000000001</v>
      </c>
      <c r="M104" s="50">
        <v>0.92710000000000004</v>
      </c>
      <c r="N104" s="50">
        <v>2.5533000000000001</v>
      </c>
      <c r="O104" s="50">
        <v>4.3296000000000001</v>
      </c>
      <c r="P104" s="50">
        <v>3.8065000000000002</v>
      </c>
    </row>
    <row r="105" spans="1:16" hidden="1" outlineLevel="1" collapsed="1">
      <c r="A105" s="15">
        <v>43405</v>
      </c>
      <c r="B105" s="50">
        <v>7.4257999999999997</v>
      </c>
      <c r="C105" s="50">
        <v>2.3010999999999999</v>
      </c>
      <c r="D105" s="50">
        <v>9.7403999999999993</v>
      </c>
      <c r="E105" s="50">
        <v>7.6590999999999996</v>
      </c>
      <c r="F105" s="50">
        <v>10.8568</v>
      </c>
      <c r="G105" s="50">
        <v>11.219200000000001</v>
      </c>
      <c r="H105" s="50">
        <v>3.4051</v>
      </c>
      <c r="I105" s="50">
        <v>14.132199999999999</v>
      </c>
      <c r="J105" s="50">
        <v>15.962999999999999</v>
      </c>
      <c r="K105" s="50">
        <v>16.623699999999999</v>
      </c>
      <c r="L105" s="50">
        <v>2.6385000000000001</v>
      </c>
      <c r="M105" s="50">
        <v>0.86060000000000003</v>
      </c>
      <c r="N105" s="50">
        <v>2.6985999999999999</v>
      </c>
      <c r="O105" s="50">
        <v>4.7874999999999996</v>
      </c>
      <c r="P105" s="50">
        <v>6.3345000000000002</v>
      </c>
    </row>
    <row r="106" spans="1:16" hidden="1" outlineLevel="1" collapsed="1">
      <c r="A106" s="15">
        <v>43435</v>
      </c>
      <c r="B106" s="50">
        <v>8.1553000000000004</v>
      </c>
      <c r="C106" s="50">
        <v>2.1579999999999999</v>
      </c>
      <c r="D106" s="50">
        <v>10.474</v>
      </c>
      <c r="E106" s="50">
        <v>11.2035</v>
      </c>
      <c r="F106" s="50">
        <v>16.252199999999998</v>
      </c>
      <c r="G106" s="50">
        <v>11.8551</v>
      </c>
      <c r="H106" s="50">
        <v>3.0832999999999999</v>
      </c>
      <c r="I106" s="50">
        <v>15.013999999999999</v>
      </c>
      <c r="J106" s="50">
        <v>16.588799999999999</v>
      </c>
      <c r="K106" s="50">
        <v>18.478200000000001</v>
      </c>
      <c r="L106" s="50">
        <v>2.4918999999999998</v>
      </c>
      <c r="M106" s="50">
        <v>0.88529999999999998</v>
      </c>
      <c r="N106" s="50">
        <v>3.0489999999999999</v>
      </c>
      <c r="O106" s="50">
        <v>4.3437000000000001</v>
      </c>
      <c r="P106" s="50">
        <v>5.6094999999999997</v>
      </c>
    </row>
    <row r="107" spans="1:16" hidden="1" outlineLevel="1" collapsed="1">
      <c r="A107" s="15">
        <v>43466</v>
      </c>
      <c r="B107" s="50">
        <v>8.2347999999999999</v>
      </c>
      <c r="C107" s="50">
        <v>1.9409000000000001</v>
      </c>
      <c r="D107" s="50">
        <v>10.552</v>
      </c>
      <c r="E107" s="50">
        <v>11.990600000000001</v>
      </c>
      <c r="F107" s="50">
        <v>12.9937</v>
      </c>
      <c r="G107" s="50">
        <v>11.717499999999999</v>
      </c>
      <c r="H107" s="50">
        <v>2.653</v>
      </c>
      <c r="I107" s="50">
        <v>14.9017</v>
      </c>
      <c r="J107" s="50">
        <v>16.861499999999999</v>
      </c>
      <c r="K107" s="50">
        <v>18.481400000000001</v>
      </c>
      <c r="L107" s="50">
        <v>2.5249000000000001</v>
      </c>
      <c r="M107" s="50">
        <v>0.87609999999999999</v>
      </c>
      <c r="N107" s="50">
        <v>3.0674000000000001</v>
      </c>
      <c r="O107" s="50">
        <v>4.3428000000000004</v>
      </c>
      <c r="P107" s="50">
        <v>6.3312999999999997</v>
      </c>
    </row>
    <row r="108" spans="1:16" hidden="1" outlineLevel="1" collapsed="1">
      <c r="A108" s="15">
        <v>43497</v>
      </c>
      <c r="B108" s="50">
        <v>7.7058999999999997</v>
      </c>
      <c r="C108" s="50">
        <v>2.2618</v>
      </c>
      <c r="D108" s="50">
        <v>9.7637</v>
      </c>
      <c r="E108" s="50">
        <v>9.1115999999999993</v>
      </c>
      <c r="F108" s="50">
        <v>13.151</v>
      </c>
      <c r="G108" s="50">
        <v>11.532500000000001</v>
      </c>
      <c r="H108" s="50">
        <v>3.2139000000000002</v>
      </c>
      <c r="I108" s="50">
        <v>14.5616</v>
      </c>
      <c r="J108" s="50">
        <v>16.424399999999999</v>
      </c>
      <c r="K108" s="50">
        <v>18.108699999999999</v>
      </c>
      <c r="L108" s="50">
        <v>2.5971000000000002</v>
      </c>
      <c r="M108" s="50">
        <v>0.89780000000000004</v>
      </c>
      <c r="N108" s="50">
        <v>3.1143000000000001</v>
      </c>
      <c r="O108" s="50">
        <v>3.6141000000000001</v>
      </c>
      <c r="P108" s="50">
        <v>6.1360999999999999</v>
      </c>
    </row>
    <row r="109" spans="1:16" hidden="1" outlineLevel="1" collapsed="1">
      <c r="A109" s="15">
        <v>43525</v>
      </c>
      <c r="B109" s="50">
        <v>7.7576999999999998</v>
      </c>
      <c r="C109" s="50">
        <v>2.4965000000000002</v>
      </c>
      <c r="D109" s="50">
        <v>10.250400000000001</v>
      </c>
      <c r="E109" s="50">
        <v>10.5951</v>
      </c>
      <c r="F109" s="50">
        <v>5.9665999999999997</v>
      </c>
      <c r="G109" s="50">
        <v>10.9633</v>
      </c>
      <c r="H109" s="50">
        <v>3.4419</v>
      </c>
      <c r="I109" s="50">
        <v>14.4129</v>
      </c>
      <c r="J109" s="50">
        <v>16.135200000000001</v>
      </c>
      <c r="K109" s="50">
        <v>17.436900000000001</v>
      </c>
      <c r="L109" s="50">
        <v>2.3523999999999998</v>
      </c>
      <c r="M109" s="50">
        <v>0.89280000000000004</v>
      </c>
      <c r="N109" s="50">
        <v>2.9091999999999998</v>
      </c>
      <c r="O109" s="50">
        <v>3.9504999999999999</v>
      </c>
      <c r="P109" s="50">
        <v>4.4539999999999997</v>
      </c>
    </row>
    <row r="110" spans="1:16" hidden="1" outlineLevel="1" collapsed="1">
      <c r="A110" s="15">
        <v>43556</v>
      </c>
      <c r="B110" s="50">
        <v>7.5141</v>
      </c>
      <c r="C110" s="50">
        <v>2.4786999999999999</v>
      </c>
      <c r="D110" s="50">
        <v>9.8519000000000005</v>
      </c>
      <c r="E110" s="50">
        <v>10.9496</v>
      </c>
      <c r="F110" s="50">
        <v>12.547000000000001</v>
      </c>
      <c r="G110" s="50">
        <v>11.0146</v>
      </c>
      <c r="H110" s="50">
        <v>3.5089000000000001</v>
      </c>
      <c r="I110" s="50">
        <v>14.655099999999999</v>
      </c>
      <c r="J110" s="50">
        <v>16.032</v>
      </c>
      <c r="K110" s="50">
        <v>17.215199999999999</v>
      </c>
      <c r="L110" s="50">
        <v>2.3704000000000001</v>
      </c>
      <c r="M110" s="50">
        <v>0.86799999999999999</v>
      </c>
      <c r="N110" s="50">
        <v>2.9763999999999999</v>
      </c>
      <c r="O110" s="50">
        <v>4.0254000000000003</v>
      </c>
      <c r="P110" s="50">
        <v>3.8885000000000001</v>
      </c>
    </row>
    <row r="111" spans="1:16" hidden="1" outlineLevel="1" collapsed="1">
      <c r="A111" s="15">
        <v>43586</v>
      </c>
      <c r="B111" s="50">
        <v>7.2352999999999996</v>
      </c>
      <c r="C111" s="50">
        <v>2.2208000000000001</v>
      </c>
      <c r="D111" s="50">
        <v>9.8255999999999997</v>
      </c>
      <c r="E111" s="50">
        <v>6.23</v>
      </c>
      <c r="F111" s="50">
        <v>9.6547999999999998</v>
      </c>
      <c r="G111" s="50">
        <v>11.358599999999999</v>
      </c>
      <c r="H111" s="50">
        <v>3.2597999999999998</v>
      </c>
      <c r="I111" s="50">
        <v>14.6312</v>
      </c>
      <c r="J111" s="50">
        <v>15.9026</v>
      </c>
      <c r="K111" s="50">
        <v>14.810499999999999</v>
      </c>
      <c r="L111" s="50">
        <v>2.4556</v>
      </c>
      <c r="M111" s="50">
        <v>0.89219999999999999</v>
      </c>
      <c r="N111" s="50">
        <v>2.8321000000000001</v>
      </c>
      <c r="O111" s="50">
        <v>3.4828999999999999</v>
      </c>
      <c r="P111" s="50">
        <v>4.8132000000000001</v>
      </c>
    </row>
    <row r="112" spans="1:16" hidden="1" outlineLevel="1" collapsed="1">
      <c r="A112" s="15">
        <v>43617</v>
      </c>
      <c r="B112" s="50">
        <v>8.1795000000000009</v>
      </c>
      <c r="C112" s="50">
        <v>2.7149999999999999</v>
      </c>
      <c r="D112" s="50">
        <v>10.484500000000001</v>
      </c>
      <c r="E112" s="50">
        <v>10.2349</v>
      </c>
      <c r="F112" s="50">
        <v>12.0185</v>
      </c>
      <c r="G112" s="50">
        <v>12.1737</v>
      </c>
      <c r="H112" s="50">
        <v>4.1189</v>
      </c>
      <c r="I112" s="50">
        <v>15.4628</v>
      </c>
      <c r="J112" s="50">
        <v>15.616199999999999</v>
      </c>
      <c r="K112" s="50">
        <v>15.717499999999999</v>
      </c>
      <c r="L112" s="50">
        <v>2.6267</v>
      </c>
      <c r="M112" s="50">
        <v>0.83320000000000005</v>
      </c>
      <c r="N112" s="50">
        <v>3.2551999999999999</v>
      </c>
      <c r="O112" s="50">
        <v>4.8455000000000004</v>
      </c>
      <c r="P112" s="50">
        <v>5.5735999999999999</v>
      </c>
    </row>
    <row r="113" spans="1:16" hidden="1" outlineLevel="1" collapsed="1">
      <c r="A113" s="15">
        <v>43647</v>
      </c>
      <c r="B113" s="50">
        <v>9.0203000000000007</v>
      </c>
      <c r="C113" s="50">
        <v>2.6221000000000001</v>
      </c>
      <c r="D113" s="50">
        <v>11.8948</v>
      </c>
      <c r="E113" s="50">
        <v>7.0522</v>
      </c>
      <c r="F113" s="50">
        <v>7.8677000000000001</v>
      </c>
      <c r="G113" s="50">
        <v>13.0473</v>
      </c>
      <c r="H113" s="50">
        <v>3.8022</v>
      </c>
      <c r="I113" s="50">
        <v>16.158799999999999</v>
      </c>
      <c r="J113" s="50">
        <v>15.802</v>
      </c>
      <c r="K113" s="50">
        <v>14.7706</v>
      </c>
      <c r="L113" s="50">
        <v>2.5554999999999999</v>
      </c>
      <c r="M113" s="50">
        <v>0.86899999999999999</v>
      </c>
      <c r="N113" s="50">
        <v>2.7412000000000001</v>
      </c>
      <c r="O113" s="50">
        <v>4.3663999999999996</v>
      </c>
      <c r="P113" s="50">
        <v>5.4878999999999998</v>
      </c>
    </row>
    <row r="114" spans="1:16" hidden="1" outlineLevel="1" collapsed="1">
      <c r="A114" s="15">
        <v>43678</v>
      </c>
      <c r="B114" s="50">
        <v>8.4566999999999997</v>
      </c>
      <c r="C114" s="50">
        <v>2.8565</v>
      </c>
      <c r="D114" s="50">
        <v>10.2783</v>
      </c>
      <c r="E114" s="50">
        <v>8.7163000000000004</v>
      </c>
      <c r="F114" s="50">
        <v>8.3575999999999997</v>
      </c>
      <c r="G114" s="50">
        <v>13.17</v>
      </c>
      <c r="H114" s="50">
        <v>4.6496000000000004</v>
      </c>
      <c r="I114" s="50">
        <v>15.610099999999999</v>
      </c>
      <c r="J114" s="50">
        <v>15.271100000000001</v>
      </c>
      <c r="K114" s="50">
        <v>15.919</v>
      </c>
      <c r="L114" s="50">
        <v>2.3927999999999998</v>
      </c>
      <c r="M114" s="50">
        <v>0.82199999999999995</v>
      </c>
      <c r="N114" s="50">
        <v>2.8071000000000002</v>
      </c>
      <c r="O114" s="50">
        <v>4.0042</v>
      </c>
      <c r="P114" s="50">
        <v>4.8514999999999997</v>
      </c>
    </row>
    <row r="115" spans="1:16" hidden="1" outlineLevel="1" collapsed="1">
      <c r="A115" s="15">
        <v>43709</v>
      </c>
      <c r="B115" s="50">
        <v>10.645099999999999</v>
      </c>
      <c r="C115" s="50">
        <v>5.6632999999999996</v>
      </c>
      <c r="D115" s="50">
        <v>11.5928</v>
      </c>
      <c r="E115" s="50">
        <v>8.9994999999999994</v>
      </c>
      <c r="F115" s="50">
        <v>11.1075</v>
      </c>
      <c r="G115" s="50">
        <v>14.9963</v>
      </c>
      <c r="H115" s="50">
        <v>7.9367999999999999</v>
      </c>
      <c r="I115" s="50">
        <v>16.120699999999999</v>
      </c>
      <c r="J115" s="50">
        <v>15.7723</v>
      </c>
      <c r="K115" s="50">
        <v>17.5016</v>
      </c>
      <c r="L115" s="50">
        <v>2.6817000000000002</v>
      </c>
      <c r="M115" s="50">
        <v>0.46200000000000002</v>
      </c>
      <c r="N115" s="50">
        <v>2.7963</v>
      </c>
      <c r="O115" s="50">
        <v>3.8723999999999998</v>
      </c>
      <c r="P115" s="50">
        <v>4.7343999999999999</v>
      </c>
    </row>
    <row r="116" spans="1:16" hidden="1" outlineLevel="1" collapsed="1">
      <c r="A116" s="15">
        <v>43739</v>
      </c>
      <c r="B116" s="50">
        <v>10.092000000000001</v>
      </c>
      <c r="C116" s="50">
        <v>5.2971000000000004</v>
      </c>
      <c r="D116" s="50">
        <v>10.664099999999999</v>
      </c>
      <c r="E116" s="50">
        <v>10.942</v>
      </c>
      <c r="F116" s="50">
        <v>12.110200000000001</v>
      </c>
      <c r="G116" s="50">
        <v>14.7225</v>
      </c>
      <c r="H116" s="50">
        <v>7.7370999999999999</v>
      </c>
      <c r="I116" s="50">
        <v>15.663</v>
      </c>
      <c r="J116" s="50">
        <v>15.690899999999999</v>
      </c>
      <c r="K116" s="50">
        <v>18.7379</v>
      </c>
      <c r="L116" s="50">
        <v>2.7263000000000002</v>
      </c>
      <c r="M116" s="50">
        <v>0.51919999999999999</v>
      </c>
      <c r="N116" s="50">
        <v>2.86</v>
      </c>
      <c r="O116" s="50">
        <v>4.0627000000000004</v>
      </c>
      <c r="P116" s="50">
        <v>4.6460999999999997</v>
      </c>
    </row>
    <row r="117" spans="1:16" hidden="1" outlineLevel="1" collapsed="1">
      <c r="A117" s="15">
        <v>43770</v>
      </c>
      <c r="B117" s="50">
        <v>10.2356</v>
      </c>
      <c r="C117" s="50">
        <v>6.6912000000000003</v>
      </c>
      <c r="D117" s="50">
        <v>11.2613</v>
      </c>
      <c r="E117" s="50">
        <v>7.3539000000000003</v>
      </c>
      <c r="F117" s="50">
        <v>7.0109000000000004</v>
      </c>
      <c r="G117" s="50">
        <v>14.4709</v>
      </c>
      <c r="H117" s="50">
        <v>8.5117999999999991</v>
      </c>
      <c r="I117" s="50">
        <v>15.4902</v>
      </c>
      <c r="J117" s="50">
        <v>16.305700000000002</v>
      </c>
      <c r="K117" s="50">
        <v>16.467099999999999</v>
      </c>
      <c r="L117" s="50">
        <v>2.8027000000000002</v>
      </c>
      <c r="M117" s="50">
        <v>0.41909999999999997</v>
      </c>
      <c r="N117" s="50">
        <v>2.5308999999999999</v>
      </c>
      <c r="O117" s="50">
        <v>4.3380000000000001</v>
      </c>
      <c r="P117" s="50">
        <v>3.7652999999999999</v>
      </c>
    </row>
    <row r="118" spans="1:16" hidden="1" outlineLevel="1" collapsed="1">
      <c r="A118" s="15">
        <v>43800</v>
      </c>
      <c r="B118" s="50">
        <v>10.356400000000001</v>
      </c>
      <c r="C118" s="50">
        <v>6.9410999999999996</v>
      </c>
      <c r="D118" s="50">
        <v>10.9405</v>
      </c>
      <c r="E118" s="50">
        <v>9.8658999999999999</v>
      </c>
      <c r="F118" s="50">
        <v>9.9545999999999992</v>
      </c>
      <c r="G118" s="50">
        <v>13.930300000000001</v>
      </c>
      <c r="H118" s="50">
        <v>8.5896000000000008</v>
      </c>
      <c r="I118" s="50">
        <v>14.7258</v>
      </c>
      <c r="J118" s="50">
        <v>16.0303</v>
      </c>
      <c r="K118" s="50">
        <v>17.921700000000001</v>
      </c>
      <c r="L118" s="50">
        <v>2.4943</v>
      </c>
      <c r="M118" s="50">
        <v>0.3422</v>
      </c>
      <c r="N118" s="50">
        <v>2.4192</v>
      </c>
      <c r="O118" s="50">
        <v>4.0812999999999997</v>
      </c>
      <c r="P118" s="50">
        <v>3.8115999999999999</v>
      </c>
    </row>
    <row r="119" spans="1:16" hidden="1" outlineLevel="1" collapsed="1">
      <c r="A119" s="15">
        <v>43831</v>
      </c>
      <c r="B119" s="50">
        <v>10.744199999999999</v>
      </c>
      <c r="C119" s="50">
        <v>6.6496000000000004</v>
      </c>
      <c r="D119" s="50">
        <v>11.3697</v>
      </c>
      <c r="E119" s="50">
        <v>9.4560999999999993</v>
      </c>
      <c r="F119" s="50">
        <v>17.4209</v>
      </c>
      <c r="G119" s="50">
        <v>14.1142</v>
      </c>
      <c r="H119" s="50">
        <v>8.4408999999999992</v>
      </c>
      <c r="I119" s="50">
        <v>14.7982</v>
      </c>
      <c r="J119" s="50">
        <v>15.321400000000001</v>
      </c>
      <c r="K119" s="50">
        <v>19.4573</v>
      </c>
      <c r="L119" s="50">
        <v>2.1166999999999998</v>
      </c>
      <c r="M119" s="50">
        <v>0.31390000000000001</v>
      </c>
      <c r="N119" s="50">
        <v>2.0969000000000002</v>
      </c>
      <c r="O119" s="50">
        <v>3.3712</v>
      </c>
      <c r="P119" s="50">
        <v>3.8239999999999998</v>
      </c>
    </row>
    <row r="120" spans="1:16" hidden="1" outlineLevel="1" collapsed="1">
      <c r="A120" s="15">
        <v>43862</v>
      </c>
      <c r="B120" s="50">
        <v>9.2787000000000006</v>
      </c>
      <c r="C120" s="50">
        <v>6.6388999999999996</v>
      </c>
      <c r="D120" s="50">
        <v>10.120699999999999</v>
      </c>
      <c r="E120" s="50">
        <v>5.6626000000000003</v>
      </c>
      <c r="F120" s="50">
        <v>12.247199999999999</v>
      </c>
      <c r="G120" s="50">
        <v>13.0084</v>
      </c>
      <c r="H120" s="50">
        <v>8.3983000000000008</v>
      </c>
      <c r="I120" s="50">
        <v>13.7842</v>
      </c>
      <c r="J120" s="50">
        <v>13.9655</v>
      </c>
      <c r="K120" s="50">
        <v>19.094000000000001</v>
      </c>
      <c r="L120" s="50">
        <v>2.0091000000000001</v>
      </c>
      <c r="M120" s="50">
        <v>0.2384</v>
      </c>
      <c r="N120" s="50">
        <v>1.9930000000000001</v>
      </c>
      <c r="O120" s="50">
        <v>2.7263000000000002</v>
      </c>
      <c r="P120" s="50">
        <v>4.3261000000000003</v>
      </c>
    </row>
    <row r="121" spans="1:16" hidden="1" outlineLevel="1" collapsed="1">
      <c r="A121" s="15">
        <v>43891</v>
      </c>
      <c r="B121" s="50">
        <v>8.5451999999999995</v>
      </c>
      <c r="C121" s="50">
        <v>5.7426000000000004</v>
      </c>
      <c r="D121" s="50">
        <v>9.4835999999999991</v>
      </c>
      <c r="E121" s="50">
        <v>6.1692999999999998</v>
      </c>
      <c r="F121" s="50">
        <v>8.1166999999999998</v>
      </c>
      <c r="G121" s="50">
        <v>11.8811</v>
      </c>
      <c r="H121" s="50">
        <v>7.7374000000000001</v>
      </c>
      <c r="I121" s="50">
        <v>12.6713</v>
      </c>
      <c r="J121" s="50">
        <v>12.894399999999999</v>
      </c>
      <c r="K121" s="50">
        <v>15.3878</v>
      </c>
      <c r="L121" s="50">
        <v>2.1326000000000001</v>
      </c>
      <c r="M121" s="50">
        <v>0.6865</v>
      </c>
      <c r="N121" s="50">
        <v>1.5980000000000001</v>
      </c>
      <c r="O121" s="50">
        <v>4.1043000000000003</v>
      </c>
      <c r="P121" s="50">
        <v>3.9146999999999998</v>
      </c>
    </row>
    <row r="122" spans="1:16" hidden="1" outlineLevel="1" collapsed="1">
      <c r="A122" s="15">
        <v>43922</v>
      </c>
      <c r="B122" s="50">
        <v>8.7039000000000009</v>
      </c>
      <c r="C122" s="50">
        <v>7.0354999999999999</v>
      </c>
      <c r="D122" s="50">
        <v>10.1684</v>
      </c>
      <c r="E122" s="50">
        <v>4.0472999999999999</v>
      </c>
      <c r="F122" s="50">
        <v>7.1890999999999998</v>
      </c>
      <c r="G122" s="50">
        <v>12.1736</v>
      </c>
      <c r="H122" s="50">
        <v>8.7832000000000008</v>
      </c>
      <c r="I122" s="50">
        <v>12.919499999999999</v>
      </c>
      <c r="J122" s="50">
        <v>12.1584</v>
      </c>
      <c r="K122" s="50">
        <v>16.694600000000001</v>
      </c>
      <c r="L122" s="50">
        <v>2.2642000000000002</v>
      </c>
      <c r="M122" s="50">
        <v>1.0275000000000001</v>
      </c>
      <c r="N122" s="50">
        <v>2.0663</v>
      </c>
      <c r="O122" s="50">
        <v>2.7805</v>
      </c>
      <c r="P122" s="50">
        <v>3.9159000000000002</v>
      </c>
    </row>
    <row r="123" spans="1:16" hidden="1" outlineLevel="1" collapsed="1">
      <c r="A123" s="15">
        <v>43952</v>
      </c>
      <c r="B123" s="50">
        <v>8.1861999999999995</v>
      </c>
      <c r="C123" s="50">
        <v>6.5410000000000004</v>
      </c>
      <c r="D123" s="50">
        <v>8.7624999999999993</v>
      </c>
      <c r="E123" s="50">
        <v>5.0759999999999996</v>
      </c>
      <c r="F123" s="50">
        <v>11.471</v>
      </c>
      <c r="G123" s="50">
        <v>11.7934</v>
      </c>
      <c r="H123" s="50">
        <v>7.8918999999999997</v>
      </c>
      <c r="I123" s="50">
        <v>12.750500000000001</v>
      </c>
      <c r="J123" s="50">
        <v>11.564500000000001</v>
      </c>
      <c r="K123" s="50">
        <v>13.117000000000001</v>
      </c>
      <c r="L123" s="50">
        <v>2.2368999999999999</v>
      </c>
      <c r="M123" s="50">
        <v>0.48499999999999999</v>
      </c>
      <c r="N123" s="50">
        <v>2.2711999999999999</v>
      </c>
      <c r="O123" s="50">
        <v>2.9165999999999999</v>
      </c>
      <c r="P123" s="50">
        <v>4.6296999999999997</v>
      </c>
    </row>
    <row r="124" spans="1:16" hidden="1" outlineLevel="1" collapsed="1">
      <c r="A124" s="15">
        <v>43983</v>
      </c>
      <c r="B124" s="50">
        <v>7.5926</v>
      </c>
      <c r="C124" s="50">
        <v>6.0673000000000004</v>
      </c>
      <c r="D124" s="50">
        <v>8.1255000000000006</v>
      </c>
      <c r="E124" s="50">
        <v>5.7636000000000003</v>
      </c>
      <c r="F124" s="50">
        <v>9.1868999999999996</v>
      </c>
      <c r="G124" s="50">
        <v>11.090400000000001</v>
      </c>
      <c r="H124" s="50">
        <v>7.5148000000000001</v>
      </c>
      <c r="I124" s="50">
        <v>12.0016</v>
      </c>
      <c r="J124" s="50">
        <v>11.123200000000001</v>
      </c>
      <c r="K124" s="50">
        <v>13.951599999999999</v>
      </c>
      <c r="L124" s="50">
        <v>2.1139000000000001</v>
      </c>
      <c r="M124" s="50">
        <v>0.29470000000000002</v>
      </c>
      <c r="N124" s="50">
        <v>2.0619000000000001</v>
      </c>
      <c r="O124" s="50">
        <v>3.1469</v>
      </c>
      <c r="P124" s="50">
        <v>3.9712000000000001</v>
      </c>
    </row>
    <row r="125" spans="1:16" hidden="1" outlineLevel="1" collapsed="1">
      <c r="A125" s="15">
        <v>44013</v>
      </c>
      <c r="B125" s="50">
        <v>7.7567000000000004</v>
      </c>
      <c r="C125" s="50">
        <v>4.8417000000000003</v>
      </c>
      <c r="D125" s="50">
        <v>7.9444999999999997</v>
      </c>
      <c r="E125" s="50">
        <v>10.31</v>
      </c>
      <c r="F125" s="50">
        <v>6.9180999999999999</v>
      </c>
      <c r="G125" s="50">
        <v>10.3795</v>
      </c>
      <c r="H125" s="50">
        <v>6.4124999999999996</v>
      </c>
      <c r="I125" s="50">
        <v>10.692299999999999</v>
      </c>
      <c r="J125" s="50">
        <v>14.0467</v>
      </c>
      <c r="K125" s="50">
        <v>12.981</v>
      </c>
      <c r="L125" s="50">
        <v>1.4588000000000001</v>
      </c>
      <c r="M125" s="50">
        <v>0.14280000000000001</v>
      </c>
      <c r="N125" s="50">
        <v>1.3752</v>
      </c>
      <c r="O125" s="50">
        <v>2.8582000000000001</v>
      </c>
      <c r="P125" s="50">
        <v>4.6801000000000004</v>
      </c>
    </row>
    <row r="126" spans="1:16" hidden="1" outlineLevel="1" collapsed="1">
      <c r="A126" s="15">
        <v>44044</v>
      </c>
      <c r="B126" s="50">
        <v>6.9539999999999997</v>
      </c>
      <c r="C126" s="50">
        <v>4.0641999999999996</v>
      </c>
      <c r="D126" s="50">
        <v>7.5343999999999998</v>
      </c>
      <c r="E126" s="50">
        <v>7.3331</v>
      </c>
      <c r="F126" s="50">
        <v>7.2301000000000002</v>
      </c>
      <c r="G126" s="50">
        <v>9.5594999999999999</v>
      </c>
      <c r="H126" s="50">
        <v>5.6313000000000004</v>
      </c>
      <c r="I126" s="50">
        <v>10.3452</v>
      </c>
      <c r="J126" s="50">
        <v>10.672599999999999</v>
      </c>
      <c r="K126" s="50">
        <v>8.7079000000000004</v>
      </c>
      <c r="L126" s="50">
        <v>1.1578999999999999</v>
      </c>
      <c r="M126" s="50">
        <v>8.3099999999999993E-2</v>
      </c>
      <c r="N126" s="50">
        <v>1.2750999999999999</v>
      </c>
      <c r="O126" s="50">
        <v>2.0236999999999998</v>
      </c>
      <c r="P126" s="50">
        <v>2.7667999999999999</v>
      </c>
    </row>
    <row r="127" spans="1:16" hidden="1" outlineLevel="1" collapsed="1">
      <c r="A127" s="15">
        <v>44075</v>
      </c>
      <c r="B127" s="50">
        <v>6.5445000000000002</v>
      </c>
      <c r="C127" s="50">
        <v>3.7719</v>
      </c>
      <c r="D127" s="50">
        <v>7.1357999999999997</v>
      </c>
      <c r="E127" s="50">
        <v>6.8935000000000004</v>
      </c>
      <c r="F127" s="50">
        <v>10.645899999999999</v>
      </c>
      <c r="G127" s="50">
        <v>9.3316999999999997</v>
      </c>
      <c r="H127" s="50">
        <v>5.2222999999999997</v>
      </c>
      <c r="I127" s="50">
        <v>10.2295</v>
      </c>
      <c r="J127" s="50">
        <v>10.5861</v>
      </c>
      <c r="K127" s="50">
        <v>14.5932</v>
      </c>
      <c r="L127" s="50">
        <v>1.3226</v>
      </c>
      <c r="M127" s="50">
        <v>7.2900000000000006E-2</v>
      </c>
      <c r="N127" s="50">
        <v>1.39</v>
      </c>
      <c r="O127" s="50">
        <v>2.2206000000000001</v>
      </c>
      <c r="P127" s="50">
        <v>3.4571999999999998</v>
      </c>
    </row>
    <row r="128" spans="1:16" hidden="1" outlineLevel="1" collapsed="1">
      <c r="A128" s="15">
        <v>44105</v>
      </c>
      <c r="B128" s="50">
        <v>6.7392000000000003</v>
      </c>
      <c r="C128" s="50">
        <v>3.5767000000000002</v>
      </c>
      <c r="D128" s="50">
        <v>7.4587000000000003</v>
      </c>
      <c r="E128" s="50">
        <v>6.7782999999999998</v>
      </c>
      <c r="F128" s="50">
        <v>5.3235000000000001</v>
      </c>
      <c r="G128" s="50">
        <v>9.0284999999999993</v>
      </c>
      <c r="H128" s="50">
        <v>4.9192</v>
      </c>
      <c r="I128" s="50">
        <v>9.9331999999999994</v>
      </c>
      <c r="J128" s="50">
        <v>9.3385999999999996</v>
      </c>
      <c r="K128" s="50">
        <v>12.523099999999999</v>
      </c>
      <c r="L128" s="50">
        <v>1.1808000000000001</v>
      </c>
      <c r="M128" s="50">
        <v>0.06</v>
      </c>
      <c r="N128" s="50">
        <v>1.2645</v>
      </c>
      <c r="O128" s="50">
        <v>2.2109999999999999</v>
      </c>
      <c r="P128" s="50">
        <v>1.9569000000000001</v>
      </c>
    </row>
    <row r="129" spans="1:16" hidden="1" outlineLevel="1" collapsed="1">
      <c r="A129" s="15">
        <v>44136</v>
      </c>
      <c r="B129" s="50">
        <v>5.4661</v>
      </c>
      <c r="C129" s="50">
        <v>3.8376000000000001</v>
      </c>
      <c r="D129" s="50">
        <v>6.2747999999999999</v>
      </c>
      <c r="E129" s="50">
        <v>3.9634999999999998</v>
      </c>
      <c r="F129" s="50">
        <v>8.1951000000000001</v>
      </c>
      <c r="G129" s="50">
        <v>8.0322999999999993</v>
      </c>
      <c r="H129" s="50">
        <v>5.2276999999999996</v>
      </c>
      <c r="I129" s="50">
        <v>8.6044999999999998</v>
      </c>
      <c r="J129" s="50">
        <v>8.9684000000000008</v>
      </c>
      <c r="K129" s="50">
        <v>12.038500000000001</v>
      </c>
      <c r="L129" s="50">
        <v>1.4726999999999999</v>
      </c>
      <c r="M129" s="50">
        <v>8.1199999999999994E-2</v>
      </c>
      <c r="N129" s="50">
        <v>1.0804</v>
      </c>
      <c r="O129" s="50">
        <v>2.3778999999999999</v>
      </c>
      <c r="P129" s="50">
        <v>4.2154999999999996</v>
      </c>
    </row>
    <row r="130" spans="1:16" hidden="1" outlineLevel="1" collapsed="1">
      <c r="A130" s="15">
        <v>44166</v>
      </c>
      <c r="B130" s="50">
        <v>6.0057999999999998</v>
      </c>
      <c r="C130" s="50">
        <v>3.7976000000000001</v>
      </c>
      <c r="D130" s="50">
        <v>6.4927999999999999</v>
      </c>
      <c r="E130" s="50">
        <v>6.3113000000000001</v>
      </c>
      <c r="F130" s="50">
        <v>10.177300000000001</v>
      </c>
      <c r="G130" s="50">
        <v>8.1585000000000001</v>
      </c>
      <c r="H130" s="50">
        <v>5.0545999999999998</v>
      </c>
      <c r="I130" s="50">
        <v>8.8122000000000007</v>
      </c>
      <c r="J130" s="50">
        <v>9.3855000000000004</v>
      </c>
      <c r="K130" s="50">
        <v>15.041499999999999</v>
      </c>
      <c r="L130" s="50">
        <v>1.1901999999999999</v>
      </c>
      <c r="M130" s="50">
        <v>6.83E-2</v>
      </c>
      <c r="N130" s="50">
        <v>1.1767000000000001</v>
      </c>
      <c r="O130" s="50">
        <v>2.2778999999999998</v>
      </c>
      <c r="P130" s="50">
        <v>2.7422</v>
      </c>
    </row>
    <row r="131" spans="1:16" hidden="1" outlineLevel="1" collapsed="1">
      <c r="A131" s="15">
        <v>44197</v>
      </c>
      <c r="B131" s="50">
        <v>5.8079999999999998</v>
      </c>
      <c r="C131" s="50">
        <v>3.7067999999999999</v>
      </c>
      <c r="D131" s="50">
        <v>6.07</v>
      </c>
      <c r="E131" s="50">
        <v>7.2309999999999999</v>
      </c>
      <c r="F131" s="50">
        <v>4.1393000000000004</v>
      </c>
      <c r="G131" s="50">
        <v>8.1380999999999997</v>
      </c>
      <c r="H131" s="50">
        <v>5.1247999999999996</v>
      </c>
      <c r="I131" s="50">
        <v>8.6254000000000008</v>
      </c>
      <c r="J131" s="50">
        <v>9.2621000000000002</v>
      </c>
      <c r="K131" s="50">
        <v>14.827999999999999</v>
      </c>
      <c r="L131" s="50">
        <v>0.94810000000000005</v>
      </c>
      <c r="M131" s="50">
        <v>6.0100000000000001E-2</v>
      </c>
      <c r="N131" s="50">
        <v>0.93799999999999994</v>
      </c>
      <c r="O131" s="50">
        <v>2.0105</v>
      </c>
      <c r="P131" s="50">
        <v>1.4739</v>
      </c>
    </row>
    <row r="132" spans="1:16" hidden="1" outlineLevel="1" collapsed="1">
      <c r="A132" s="15">
        <v>44228</v>
      </c>
      <c r="B132" s="50">
        <v>5.2687999999999997</v>
      </c>
      <c r="C132" s="50">
        <v>3.7454999999999998</v>
      </c>
      <c r="D132" s="50">
        <v>5.6041999999999996</v>
      </c>
      <c r="E132" s="50">
        <v>5.9252000000000002</v>
      </c>
      <c r="F132" s="50">
        <v>2.8077000000000001</v>
      </c>
      <c r="G132" s="50">
        <v>7.5651999999999999</v>
      </c>
      <c r="H132" s="50">
        <v>5.0976999999999997</v>
      </c>
      <c r="I132" s="50">
        <v>7.9893999999999998</v>
      </c>
      <c r="J132" s="50">
        <v>8.9859000000000009</v>
      </c>
      <c r="K132" s="50">
        <v>12.532400000000001</v>
      </c>
      <c r="L132" s="50">
        <v>0.88519999999999999</v>
      </c>
      <c r="M132" s="50">
        <v>1.95E-2</v>
      </c>
      <c r="N132" s="50">
        <v>0.78690000000000004</v>
      </c>
      <c r="O132" s="50">
        <v>1.425</v>
      </c>
      <c r="P132" s="50">
        <v>2.3929999999999998</v>
      </c>
    </row>
    <row r="133" spans="1:16" hidden="1" outlineLevel="1" collapsed="1">
      <c r="A133" s="15">
        <v>44256</v>
      </c>
      <c r="B133" s="50">
        <v>5.0170000000000003</v>
      </c>
      <c r="C133" s="50">
        <v>3.706</v>
      </c>
      <c r="D133" s="50">
        <v>5.2160000000000002</v>
      </c>
      <c r="E133" s="50">
        <v>5.8642000000000003</v>
      </c>
      <c r="F133" s="50">
        <v>9.3709000000000007</v>
      </c>
      <c r="G133" s="50">
        <v>7.2698</v>
      </c>
      <c r="H133" s="50">
        <v>4.8681999999999999</v>
      </c>
      <c r="I133" s="50">
        <v>7.7830000000000004</v>
      </c>
      <c r="J133" s="50">
        <v>8.7705000000000002</v>
      </c>
      <c r="K133" s="50">
        <v>12.3597</v>
      </c>
      <c r="L133" s="50">
        <v>0.57850000000000001</v>
      </c>
      <c r="M133" s="50">
        <v>2.52E-2</v>
      </c>
      <c r="N133" s="50">
        <v>0.50970000000000004</v>
      </c>
      <c r="O133" s="50">
        <v>1.4125000000000001</v>
      </c>
      <c r="P133" s="50">
        <v>4.2807000000000004</v>
      </c>
    </row>
    <row r="134" spans="1:16" hidden="1" outlineLevel="1" collapsed="1">
      <c r="A134" s="15">
        <v>44287</v>
      </c>
      <c r="B134" s="50">
        <v>4.6711999999999998</v>
      </c>
      <c r="C134" s="50">
        <v>3.5781999999999998</v>
      </c>
      <c r="D134" s="50">
        <v>4.8966000000000003</v>
      </c>
      <c r="E134" s="50">
        <v>5.0861000000000001</v>
      </c>
      <c r="F134" s="50">
        <v>9.5662000000000003</v>
      </c>
      <c r="G134" s="50">
        <v>6.9542000000000002</v>
      </c>
      <c r="H134" s="50">
        <v>4.7133000000000003</v>
      </c>
      <c r="I134" s="50">
        <v>7.5065</v>
      </c>
      <c r="J134" s="50">
        <v>8.5571000000000002</v>
      </c>
      <c r="K134" s="50">
        <v>14.664300000000001</v>
      </c>
      <c r="L134" s="50">
        <v>0.82320000000000004</v>
      </c>
      <c r="M134" s="50">
        <v>1.23E-2</v>
      </c>
      <c r="N134" s="50">
        <v>0.93959999999999999</v>
      </c>
      <c r="O134" s="50">
        <v>0.85450000000000004</v>
      </c>
      <c r="P134" s="50">
        <v>3.9159000000000002</v>
      </c>
    </row>
    <row r="135" spans="1:16" hidden="1" outlineLevel="1" collapsed="1">
      <c r="A135" s="15">
        <v>44317</v>
      </c>
      <c r="B135" s="50">
        <v>5.6127000000000002</v>
      </c>
      <c r="C135" s="50">
        <v>3.6421999999999999</v>
      </c>
      <c r="D135" s="50">
        <v>5.7686999999999999</v>
      </c>
      <c r="E135" s="50">
        <v>6.9164000000000003</v>
      </c>
      <c r="F135" s="50">
        <v>8.5904000000000007</v>
      </c>
      <c r="G135" s="50">
        <v>7.2518000000000002</v>
      </c>
      <c r="H135" s="50">
        <v>4.4894999999999996</v>
      </c>
      <c r="I135" s="50">
        <v>7.6098999999999997</v>
      </c>
      <c r="J135" s="50">
        <v>8.0388999999999999</v>
      </c>
      <c r="K135" s="50">
        <v>13.089700000000001</v>
      </c>
      <c r="L135" s="50">
        <v>0.44529999999999997</v>
      </c>
      <c r="M135" s="50">
        <v>8.5000000000000006E-3</v>
      </c>
      <c r="N135" s="50">
        <v>0.43640000000000001</v>
      </c>
      <c r="O135" s="50">
        <v>1.2378</v>
      </c>
      <c r="P135" s="50">
        <v>1.3928</v>
      </c>
    </row>
    <row r="136" spans="1:16" hidden="1" outlineLevel="1" collapsed="1">
      <c r="A136" s="15">
        <v>44348</v>
      </c>
      <c r="B136" s="50">
        <v>4.7496999999999998</v>
      </c>
      <c r="C136" s="50">
        <v>3.8996</v>
      </c>
      <c r="D136" s="50">
        <v>4.8738999999999999</v>
      </c>
      <c r="E136" s="50">
        <v>4.7644000000000002</v>
      </c>
      <c r="F136" s="50">
        <v>7.7127999999999997</v>
      </c>
      <c r="G136" s="50">
        <v>6.9138000000000002</v>
      </c>
      <c r="H136" s="50">
        <v>4.6780999999999997</v>
      </c>
      <c r="I136" s="50">
        <v>7.1628999999999996</v>
      </c>
      <c r="J136" s="50">
        <v>8.6064000000000007</v>
      </c>
      <c r="K136" s="50">
        <v>10.913399999999999</v>
      </c>
      <c r="L136" s="50">
        <v>0.66700000000000004</v>
      </c>
      <c r="M136" s="50">
        <v>1.09E-2</v>
      </c>
      <c r="N136" s="50">
        <v>0.61329999999999996</v>
      </c>
      <c r="O136" s="50">
        <v>0.98819999999999997</v>
      </c>
      <c r="P136" s="50">
        <v>4.1430999999999996</v>
      </c>
    </row>
    <row r="137" spans="1:16" hidden="1" outlineLevel="1" collapsed="1">
      <c r="A137" s="15">
        <v>44378</v>
      </c>
      <c r="B137" s="50">
        <v>5.3676000000000004</v>
      </c>
      <c r="C137" s="50">
        <v>3.5758000000000001</v>
      </c>
      <c r="D137" s="50">
        <v>5.6624999999999996</v>
      </c>
      <c r="E137" s="50">
        <v>6.0660999999999996</v>
      </c>
      <c r="F137" s="50">
        <v>9.4225999999999992</v>
      </c>
      <c r="G137" s="50">
        <v>7.0223000000000004</v>
      </c>
      <c r="H137" s="50">
        <v>4.5406000000000004</v>
      </c>
      <c r="I137" s="50">
        <v>7.3701999999999996</v>
      </c>
      <c r="J137" s="50">
        <v>8.6699000000000002</v>
      </c>
      <c r="K137" s="50">
        <v>13.547800000000001</v>
      </c>
      <c r="L137" s="50">
        <v>0.58250000000000002</v>
      </c>
      <c r="M137" s="50">
        <v>8.8999999999999999E-3</v>
      </c>
      <c r="N137" s="50">
        <v>0.46</v>
      </c>
      <c r="O137" s="50">
        <v>1.3727</v>
      </c>
      <c r="P137" s="50">
        <v>2.8460000000000001</v>
      </c>
    </row>
    <row r="138" spans="1:16" hidden="1" outlineLevel="1" collapsed="1">
      <c r="A138" s="15">
        <v>44409</v>
      </c>
      <c r="B138" s="50">
        <v>5.1283000000000003</v>
      </c>
      <c r="C138" s="50">
        <v>3.4754</v>
      </c>
      <c r="D138" s="50">
        <v>5.4043000000000001</v>
      </c>
      <c r="E138" s="50">
        <v>6.3151999999999999</v>
      </c>
      <c r="F138" s="50">
        <v>7.7427000000000001</v>
      </c>
      <c r="G138" s="50">
        <v>6.8479000000000001</v>
      </c>
      <c r="H138" s="50">
        <v>4.5922999999999998</v>
      </c>
      <c r="I138" s="50">
        <v>7.2537000000000003</v>
      </c>
      <c r="J138" s="50">
        <v>8.4801000000000002</v>
      </c>
      <c r="K138" s="50">
        <v>11.8294</v>
      </c>
      <c r="L138" s="50">
        <v>0.41260000000000002</v>
      </c>
      <c r="M138" s="50">
        <v>1.09E-2</v>
      </c>
      <c r="N138" s="50">
        <v>0.35799999999999998</v>
      </c>
      <c r="O138" s="50">
        <v>1.3045</v>
      </c>
      <c r="P138" s="50">
        <v>4.1639999999999997</v>
      </c>
    </row>
    <row r="139" spans="1:16" hidden="1" outlineLevel="1" collapsed="1">
      <c r="A139" s="15">
        <v>44440</v>
      </c>
      <c r="B139" s="50">
        <v>5.2167000000000003</v>
      </c>
      <c r="C139" s="50">
        <v>3.4142000000000001</v>
      </c>
      <c r="D139" s="50">
        <v>5.327</v>
      </c>
      <c r="E139" s="50">
        <v>7.6931000000000003</v>
      </c>
      <c r="F139" s="50">
        <v>8.2249999999999996</v>
      </c>
      <c r="G139" s="50">
        <v>7.0289999999999999</v>
      </c>
      <c r="H139" s="50">
        <v>4.6547000000000001</v>
      </c>
      <c r="I139" s="50">
        <v>7.3282999999999996</v>
      </c>
      <c r="J139" s="50">
        <v>9.1555999999999997</v>
      </c>
      <c r="K139" s="50">
        <v>12.209</v>
      </c>
      <c r="L139" s="50">
        <v>0.41610000000000003</v>
      </c>
      <c r="M139" s="50">
        <v>1.29E-2</v>
      </c>
      <c r="N139" s="50">
        <v>0.41049999999999998</v>
      </c>
      <c r="O139" s="50">
        <v>1.1883999999999999</v>
      </c>
      <c r="P139" s="50">
        <v>4.1403999999999996</v>
      </c>
    </row>
    <row r="140" spans="1:16" hidden="1" outlineLevel="1" collapsed="1">
      <c r="A140" s="15">
        <v>44470</v>
      </c>
      <c r="B140" s="50">
        <v>5.3906999999999998</v>
      </c>
      <c r="C140" s="50">
        <v>4.0670000000000002</v>
      </c>
      <c r="D140" s="50">
        <v>5.4375</v>
      </c>
      <c r="E140" s="50">
        <v>8.0299999999999994</v>
      </c>
      <c r="F140" s="50">
        <v>7.1634000000000002</v>
      </c>
      <c r="G140" s="50">
        <v>7.0180999999999996</v>
      </c>
      <c r="H140" s="50">
        <v>5.2670000000000003</v>
      </c>
      <c r="I140" s="50">
        <v>7.2746000000000004</v>
      </c>
      <c r="J140" s="50">
        <v>9.3004999999999995</v>
      </c>
      <c r="K140" s="50">
        <v>11.701499999999999</v>
      </c>
      <c r="L140" s="50">
        <v>0.39379999999999998</v>
      </c>
      <c r="M140" s="50">
        <v>1.34E-2</v>
      </c>
      <c r="N140" s="50">
        <v>0.40899999999999997</v>
      </c>
      <c r="O140" s="50">
        <v>1.3085</v>
      </c>
      <c r="P140" s="50">
        <v>3.3795999999999999</v>
      </c>
    </row>
    <row r="141" spans="1:16" hidden="1" outlineLevel="1" collapsed="1">
      <c r="A141" s="15">
        <v>44501</v>
      </c>
      <c r="B141" s="50">
        <v>5.4478999999999997</v>
      </c>
      <c r="C141" s="50">
        <v>4.0686999999999998</v>
      </c>
      <c r="D141" s="50">
        <v>5.4760999999999997</v>
      </c>
      <c r="E141" s="50">
        <v>6.4644000000000004</v>
      </c>
      <c r="F141" s="50">
        <v>6.8151999999999999</v>
      </c>
      <c r="G141" s="50">
        <v>7.3902000000000001</v>
      </c>
      <c r="H141" s="50">
        <v>5.0160999999999998</v>
      </c>
      <c r="I141" s="50">
        <v>7.3478000000000003</v>
      </c>
      <c r="J141" s="50">
        <v>10.2033</v>
      </c>
      <c r="K141" s="50">
        <v>11.187900000000001</v>
      </c>
      <c r="L141" s="50">
        <v>0.71120000000000005</v>
      </c>
      <c r="M141" s="50">
        <v>1.1900000000000001E-2</v>
      </c>
      <c r="N141" s="50">
        <v>0.39939999999999998</v>
      </c>
      <c r="O141" s="50">
        <v>1.421</v>
      </c>
      <c r="P141" s="50">
        <v>4.2508999999999997</v>
      </c>
    </row>
    <row r="142" spans="1:16" hidden="1" outlineLevel="1" collapsed="1">
      <c r="A142" s="15">
        <v>44531</v>
      </c>
      <c r="B142" s="50">
        <v>5.9927000000000001</v>
      </c>
      <c r="C142" s="50">
        <v>4.0990000000000002</v>
      </c>
      <c r="D142" s="50">
        <v>5.8771000000000004</v>
      </c>
      <c r="E142" s="50">
        <v>8.1403999999999996</v>
      </c>
      <c r="F142" s="50">
        <v>7.1656000000000004</v>
      </c>
      <c r="G142" s="50">
        <v>7.5236999999999998</v>
      </c>
      <c r="H142" s="50">
        <v>4.9420999999999999</v>
      </c>
      <c r="I142" s="50">
        <v>7.5533999999999999</v>
      </c>
      <c r="J142" s="50">
        <v>9.9880999999999993</v>
      </c>
      <c r="K142" s="50">
        <v>11.798500000000001</v>
      </c>
      <c r="L142" s="50">
        <v>0.49490000000000001</v>
      </c>
      <c r="M142" s="50">
        <v>1.3299999999999999E-2</v>
      </c>
      <c r="N142" s="50">
        <v>0.32900000000000001</v>
      </c>
      <c r="O142" s="50">
        <v>1.3494999999999999</v>
      </c>
      <c r="P142" s="50">
        <v>3.1734</v>
      </c>
    </row>
    <row r="143" spans="1:16" hidden="1" outlineLevel="1" collapsed="1">
      <c r="A143" s="15">
        <v>44562</v>
      </c>
      <c r="B143" s="50">
        <v>5.9665999999999997</v>
      </c>
      <c r="C143" s="50">
        <v>4.4400000000000004</v>
      </c>
      <c r="D143" s="50">
        <v>5.9482999999999997</v>
      </c>
      <c r="E143" s="50">
        <v>8.3016000000000005</v>
      </c>
      <c r="F143" s="50">
        <v>7.8617999999999997</v>
      </c>
      <c r="G143" s="50">
        <v>7.3581000000000003</v>
      </c>
      <c r="H143" s="50">
        <v>5.0583</v>
      </c>
      <c r="I143" s="50">
        <v>7.6241000000000003</v>
      </c>
      <c r="J143" s="50">
        <v>9.6974</v>
      </c>
      <c r="K143" s="50">
        <v>11.536199999999999</v>
      </c>
      <c r="L143" s="50">
        <v>0.44440000000000002</v>
      </c>
      <c r="M143" s="50">
        <v>1.8800000000000001E-2</v>
      </c>
      <c r="N143" s="50">
        <v>0.36270000000000002</v>
      </c>
      <c r="O143" s="50">
        <v>1.2441</v>
      </c>
      <c r="P143" s="50">
        <v>4.2614999999999998</v>
      </c>
    </row>
    <row r="144" spans="1:16" hidden="1" outlineLevel="1" collapsed="1">
      <c r="A144" s="15">
        <v>44593</v>
      </c>
      <c r="B144" s="50">
        <v>5.5393999999999997</v>
      </c>
      <c r="C144" s="50">
        <v>4.2001999999999997</v>
      </c>
      <c r="D144" s="50">
        <v>5.5872999999999999</v>
      </c>
      <c r="E144" s="50">
        <v>9.0850000000000009</v>
      </c>
      <c r="F144" s="50">
        <v>6.8155999999999999</v>
      </c>
      <c r="G144" s="50">
        <v>7.0857000000000001</v>
      </c>
      <c r="H144" s="50">
        <v>4.9873000000000003</v>
      </c>
      <c r="I144" s="50">
        <v>7.5625999999999998</v>
      </c>
      <c r="J144" s="50">
        <v>10.2293</v>
      </c>
      <c r="K144" s="50">
        <v>11.165699999999999</v>
      </c>
      <c r="L144" s="50">
        <v>0.43030000000000002</v>
      </c>
      <c r="M144" s="50">
        <v>1.18E-2</v>
      </c>
      <c r="N144" s="50">
        <v>0.44359999999999999</v>
      </c>
      <c r="O144" s="50">
        <v>1.3546</v>
      </c>
      <c r="P144" s="50">
        <v>3.9079999999999999</v>
      </c>
    </row>
    <row r="145" spans="1:16" hidden="1" outlineLevel="1" collapsed="1">
      <c r="A145" s="15">
        <v>44621</v>
      </c>
      <c r="B145" s="50">
        <v>5.7702</v>
      </c>
      <c r="C145" s="50">
        <v>4.242</v>
      </c>
      <c r="D145" s="50">
        <v>6.2644000000000002</v>
      </c>
      <c r="E145" s="50">
        <v>9.1142000000000003</v>
      </c>
      <c r="F145" s="50">
        <v>11.2767</v>
      </c>
      <c r="G145" s="50">
        <v>7.1318999999999999</v>
      </c>
      <c r="H145" s="50">
        <v>5.4922000000000004</v>
      </c>
      <c r="I145" s="50">
        <v>7.6262999999999996</v>
      </c>
      <c r="J145" s="50">
        <v>10.4542</v>
      </c>
      <c r="K145" s="50">
        <v>12.86</v>
      </c>
      <c r="L145" s="50">
        <v>0.32540000000000002</v>
      </c>
      <c r="M145" s="50">
        <v>1.09E-2</v>
      </c>
      <c r="N145" s="50">
        <v>0.47770000000000001</v>
      </c>
      <c r="O145" s="50">
        <v>1.0734999999999999</v>
      </c>
      <c r="P145" s="50">
        <v>0.01</v>
      </c>
    </row>
    <row r="146" spans="1:16" hidden="1" outlineLevel="1" collapsed="1">
      <c r="A146" s="15">
        <v>44652</v>
      </c>
      <c r="B146" s="50">
        <v>4.8906000000000001</v>
      </c>
      <c r="C146" s="50">
        <v>4.1944999999999997</v>
      </c>
      <c r="D146" s="50">
        <v>4.5940000000000003</v>
      </c>
      <c r="E146" s="50">
        <v>9.1135000000000002</v>
      </c>
      <c r="F146" s="50">
        <v>8.8858999999999995</v>
      </c>
      <c r="G146" s="50">
        <v>6.1988000000000003</v>
      </c>
      <c r="H146" s="50">
        <v>4.6773999999999996</v>
      </c>
      <c r="I146" s="50">
        <v>6.4329999999999998</v>
      </c>
      <c r="J146" s="50">
        <v>10.082700000000001</v>
      </c>
      <c r="K146" s="50">
        <v>12.762</v>
      </c>
      <c r="L146" s="50">
        <v>0.31630000000000003</v>
      </c>
      <c r="M146" s="50">
        <v>1.21E-2</v>
      </c>
      <c r="N146" s="50">
        <v>0.30159999999999998</v>
      </c>
      <c r="O146" s="50">
        <v>1.1456999999999999</v>
      </c>
      <c r="P146" s="50">
        <v>4.0303000000000004</v>
      </c>
    </row>
    <row r="147" spans="1:16" hidden="1" outlineLevel="1" collapsed="1">
      <c r="A147" s="15">
        <v>44682</v>
      </c>
      <c r="B147" s="50">
        <v>5.3487999999999998</v>
      </c>
      <c r="C147" s="50">
        <v>3.3963999999999999</v>
      </c>
      <c r="D147" s="50">
        <v>5.6216999999999997</v>
      </c>
      <c r="E147" s="50">
        <v>7.1967999999999996</v>
      </c>
      <c r="F147" s="50">
        <v>5.5198</v>
      </c>
      <c r="G147" s="50">
        <v>6.2628000000000004</v>
      </c>
      <c r="H147" s="50">
        <v>3.7381000000000002</v>
      </c>
      <c r="I147" s="50">
        <v>6.6334</v>
      </c>
      <c r="J147" s="50">
        <v>9.3489000000000004</v>
      </c>
      <c r="K147" s="50">
        <v>12.005000000000001</v>
      </c>
      <c r="L147" s="50">
        <v>0.5202</v>
      </c>
      <c r="M147" s="50">
        <v>1.38E-2</v>
      </c>
      <c r="N147" s="50">
        <v>0.39879999999999999</v>
      </c>
      <c r="O147" s="50">
        <v>1.6445000000000001</v>
      </c>
      <c r="P147" s="50">
        <v>1.3833</v>
      </c>
    </row>
    <row r="148" spans="1:16" hidden="1" outlineLevel="1" collapsed="1">
      <c r="A148" s="15">
        <v>44713</v>
      </c>
      <c r="B148" s="50">
        <v>4.7313999999999998</v>
      </c>
      <c r="C148" s="50">
        <v>3.7614999999999998</v>
      </c>
      <c r="D148" s="50">
        <v>4.7988999999999997</v>
      </c>
      <c r="E148" s="50">
        <v>6.7979000000000003</v>
      </c>
      <c r="F148" s="50">
        <v>7.7191999999999998</v>
      </c>
      <c r="G148" s="50">
        <v>6.5529000000000002</v>
      </c>
      <c r="H148" s="50">
        <v>4.2653999999999996</v>
      </c>
      <c r="I148" s="50">
        <v>7.0456000000000003</v>
      </c>
      <c r="J148" s="50">
        <v>10.0182</v>
      </c>
      <c r="K148" s="50">
        <v>11.4816</v>
      </c>
      <c r="L148" s="50">
        <v>0.60650000000000004</v>
      </c>
      <c r="M148" s="50">
        <v>3.49E-2</v>
      </c>
      <c r="N148" s="50">
        <v>0.62770000000000004</v>
      </c>
      <c r="O148" s="50">
        <v>0.873</v>
      </c>
      <c r="P148" s="50">
        <v>4</v>
      </c>
    </row>
    <row r="149" spans="1:16" hidden="1" outlineLevel="1" collapsed="1">
      <c r="A149" s="15">
        <v>44743</v>
      </c>
      <c r="B149" s="50">
        <v>5.9898999999999996</v>
      </c>
      <c r="C149" s="50">
        <v>4.0659999999999998</v>
      </c>
      <c r="D149" s="50">
        <v>6.1588000000000003</v>
      </c>
      <c r="E149" s="50">
        <v>8.0373000000000001</v>
      </c>
      <c r="F149" s="50">
        <v>9.202</v>
      </c>
      <c r="G149" s="50">
        <v>7.9196999999999997</v>
      </c>
      <c r="H149" s="50">
        <v>4.8513000000000002</v>
      </c>
      <c r="I149" s="50">
        <v>8.3690999999999995</v>
      </c>
      <c r="J149" s="50">
        <v>10.395</v>
      </c>
      <c r="K149" s="50">
        <v>15.196300000000001</v>
      </c>
      <c r="L149" s="50">
        <v>0.94230000000000003</v>
      </c>
      <c r="M149" s="50">
        <v>1.8200000000000001E-2</v>
      </c>
      <c r="N149" s="50">
        <v>0.95409999999999995</v>
      </c>
      <c r="O149" s="50">
        <v>1.8762000000000001</v>
      </c>
      <c r="P149" s="50">
        <v>2.4742000000000002</v>
      </c>
    </row>
    <row r="150" spans="1:16" hidden="1" outlineLevel="1" collapsed="1">
      <c r="A150" s="15">
        <v>44774</v>
      </c>
      <c r="B150" s="50">
        <v>6.7073</v>
      </c>
      <c r="C150" s="50">
        <v>4.6159999999999997</v>
      </c>
      <c r="D150" s="50">
        <v>6.9226000000000001</v>
      </c>
      <c r="E150" s="50">
        <v>9.8353999999999999</v>
      </c>
      <c r="F150" s="50">
        <v>17.627400000000002</v>
      </c>
      <c r="G150" s="50">
        <v>8.3606999999999996</v>
      </c>
      <c r="H150" s="50">
        <v>5.2785000000000002</v>
      </c>
      <c r="I150" s="50">
        <v>8.9475999999999996</v>
      </c>
      <c r="J150" s="50">
        <v>10.687099999999999</v>
      </c>
      <c r="K150" s="50">
        <v>17.627400000000002</v>
      </c>
      <c r="L150" s="50">
        <v>0.56579999999999997</v>
      </c>
      <c r="M150" s="50">
        <v>2.47E-2</v>
      </c>
      <c r="N150" s="50">
        <v>0.58179999999999998</v>
      </c>
      <c r="O150" s="50">
        <v>2.0041000000000002</v>
      </c>
      <c r="P150" s="50" t="s">
        <v>126</v>
      </c>
    </row>
    <row r="151" spans="1:16" hidden="1" outlineLevel="1" collapsed="1">
      <c r="A151" s="15">
        <v>44805</v>
      </c>
      <c r="B151" s="50">
        <v>6.0635000000000003</v>
      </c>
      <c r="C151" s="50">
        <v>4.6931000000000003</v>
      </c>
      <c r="D151" s="50">
        <v>5.9412000000000003</v>
      </c>
      <c r="E151" s="50">
        <v>10.429500000000001</v>
      </c>
      <c r="F151" s="50">
        <v>6.2042000000000002</v>
      </c>
      <c r="G151" s="50">
        <v>9.0848999999999993</v>
      </c>
      <c r="H151" s="50">
        <v>5.7332000000000001</v>
      </c>
      <c r="I151" s="50">
        <v>9.5860000000000003</v>
      </c>
      <c r="J151" s="50">
        <v>11.798400000000001</v>
      </c>
      <c r="K151" s="50">
        <v>15.171900000000001</v>
      </c>
      <c r="L151" s="50">
        <v>0.56100000000000005</v>
      </c>
      <c r="M151" s="50">
        <v>3.3300000000000003E-2</v>
      </c>
      <c r="N151" s="50">
        <v>0.54930000000000001</v>
      </c>
      <c r="O151" s="50">
        <v>2.3174000000000001</v>
      </c>
      <c r="P151" s="50">
        <v>2.4725999999999999</v>
      </c>
    </row>
    <row r="152" spans="1:16" hidden="1" outlineLevel="1" collapsed="1">
      <c r="A152" s="15">
        <v>44835</v>
      </c>
      <c r="B152" s="50">
        <v>6.7572000000000001</v>
      </c>
      <c r="C152" s="50">
        <v>4.6917</v>
      </c>
      <c r="D152" s="50">
        <v>6.8498999999999999</v>
      </c>
      <c r="E152" s="50">
        <v>10.763400000000001</v>
      </c>
      <c r="F152" s="50">
        <v>6.2381000000000002</v>
      </c>
      <c r="G152" s="50">
        <v>9.4862000000000002</v>
      </c>
      <c r="H152" s="50">
        <v>5.8292000000000002</v>
      </c>
      <c r="I152" s="50">
        <v>10.0921</v>
      </c>
      <c r="J152" s="50">
        <v>12.618</v>
      </c>
      <c r="K152" s="50">
        <v>11.023300000000001</v>
      </c>
      <c r="L152" s="50">
        <v>0.41449999999999998</v>
      </c>
      <c r="M152" s="50">
        <v>4.8899999999999999E-2</v>
      </c>
      <c r="N152" s="50">
        <v>0.38990000000000002</v>
      </c>
      <c r="O152" s="50">
        <v>1.5569</v>
      </c>
      <c r="P152" s="50">
        <v>5.7885</v>
      </c>
    </row>
    <row r="153" spans="1:16" hidden="1" outlineLevel="1" collapsed="1">
      <c r="A153" s="15">
        <v>44866</v>
      </c>
      <c r="B153" s="50">
        <v>7.4551999999999996</v>
      </c>
      <c r="C153" s="50">
        <v>5.2450000000000001</v>
      </c>
      <c r="D153" s="50">
        <v>7.7819000000000003</v>
      </c>
      <c r="E153" s="50">
        <v>7.7557999999999998</v>
      </c>
      <c r="F153" s="50">
        <v>10.6691</v>
      </c>
      <c r="G153" s="50">
        <v>11.0379</v>
      </c>
      <c r="H153" s="50">
        <v>6.5140000000000002</v>
      </c>
      <c r="I153" s="50">
        <v>11.541600000000001</v>
      </c>
      <c r="J153" s="50">
        <v>14.551299999999999</v>
      </c>
      <c r="K153" s="50">
        <v>14.827999999999999</v>
      </c>
      <c r="L153" s="50">
        <v>0.97199999999999998</v>
      </c>
      <c r="M153" s="50">
        <v>0.27160000000000001</v>
      </c>
      <c r="N153" s="50">
        <v>0.55600000000000005</v>
      </c>
      <c r="O153" s="50">
        <v>2.4964</v>
      </c>
      <c r="P153" s="50">
        <v>5.9465000000000003</v>
      </c>
    </row>
    <row r="154" spans="1:16" hidden="1" outlineLevel="1" collapsed="1">
      <c r="A154" s="15">
        <v>44896</v>
      </c>
      <c r="B154" s="50">
        <v>7.3072999999999997</v>
      </c>
      <c r="C154" s="50">
        <v>4.8105000000000002</v>
      </c>
      <c r="D154" s="50">
        <v>7.0152999999999999</v>
      </c>
      <c r="E154" s="50">
        <v>11.911300000000001</v>
      </c>
      <c r="F154" s="50">
        <v>15.973100000000001</v>
      </c>
      <c r="G154" s="50">
        <v>11.191800000000001</v>
      </c>
      <c r="H154" s="50">
        <v>6.2378999999999998</v>
      </c>
      <c r="I154" s="50">
        <v>11.4604</v>
      </c>
      <c r="J154" s="50">
        <v>14.5745</v>
      </c>
      <c r="K154" s="50">
        <v>16.506900000000002</v>
      </c>
      <c r="L154" s="50">
        <v>0.43790000000000001</v>
      </c>
      <c r="M154" s="50">
        <v>1.2500000000000001E-2</v>
      </c>
      <c r="N154" s="50">
        <v>0.41660000000000003</v>
      </c>
      <c r="O154" s="50">
        <v>1.2384999999999999</v>
      </c>
      <c r="P154" s="50">
        <v>5.75</v>
      </c>
    </row>
    <row r="155" spans="1:16" hidden="1" outlineLevel="1" collapsed="1">
      <c r="A155" s="15">
        <v>44927</v>
      </c>
      <c r="B155" s="50">
        <v>7.0260999999999996</v>
      </c>
      <c r="C155" s="50">
        <v>5.1490999999999998</v>
      </c>
      <c r="D155" s="50">
        <v>6.7839999999999998</v>
      </c>
      <c r="E155" s="50">
        <v>12.4641</v>
      </c>
      <c r="F155" s="50">
        <v>17.1221</v>
      </c>
      <c r="G155" s="50">
        <v>10.7773</v>
      </c>
      <c r="H155" s="50">
        <v>6.7464000000000004</v>
      </c>
      <c r="I155" s="50">
        <v>11.0349</v>
      </c>
      <c r="J155" s="50">
        <v>14.3325</v>
      </c>
      <c r="K155" s="50">
        <v>17.702000000000002</v>
      </c>
      <c r="L155" s="50">
        <v>0.49619999999999997</v>
      </c>
      <c r="M155" s="50">
        <v>0.21079999999999999</v>
      </c>
      <c r="N155" s="50">
        <v>0.46060000000000001</v>
      </c>
      <c r="O155" s="50">
        <v>2.1974</v>
      </c>
      <c r="P155" s="50">
        <v>6</v>
      </c>
    </row>
    <row r="156" spans="1:16" hidden="1" outlineLevel="1" collapsed="1">
      <c r="A156" s="15">
        <v>44958</v>
      </c>
      <c r="B156" s="50">
        <v>7.6174999999999997</v>
      </c>
      <c r="C156" s="50">
        <v>5.4917999999999996</v>
      </c>
      <c r="D156" s="50">
        <v>7.5963000000000003</v>
      </c>
      <c r="E156" s="50">
        <v>12.618</v>
      </c>
      <c r="F156" s="50">
        <v>11.683</v>
      </c>
      <c r="G156" s="50">
        <v>11.48</v>
      </c>
      <c r="H156" s="50">
        <v>6.4584999999999999</v>
      </c>
      <c r="I156" s="50">
        <v>12.2437</v>
      </c>
      <c r="J156" s="50">
        <v>13.8924</v>
      </c>
      <c r="K156" s="50">
        <v>15.565</v>
      </c>
      <c r="L156" s="50">
        <v>0.30199999999999999</v>
      </c>
      <c r="M156" s="50">
        <v>1.12E-2</v>
      </c>
      <c r="N156" s="50">
        <v>0.29060000000000002</v>
      </c>
      <c r="O156" s="50">
        <v>1.8310999999999999</v>
      </c>
      <c r="P156" s="50">
        <v>2.2721</v>
      </c>
    </row>
    <row r="157" spans="1:16" hidden="1" outlineLevel="1" collapsed="1">
      <c r="A157" s="15">
        <v>44986</v>
      </c>
      <c r="B157" s="50">
        <v>8.0169999999999995</v>
      </c>
      <c r="C157" s="50">
        <v>4.9095000000000004</v>
      </c>
      <c r="D157" s="50">
        <v>7.8741000000000003</v>
      </c>
      <c r="E157" s="50">
        <v>13.0562</v>
      </c>
      <c r="F157" s="50">
        <v>11.090199999999999</v>
      </c>
      <c r="G157" s="50">
        <v>12.208299999999999</v>
      </c>
      <c r="H157" s="50">
        <v>5.2567000000000004</v>
      </c>
      <c r="I157" s="50">
        <v>12.8248</v>
      </c>
      <c r="J157" s="50">
        <v>14.5867</v>
      </c>
      <c r="K157" s="50">
        <v>15.697800000000001</v>
      </c>
      <c r="L157" s="50">
        <v>0.4083</v>
      </c>
      <c r="M157" s="50">
        <v>3.4799999999999998E-2</v>
      </c>
      <c r="N157" s="50">
        <v>0.37540000000000001</v>
      </c>
      <c r="O157" s="50">
        <v>1.7681</v>
      </c>
      <c r="P157" s="50">
        <v>3.3201999999999998</v>
      </c>
    </row>
    <row r="158" spans="1:16" hidden="1" outlineLevel="1" collapsed="1">
      <c r="A158" s="15">
        <v>45017</v>
      </c>
      <c r="B158" s="50">
        <v>8.1544000000000008</v>
      </c>
      <c r="C158" s="50">
        <v>4.4470999999999998</v>
      </c>
      <c r="D158" s="50">
        <v>8.4910999999999994</v>
      </c>
      <c r="E158" s="50">
        <v>9.5841999999999992</v>
      </c>
      <c r="F158" s="50">
        <v>11.918200000000001</v>
      </c>
      <c r="G158" s="50">
        <v>11.722</v>
      </c>
      <c r="H158" s="50">
        <v>4.6292</v>
      </c>
      <c r="I158" s="50">
        <v>12.8431</v>
      </c>
      <c r="J158" s="50">
        <v>14.134600000000001</v>
      </c>
      <c r="K158" s="50">
        <v>17.8675</v>
      </c>
      <c r="L158" s="50">
        <v>0.57679999999999998</v>
      </c>
      <c r="M158" s="50">
        <v>1.7500000000000002E-2</v>
      </c>
      <c r="N158" s="50">
        <v>0.54190000000000005</v>
      </c>
      <c r="O158" s="50">
        <v>1.0225</v>
      </c>
      <c r="P158" s="50">
        <v>0.88580000000000003</v>
      </c>
    </row>
    <row r="159" spans="1:16" hidden="1" outlineLevel="1" collapsed="1">
      <c r="A159" s="15">
        <v>45047</v>
      </c>
      <c r="B159" s="50">
        <v>9.7463999999999995</v>
      </c>
      <c r="C159" s="50">
        <v>4.2603999999999997</v>
      </c>
      <c r="D159" s="50">
        <v>10.323399999999999</v>
      </c>
      <c r="E159" s="50">
        <v>9.8780000000000001</v>
      </c>
      <c r="F159" s="50">
        <v>10.4314</v>
      </c>
      <c r="G159" s="50">
        <v>12.7461</v>
      </c>
      <c r="H159" s="50">
        <v>4.3887</v>
      </c>
      <c r="I159" s="50">
        <v>13.8508</v>
      </c>
      <c r="J159" s="50">
        <v>13.796200000000001</v>
      </c>
      <c r="K159" s="50">
        <v>15.8887</v>
      </c>
      <c r="L159" s="50">
        <v>0.75580000000000003</v>
      </c>
      <c r="M159" s="50">
        <v>1.6400000000000001E-2</v>
      </c>
      <c r="N159" s="50">
        <v>0.61609999999999998</v>
      </c>
      <c r="O159" s="50">
        <v>2.1749999999999998</v>
      </c>
      <c r="P159" s="50">
        <v>1.1837</v>
      </c>
    </row>
    <row r="160" spans="1:16" hidden="1" outlineLevel="1" collapsed="1">
      <c r="A160" s="15">
        <v>45078</v>
      </c>
      <c r="B160" s="50">
        <v>9.1623000000000001</v>
      </c>
      <c r="C160" s="50">
        <v>2.4904999999999999</v>
      </c>
      <c r="D160" s="50">
        <v>10.084300000000001</v>
      </c>
      <c r="E160" s="50">
        <v>12.241400000000001</v>
      </c>
      <c r="F160" s="50">
        <v>5.9276</v>
      </c>
      <c r="G160" s="50">
        <v>13.043200000000001</v>
      </c>
      <c r="H160" s="50">
        <v>4.3673999999999999</v>
      </c>
      <c r="I160" s="50">
        <v>14.1479</v>
      </c>
      <c r="J160" s="50">
        <v>14.2927</v>
      </c>
      <c r="K160" s="50">
        <v>14.3619</v>
      </c>
      <c r="L160" s="50">
        <v>0.54359999999999997</v>
      </c>
      <c r="M160" s="50">
        <v>1.01E-2</v>
      </c>
      <c r="N160" s="50">
        <v>0.63890000000000002</v>
      </c>
      <c r="O160" s="50">
        <v>1.4386000000000001</v>
      </c>
      <c r="P160" s="50">
        <v>0.95</v>
      </c>
    </row>
    <row r="161" spans="1:16" hidden="1" outlineLevel="1" collapsed="1">
      <c r="A161" s="15">
        <v>45108</v>
      </c>
      <c r="B161" s="50">
        <v>10.5359</v>
      </c>
      <c r="C161" s="50">
        <v>4.3723000000000001</v>
      </c>
      <c r="D161" s="50">
        <v>11.517099999999999</v>
      </c>
      <c r="E161" s="50">
        <v>9.2863000000000007</v>
      </c>
      <c r="F161" s="50">
        <v>7.9116</v>
      </c>
      <c r="G161" s="50">
        <v>12.9664</v>
      </c>
      <c r="H161" s="50">
        <v>4.5309999999999997</v>
      </c>
      <c r="I161" s="50">
        <v>14.3619</v>
      </c>
      <c r="J161" s="50">
        <v>13.6005</v>
      </c>
      <c r="K161" s="50">
        <v>8.5960999999999999</v>
      </c>
      <c r="L161" s="50">
        <v>1.0078</v>
      </c>
      <c r="M161" s="50">
        <v>2.76E-2</v>
      </c>
      <c r="N161" s="50">
        <v>0.76280000000000003</v>
      </c>
      <c r="O161" s="50">
        <v>2.5154000000000001</v>
      </c>
      <c r="P161" s="50">
        <v>1.1257999999999999</v>
      </c>
    </row>
    <row r="162" spans="1:16" hidden="1" outlineLevel="1" collapsed="1">
      <c r="A162" s="15">
        <v>45139</v>
      </c>
      <c r="B162" s="50">
        <v>10.2951</v>
      </c>
      <c r="C162" s="50">
        <v>3.7147999999999999</v>
      </c>
      <c r="D162" s="50">
        <v>11.1761</v>
      </c>
      <c r="E162" s="50">
        <v>12.3415</v>
      </c>
      <c r="F162" s="50">
        <v>13.9741</v>
      </c>
      <c r="G162" s="50">
        <v>13.126200000000001</v>
      </c>
      <c r="H162" s="50">
        <v>4.4951999999999996</v>
      </c>
      <c r="I162" s="50">
        <v>14.4777</v>
      </c>
      <c r="J162" s="50">
        <v>14.4039</v>
      </c>
      <c r="K162" s="50">
        <v>15.1731</v>
      </c>
      <c r="L162" s="50">
        <v>0.66510000000000002</v>
      </c>
      <c r="M162" s="50">
        <v>1.32E-2</v>
      </c>
      <c r="N162" s="50">
        <v>0.69289999999999996</v>
      </c>
      <c r="O162" s="50">
        <v>1.7226999999999999</v>
      </c>
      <c r="P162" s="50">
        <v>0.53669999999999995</v>
      </c>
    </row>
    <row r="163" spans="1:16" hidden="1" outlineLevel="1" collapsed="1">
      <c r="A163" s="15">
        <v>45170</v>
      </c>
      <c r="B163" s="50">
        <v>9.8261000000000003</v>
      </c>
      <c r="C163" s="50">
        <v>3.7814000000000001</v>
      </c>
      <c r="D163" s="50">
        <v>10.632999999999999</v>
      </c>
      <c r="E163" s="50">
        <v>11.539899999999999</v>
      </c>
      <c r="F163" s="50">
        <v>15.1066</v>
      </c>
      <c r="G163" s="50">
        <v>12.9396</v>
      </c>
      <c r="H163" s="50">
        <v>4.6820000000000004</v>
      </c>
      <c r="I163" s="50">
        <v>14.201599999999999</v>
      </c>
      <c r="J163" s="50">
        <v>14.9116</v>
      </c>
      <c r="K163" s="50">
        <v>15.3668</v>
      </c>
      <c r="L163" s="50">
        <v>0.82440000000000002</v>
      </c>
      <c r="M163" s="50">
        <v>1.38E-2</v>
      </c>
      <c r="N163" s="50">
        <v>0.8599</v>
      </c>
      <c r="O163" s="50">
        <v>1.6131</v>
      </c>
      <c r="P163" s="50">
        <v>0.4511</v>
      </c>
    </row>
    <row r="164" spans="1:16" hidden="1" outlineLevel="1" collapsed="1">
      <c r="A164" s="15">
        <v>45200</v>
      </c>
      <c r="B164" s="50">
        <v>9.5078999999999994</v>
      </c>
      <c r="C164" s="50">
        <v>3.5059</v>
      </c>
      <c r="D164" s="50">
        <v>10.2797</v>
      </c>
      <c r="E164" s="50">
        <v>11.517899999999999</v>
      </c>
      <c r="F164" s="50">
        <v>14.9389</v>
      </c>
      <c r="G164" s="50">
        <v>12.5093</v>
      </c>
      <c r="H164" s="50">
        <v>4.5761000000000003</v>
      </c>
      <c r="I164" s="50">
        <v>13.6106</v>
      </c>
      <c r="J164" s="50">
        <v>14.6892</v>
      </c>
      <c r="K164" s="50">
        <v>15.6805</v>
      </c>
      <c r="L164" s="50">
        <v>0.84699999999999998</v>
      </c>
      <c r="M164" s="50">
        <v>1.2699999999999999E-2</v>
      </c>
      <c r="N164" s="50">
        <v>0.89800000000000002</v>
      </c>
      <c r="O164" s="50">
        <v>1.7632000000000001</v>
      </c>
      <c r="P164" s="50">
        <v>3.4575999999999998</v>
      </c>
    </row>
    <row r="165" spans="1:16" collapsed="1">
      <c r="A165" s="15">
        <v>45231</v>
      </c>
      <c r="B165" s="50">
        <v>9.4642999999999997</v>
      </c>
      <c r="C165" s="50">
        <v>3.4683000000000002</v>
      </c>
      <c r="D165" s="50">
        <v>10.5083</v>
      </c>
      <c r="E165" s="50">
        <v>8.1885999999999992</v>
      </c>
      <c r="F165" s="50">
        <v>14.1251</v>
      </c>
      <c r="G165" s="50">
        <v>12.607699999999999</v>
      </c>
      <c r="H165" s="50">
        <v>4.5125999999999999</v>
      </c>
      <c r="I165" s="50">
        <v>13.632</v>
      </c>
      <c r="J165" s="50">
        <v>14.745100000000001</v>
      </c>
      <c r="K165" s="50">
        <v>15.422000000000001</v>
      </c>
      <c r="L165" s="50">
        <v>1.0502</v>
      </c>
      <c r="M165" s="50">
        <v>1.3299999999999999E-2</v>
      </c>
      <c r="N165" s="50">
        <v>0.94569999999999999</v>
      </c>
      <c r="O165" s="50">
        <v>1.9491000000000001</v>
      </c>
      <c r="P165" s="50">
        <v>2.8</v>
      </c>
    </row>
    <row r="166" spans="1:16">
      <c r="A166" s="15">
        <v>45261</v>
      </c>
      <c r="B166" s="50">
        <v>9.8804999999999996</v>
      </c>
      <c r="C166" s="50">
        <v>3.4779</v>
      </c>
      <c r="D166" s="50">
        <v>10.8787</v>
      </c>
      <c r="E166" s="50">
        <v>10.4359</v>
      </c>
      <c r="F166" s="50">
        <v>9.5157000000000007</v>
      </c>
      <c r="G166" s="50">
        <v>12.6286</v>
      </c>
      <c r="H166" s="50">
        <v>4.5963000000000003</v>
      </c>
      <c r="I166" s="50">
        <v>13.7392</v>
      </c>
      <c r="J166" s="50">
        <v>14.571400000000001</v>
      </c>
      <c r="K166" s="50">
        <v>16.5276</v>
      </c>
      <c r="L166" s="50">
        <v>0.80720000000000003</v>
      </c>
      <c r="M166" s="50">
        <v>1.3299999999999999E-2</v>
      </c>
      <c r="N166" s="50">
        <v>0.88090000000000002</v>
      </c>
      <c r="O166" s="50">
        <v>1.266</v>
      </c>
      <c r="P166" s="50">
        <v>2.9931000000000001</v>
      </c>
    </row>
    <row r="167" spans="1:16">
      <c r="A167" s="15">
        <v>45292</v>
      </c>
      <c r="B167" s="50">
        <v>9.2767999999999997</v>
      </c>
      <c r="C167" s="50">
        <v>3.2381000000000002</v>
      </c>
      <c r="D167" s="50">
        <v>10.2689</v>
      </c>
      <c r="E167" s="50">
        <v>11.003299999999999</v>
      </c>
      <c r="F167" s="50">
        <v>16.3337</v>
      </c>
      <c r="G167" s="50">
        <v>12.1099</v>
      </c>
      <c r="H167" s="50">
        <v>4.5880999999999998</v>
      </c>
      <c r="I167" s="50">
        <v>13.2563</v>
      </c>
      <c r="J167" s="50">
        <v>14.214700000000001</v>
      </c>
      <c r="K167" s="50">
        <v>16.3873</v>
      </c>
      <c r="L167" s="50">
        <v>0.81469999999999998</v>
      </c>
      <c r="M167" s="50">
        <v>1.34E-2</v>
      </c>
      <c r="N167" s="50">
        <v>0.90920000000000001</v>
      </c>
      <c r="O167" s="50">
        <v>1.7998000000000001</v>
      </c>
      <c r="P167" s="50">
        <v>3.1</v>
      </c>
    </row>
    <row r="168" spans="1:16">
      <c r="A168" s="15">
        <v>45323</v>
      </c>
      <c r="B168" s="50">
        <v>9.9137000000000004</v>
      </c>
      <c r="C168" s="50">
        <v>3.3254000000000001</v>
      </c>
      <c r="D168" s="50">
        <v>10.9695</v>
      </c>
      <c r="E168" s="50">
        <v>12.324199999999999</v>
      </c>
      <c r="F168" s="50">
        <v>12.929</v>
      </c>
      <c r="G168" s="50">
        <v>12.300599999999999</v>
      </c>
      <c r="H168" s="50">
        <v>4.6100000000000003</v>
      </c>
      <c r="I168" s="50">
        <v>13.425800000000001</v>
      </c>
      <c r="J168" s="50">
        <v>14.507300000000001</v>
      </c>
      <c r="K168" s="50">
        <v>15.175599999999999</v>
      </c>
      <c r="L168" s="50">
        <v>0.73340000000000005</v>
      </c>
      <c r="M168" s="50">
        <v>1.23E-2</v>
      </c>
      <c r="N168" s="50">
        <v>0.86729999999999996</v>
      </c>
      <c r="O168" s="50">
        <v>1.5901000000000001</v>
      </c>
      <c r="P168" s="50">
        <v>0.57540000000000002</v>
      </c>
    </row>
    <row r="169" spans="1:16">
      <c r="A169" s="15">
        <v>45352</v>
      </c>
      <c r="B169" s="50">
        <v>9.6691000000000003</v>
      </c>
      <c r="C169" s="50">
        <v>3.4169999999999998</v>
      </c>
      <c r="D169" s="50">
        <v>10.6408</v>
      </c>
      <c r="E169" s="50">
        <v>12.572699999999999</v>
      </c>
      <c r="F169" s="50">
        <v>16.1432</v>
      </c>
      <c r="G169" s="50">
        <v>12.2715</v>
      </c>
      <c r="H169" s="50">
        <v>4.7416</v>
      </c>
      <c r="I169" s="50">
        <v>13.448</v>
      </c>
      <c r="J169" s="50">
        <v>14.331899999999999</v>
      </c>
      <c r="K169" s="50">
        <v>17.151800000000001</v>
      </c>
      <c r="L169" s="50">
        <v>0.76729999999999998</v>
      </c>
      <c r="M169" s="50">
        <v>1.2500000000000001E-2</v>
      </c>
      <c r="N169" s="50">
        <v>0.91269999999999996</v>
      </c>
      <c r="O169" s="50">
        <v>1.5063</v>
      </c>
      <c r="P169" s="50">
        <v>3.5</v>
      </c>
    </row>
    <row r="170" spans="1:16">
      <c r="A170" s="15">
        <v>45383</v>
      </c>
      <c r="B170" s="50">
        <v>9.3467000000000002</v>
      </c>
      <c r="C170" s="50">
        <v>3.3433999999999999</v>
      </c>
      <c r="D170" s="50">
        <v>10.2151</v>
      </c>
      <c r="E170" s="50">
        <v>12.186199999999999</v>
      </c>
      <c r="F170" s="50">
        <v>14.951000000000001</v>
      </c>
      <c r="G170" s="50">
        <v>12.2174</v>
      </c>
      <c r="H170" s="50">
        <v>4.6825000000000001</v>
      </c>
      <c r="I170" s="50">
        <v>13.463699999999999</v>
      </c>
      <c r="J170" s="50">
        <v>13.873699999999999</v>
      </c>
      <c r="K170" s="50">
        <v>16.6477</v>
      </c>
      <c r="L170" s="50">
        <v>0.80110000000000003</v>
      </c>
      <c r="M170" s="50">
        <v>1.44E-2</v>
      </c>
      <c r="N170" s="50">
        <v>0.94289999999999996</v>
      </c>
      <c r="O170" s="50">
        <v>1.3520000000000001</v>
      </c>
      <c r="P170" s="50">
        <v>2.8</v>
      </c>
    </row>
    <row r="171" spans="1:16">
      <c r="A171" s="15">
        <v>45413</v>
      </c>
      <c r="B171" s="50">
        <v>9.5466999999999995</v>
      </c>
      <c r="C171" s="50">
        <v>3.3016999999999999</v>
      </c>
      <c r="D171" s="50">
        <v>10.5364</v>
      </c>
      <c r="E171" s="50">
        <v>10.267200000000001</v>
      </c>
      <c r="F171" s="50">
        <v>15.211499999999999</v>
      </c>
      <c r="G171" s="50">
        <v>12.0945</v>
      </c>
      <c r="H171" s="50">
        <v>4.6660000000000004</v>
      </c>
      <c r="I171" s="50">
        <v>13.148999999999999</v>
      </c>
      <c r="J171" s="50">
        <v>12.923299999999999</v>
      </c>
      <c r="K171" s="50">
        <v>15.4498</v>
      </c>
      <c r="L171" s="50">
        <v>0.89100000000000001</v>
      </c>
      <c r="M171" s="50">
        <v>1.17E-2</v>
      </c>
      <c r="N171" s="50">
        <v>1.0047999999999999</v>
      </c>
      <c r="O171" s="50">
        <v>1.3807</v>
      </c>
      <c r="P171" s="50">
        <v>0.8</v>
      </c>
    </row>
    <row r="172" spans="1:16">
      <c r="A172" s="15">
        <v>45444</v>
      </c>
      <c r="B172" s="50">
        <v>9.2407000000000004</v>
      </c>
      <c r="C172" s="50">
        <v>3.29</v>
      </c>
      <c r="D172" s="50">
        <v>9.8501999999999992</v>
      </c>
      <c r="E172" s="50">
        <v>11.651199999999999</v>
      </c>
      <c r="F172" s="50">
        <v>13.6578</v>
      </c>
      <c r="G172" s="50">
        <v>11.749000000000001</v>
      </c>
      <c r="H172" s="50">
        <v>4.7260999999999997</v>
      </c>
      <c r="I172" s="50">
        <v>12.674799999999999</v>
      </c>
      <c r="J172" s="50">
        <v>12.961399999999999</v>
      </c>
      <c r="K172" s="50">
        <v>14.5929</v>
      </c>
      <c r="L172" s="50">
        <v>0.92520000000000002</v>
      </c>
      <c r="M172" s="50">
        <v>1.17E-2</v>
      </c>
      <c r="N172" s="50">
        <v>1.1329</v>
      </c>
      <c r="O172" s="50">
        <v>1.0186999999999999</v>
      </c>
      <c r="P172" s="50">
        <v>3.2629000000000001</v>
      </c>
    </row>
    <row r="173" spans="1:16">
      <c r="A173" s="15">
        <v>45474</v>
      </c>
      <c r="B173" s="50">
        <v>8.7626000000000008</v>
      </c>
      <c r="C173" s="50">
        <v>3.4079999999999999</v>
      </c>
      <c r="D173" s="50">
        <v>9.5576000000000008</v>
      </c>
      <c r="E173" s="50">
        <v>10.9192</v>
      </c>
      <c r="F173" s="50">
        <v>14.077500000000001</v>
      </c>
      <c r="G173" s="50">
        <v>11.3498</v>
      </c>
      <c r="H173" s="50">
        <v>4.8268000000000004</v>
      </c>
      <c r="I173" s="50">
        <v>12.478199999999999</v>
      </c>
      <c r="J173" s="50">
        <v>12.5961</v>
      </c>
      <c r="K173" s="50">
        <v>14.372999999999999</v>
      </c>
      <c r="L173" s="50">
        <v>0.92500000000000004</v>
      </c>
      <c r="M173" s="50">
        <v>1.26E-2</v>
      </c>
      <c r="N173" s="50">
        <v>1.1374</v>
      </c>
      <c r="O173" s="50">
        <v>1.1571</v>
      </c>
      <c r="P173" s="50">
        <v>1.8325</v>
      </c>
    </row>
    <row r="174" spans="1:16">
      <c r="A174" s="15">
        <v>45505</v>
      </c>
      <c r="B174" s="50">
        <v>9.0632999999999999</v>
      </c>
      <c r="C174" s="50">
        <v>3.4525999999999999</v>
      </c>
      <c r="D174" s="50">
        <v>10.0031</v>
      </c>
      <c r="E174" s="50">
        <v>10.9451</v>
      </c>
      <c r="F174" s="50">
        <v>13.466200000000001</v>
      </c>
      <c r="G174" s="50">
        <v>11.3802</v>
      </c>
      <c r="H174" s="50">
        <v>4.7861000000000002</v>
      </c>
      <c r="I174" s="50">
        <v>12.5334</v>
      </c>
      <c r="J174" s="50">
        <v>12.582100000000001</v>
      </c>
      <c r="K174" s="50">
        <v>13.489800000000001</v>
      </c>
      <c r="L174" s="50">
        <v>0.89</v>
      </c>
      <c r="M174" s="50">
        <v>1.12E-2</v>
      </c>
      <c r="N174" s="50">
        <v>1.0967</v>
      </c>
      <c r="O174" s="50">
        <v>1.2867999999999999</v>
      </c>
      <c r="P174" s="50">
        <v>2.5</v>
      </c>
    </row>
    <row r="175" spans="1:16">
      <c r="A175" s="15">
        <v>45536</v>
      </c>
      <c r="B175" s="50">
        <v>8.5627999999999993</v>
      </c>
      <c r="C175" s="50">
        <v>3.2587000000000002</v>
      </c>
      <c r="D175" s="50">
        <v>9.2341999999999995</v>
      </c>
      <c r="E175" s="50">
        <v>10.7323</v>
      </c>
      <c r="F175" s="50">
        <v>13.8101</v>
      </c>
      <c r="G175" s="50">
        <v>11.4368</v>
      </c>
      <c r="H175" s="50">
        <v>4.7359</v>
      </c>
      <c r="I175" s="50">
        <v>12.482699999999999</v>
      </c>
      <c r="J175" s="50">
        <v>12.7202</v>
      </c>
      <c r="K175" s="50">
        <v>14.797599999999999</v>
      </c>
      <c r="L175" s="50">
        <v>0.99</v>
      </c>
      <c r="M175" s="50">
        <v>1.0999999999999999E-2</v>
      </c>
      <c r="N175" s="50">
        <v>1.1863999999999999</v>
      </c>
      <c r="O175" s="50">
        <v>1.1984999999999999</v>
      </c>
      <c r="P175" s="50">
        <v>1.9</v>
      </c>
    </row>
    <row r="176" spans="1:16">
      <c r="A176" s="15">
        <v>45566</v>
      </c>
      <c r="B176" s="50">
        <v>8.7039000000000009</v>
      </c>
      <c r="C176" s="50">
        <v>3.41</v>
      </c>
      <c r="D176" s="50">
        <v>9.5641999999999996</v>
      </c>
      <c r="E176" s="50">
        <v>10.953900000000001</v>
      </c>
      <c r="F176" s="50">
        <v>11.2829</v>
      </c>
      <c r="G176" s="50">
        <v>11.196300000000001</v>
      </c>
      <c r="H176" s="50">
        <v>4.7321999999999997</v>
      </c>
      <c r="I176" s="50">
        <v>12.3933</v>
      </c>
      <c r="J176" s="50">
        <v>12.762700000000001</v>
      </c>
      <c r="K176" s="50">
        <v>13.8156</v>
      </c>
      <c r="L176" s="50">
        <v>0.87209999999999999</v>
      </c>
      <c r="M176" s="50">
        <v>1.23E-2</v>
      </c>
      <c r="N176" s="50">
        <v>1.0632999999999999</v>
      </c>
      <c r="O176" s="50">
        <v>1.2722</v>
      </c>
      <c r="P176" s="50">
        <v>1.0650999999999999</v>
      </c>
    </row>
    <row r="177" spans="1:16">
      <c r="A177" s="15">
        <v>45597</v>
      </c>
      <c r="B177" s="50">
        <v>8.8221000000000007</v>
      </c>
      <c r="C177" s="50">
        <v>3.3399000000000001</v>
      </c>
      <c r="D177" s="50">
        <v>9.2768999999999995</v>
      </c>
      <c r="E177" s="50">
        <v>9.3450000000000006</v>
      </c>
      <c r="F177" s="50">
        <v>12.169600000000001</v>
      </c>
      <c r="G177" s="50">
        <v>11.562200000000001</v>
      </c>
      <c r="H177" s="50">
        <v>4.7691999999999997</v>
      </c>
      <c r="I177" s="50">
        <v>12.0966</v>
      </c>
      <c r="J177" s="50">
        <v>12.5456</v>
      </c>
      <c r="K177" s="50">
        <v>13.896000000000001</v>
      </c>
      <c r="L177" s="50">
        <v>1.0357000000000001</v>
      </c>
      <c r="M177" s="50">
        <v>1.2800000000000001E-2</v>
      </c>
      <c r="N177" s="50">
        <v>1.1182000000000001</v>
      </c>
      <c r="O177" s="50">
        <v>1.4729000000000001</v>
      </c>
      <c r="P177" s="50">
        <v>0.79710000000000003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9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7" t="s">
        <v>131</v>
      </c>
      <c r="B1" s="17"/>
    </row>
    <row r="2" spans="1:6" ht="5.25" customHeight="1"/>
    <row r="3" spans="1:6">
      <c r="A3" s="115" t="s">
        <v>127</v>
      </c>
    </row>
    <row r="4" spans="1:6" ht="12.75" customHeight="1">
      <c r="A4" s="18" t="s">
        <v>130</v>
      </c>
    </row>
    <row r="5" spans="1:6" ht="12.75" customHeight="1">
      <c r="A5" s="19" t="s">
        <v>128</v>
      </c>
    </row>
    <row r="6" spans="1:6" s="25" customFormat="1" ht="15" customHeight="1">
      <c r="A6" s="199" t="s">
        <v>0</v>
      </c>
      <c r="B6" s="258" t="s">
        <v>216</v>
      </c>
      <c r="C6" s="259" t="s">
        <v>129</v>
      </c>
      <c r="D6" s="259" t="s">
        <v>188</v>
      </c>
    </row>
    <row r="7" spans="1:6" s="25" customFormat="1" ht="15" customHeight="1">
      <c r="A7" s="200"/>
      <c r="B7" s="258"/>
      <c r="C7" s="260"/>
      <c r="D7" s="260"/>
    </row>
    <row r="8" spans="1:6" s="25" customFormat="1" ht="25.5" customHeight="1">
      <c r="A8" s="201"/>
      <c r="B8" s="258"/>
      <c r="C8" s="261"/>
      <c r="D8" s="261"/>
    </row>
    <row r="9" spans="1:6" s="25" customFormat="1" hidden="1">
      <c r="A9" s="133"/>
      <c r="B9" s="143"/>
      <c r="C9" s="144"/>
      <c r="D9" s="144"/>
    </row>
    <row r="10" spans="1:6" s="25" customFormat="1">
      <c r="A10" s="23">
        <v>1</v>
      </c>
      <c r="B10" s="154">
        <v>2</v>
      </c>
      <c r="C10" s="154">
        <v>3</v>
      </c>
      <c r="D10" s="53">
        <v>4</v>
      </c>
    </row>
    <row r="11" spans="1:6" hidden="1" outlineLevel="1">
      <c r="A11" s="54">
        <v>40544</v>
      </c>
      <c r="B11" s="155">
        <v>3</v>
      </c>
      <c r="C11" s="155">
        <v>14</v>
      </c>
      <c r="D11" s="150" t="s">
        <v>189</v>
      </c>
      <c r="E11" s="47"/>
      <c r="F11" s="47"/>
    </row>
    <row r="12" spans="1:6" hidden="1" outlineLevel="1">
      <c r="A12" s="54">
        <v>40575</v>
      </c>
      <c r="B12" s="155">
        <v>3</v>
      </c>
      <c r="C12" s="155">
        <v>14</v>
      </c>
      <c r="D12" s="150" t="s">
        <v>189</v>
      </c>
      <c r="E12" s="47"/>
      <c r="F12" s="47"/>
    </row>
    <row r="13" spans="1:6" hidden="1" outlineLevel="1">
      <c r="A13" s="54">
        <v>40603</v>
      </c>
      <c r="B13" s="155">
        <v>3</v>
      </c>
      <c r="C13" s="155">
        <v>14</v>
      </c>
      <c r="D13" s="150" t="s">
        <v>189</v>
      </c>
      <c r="E13" s="47"/>
      <c r="F13" s="47"/>
    </row>
    <row r="14" spans="1:6" hidden="1" outlineLevel="1">
      <c r="A14" s="54">
        <v>40634</v>
      </c>
      <c r="B14" s="155">
        <v>3</v>
      </c>
      <c r="C14" s="155">
        <v>14</v>
      </c>
      <c r="D14" s="150" t="s">
        <v>189</v>
      </c>
      <c r="E14" s="47"/>
      <c r="F14" s="47"/>
    </row>
    <row r="15" spans="1:6" hidden="1" outlineLevel="1">
      <c r="A15" s="54">
        <v>40664</v>
      </c>
      <c r="B15" s="155">
        <v>3</v>
      </c>
      <c r="C15" s="155">
        <v>13</v>
      </c>
      <c r="D15" s="150" t="s">
        <v>189</v>
      </c>
      <c r="E15" s="47"/>
      <c r="F15" s="47"/>
    </row>
    <row r="16" spans="1:6" hidden="1" outlineLevel="1">
      <c r="A16" s="54">
        <v>40695</v>
      </c>
      <c r="B16" s="155">
        <v>3</v>
      </c>
      <c r="C16" s="155">
        <v>13</v>
      </c>
      <c r="D16" s="150" t="s">
        <v>189</v>
      </c>
      <c r="E16" s="47"/>
      <c r="F16" s="47"/>
    </row>
    <row r="17" spans="1:6" hidden="1" outlineLevel="1">
      <c r="A17" s="54">
        <v>40725</v>
      </c>
      <c r="B17" s="155">
        <v>3</v>
      </c>
      <c r="C17" s="155">
        <v>13</v>
      </c>
      <c r="D17" s="150" t="s">
        <v>189</v>
      </c>
      <c r="E17" s="47"/>
      <c r="F17" s="47"/>
    </row>
    <row r="18" spans="1:6" hidden="1" outlineLevel="1">
      <c r="A18" s="54">
        <v>40756</v>
      </c>
      <c r="B18" s="155">
        <v>3</v>
      </c>
      <c r="C18" s="155">
        <v>13</v>
      </c>
      <c r="D18" s="150" t="s">
        <v>189</v>
      </c>
      <c r="E18" s="47"/>
      <c r="F18" s="47"/>
    </row>
    <row r="19" spans="1:6" hidden="1" outlineLevel="1">
      <c r="A19" s="54">
        <v>40787</v>
      </c>
      <c r="B19" s="155">
        <v>3</v>
      </c>
      <c r="C19" s="155">
        <v>12</v>
      </c>
      <c r="D19" s="150" t="s">
        <v>189</v>
      </c>
      <c r="E19" s="47"/>
      <c r="F19" s="47"/>
    </row>
    <row r="20" spans="1:6" hidden="1" outlineLevel="1">
      <c r="A20" s="54">
        <v>40817</v>
      </c>
      <c r="B20" s="155">
        <v>3</v>
      </c>
      <c r="C20" s="155">
        <v>12</v>
      </c>
      <c r="D20" s="150" t="s">
        <v>189</v>
      </c>
      <c r="E20" s="47"/>
      <c r="F20" s="47"/>
    </row>
    <row r="21" spans="1:6" hidden="1" outlineLevel="1">
      <c r="A21" s="54">
        <v>40848</v>
      </c>
      <c r="B21" s="155">
        <v>3</v>
      </c>
      <c r="C21" s="155">
        <v>11</v>
      </c>
      <c r="D21" s="150" t="s">
        <v>189</v>
      </c>
      <c r="E21" s="47"/>
      <c r="F21" s="47"/>
    </row>
    <row r="22" spans="1:6" hidden="1" outlineLevel="1">
      <c r="A22" s="54">
        <v>40878</v>
      </c>
      <c r="B22" s="155">
        <v>3</v>
      </c>
      <c r="C22" s="155">
        <v>11</v>
      </c>
      <c r="D22" s="150" t="s">
        <v>189</v>
      </c>
      <c r="E22" s="47"/>
      <c r="F22" s="47"/>
    </row>
    <row r="23" spans="1:6" hidden="1" outlineLevel="1">
      <c r="A23" s="54">
        <v>40909</v>
      </c>
      <c r="B23" s="155">
        <v>3</v>
      </c>
      <c r="C23" s="155">
        <v>11</v>
      </c>
      <c r="D23" s="150" t="s">
        <v>189</v>
      </c>
      <c r="E23" s="47"/>
      <c r="F23" s="47"/>
    </row>
    <row r="24" spans="1:6" hidden="1" outlineLevel="1">
      <c r="A24" s="54">
        <v>40940</v>
      </c>
      <c r="B24" s="155">
        <v>3</v>
      </c>
      <c r="C24" s="155">
        <v>11</v>
      </c>
      <c r="D24" s="150" t="s">
        <v>189</v>
      </c>
      <c r="E24" s="47"/>
      <c r="F24" s="47"/>
    </row>
    <row r="25" spans="1:6" hidden="1" outlineLevel="1">
      <c r="A25" s="54">
        <v>40969</v>
      </c>
      <c r="B25" s="155">
        <v>3</v>
      </c>
      <c r="C25" s="155">
        <v>11</v>
      </c>
      <c r="D25" s="150" t="s">
        <v>189</v>
      </c>
      <c r="E25" s="47"/>
      <c r="F25" s="47"/>
    </row>
    <row r="26" spans="1:6" hidden="1" outlineLevel="1">
      <c r="A26" s="54">
        <v>41000</v>
      </c>
      <c r="B26" s="155">
        <v>3</v>
      </c>
      <c r="C26" s="155">
        <v>10</v>
      </c>
      <c r="D26" s="150" t="s">
        <v>189</v>
      </c>
      <c r="E26" s="47"/>
      <c r="F26" s="47"/>
    </row>
    <row r="27" spans="1:6" hidden="1" outlineLevel="1">
      <c r="A27" s="54">
        <v>41030</v>
      </c>
      <c r="B27" s="155">
        <v>3</v>
      </c>
      <c r="C27" s="155">
        <v>10</v>
      </c>
      <c r="D27" s="150" t="s">
        <v>189</v>
      </c>
      <c r="E27" s="47"/>
      <c r="F27" s="47"/>
    </row>
    <row r="28" spans="1:6" hidden="1" outlineLevel="1">
      <c r="A28" s="54">
        <v>41061</v>
      </c>
      <c r="B28" s="155">
        <v>3</v>
      </c>
      <c r="C28" s="155">
        <v>10</v>
      </c>
      <c r="D28" s="150" t="s">
        <v>189</v>
      </c>
      <c r="E28" s="47"/>
      <c r="F28" s="47"/>
    </row>
    <row r="29" spans="1:6" hidden="1" outlineLevel="1">
      <c r="A29" s="54">
        <v>41091</v>
      </c>
      <c r="B29" s="155">
        <v>3</v>
      </c>
      <c r="C29" s="155">
        <v>10</v>
      </c>
      <c r="D29" s="150" t="s">
        <v>189</v>
      </c>
      <c r="E29" s="47"/>
      <c r="F29" s="47"/>
    </row>
    <row r="30" spans="1:6" hidden="1" outlineLevel="1">
      <c r="A30" s="54">
        <v>41122</v>
      </c>
      <c r="B30" s="155">
        <v>3</v>
      </c>
      <c r="C30" s="155">
        <v>10</v>
      </c>
      <c r="D30" s="150" t="s">
        <v>189</v>
      </c>
      <c r="E30" s="47"/>
      <c r="F30" s="47"/>
    </row>
    <row r="31" spans="1:6" hidden="1" outlineLevel="1">
      <c r="A31" s="54">
        <v>41153</v>
      </c>
      <c r="B31" s="155">
        <v>3</v>
      </c>
      <c r="C31" s="155">
        <v>10</v>
      </c>
      <c r="D31" s="150" t="s">
        <v>189</v>
      </c>
      <c r="E31" s="47"/>
      <c r="F31" s="47"/>
    </row>
    <row r="32" spans="1:6" hidden="1" outlineLevel="1">
      <c r="A32" s="54">
        <v>41183</v>
      </c>
      <c r="B32" s="155">
        <v>3</v>
      </c>
      <c r="C32" s="155">
        <v>9</v>
      </c>
      <c r="D32" s="150" t="s">
        <v>189</v>
      </c>
      <c r="E32" s="47"/>
      <c r="F32" s="47"/>
    </row>
    <row r="33" spans="1:6" hidden="1" outlineLevel="1">
      <c r="A33" s="54">
        <v>41214</v>
      </c>
      <c r="B33" s="155">
        <v>3</v>
      </c>
      <c r="C33" s="155">
        <v>9</v>
      </c>
      <c r="D33" s="150" t="s">
        <v>189</v>
      </c>
      <c r="E33" s="47"/>
      <c r="F33" s="47"/>
    </row>
    <row r="34" spans="1:6" hidden="1" outlineLevel="1">
      <c r="A34" s="54">
        <v>41244</v>
      </c>
      <c r="B34" s="155">
        <v>3</v>
      </c>
      <c r="C34" s="155">
        <v>9</v>
      </c>
      <c r="D34" s="150" t="s">
        <v>189</v>
      </c>
      <c r="E34" s="47"/>
      <c r="F34" s="47"/>
    </row>
    <row r="35" spans="1:6" hidden="1" outlineLevel="1">
      <c r="A35" s="54">
        <v>41275</v>
      </c>
      <c r="B35" s="155">
        <v>3</v>
      </c>
      <c r="C35" s="155">
        <v>9</v>
      </c>
      <c r="D35" s="150" t="s">
        <v>189</v>
      </c>
      <c r="E35" s="47"/>
      <c r="F35" s="47"/>
    </row>
    <row r="36" spans="1:6" hidden="1" outlineLevel="1">
      <c r="A36" s="54">
        <v>41306</v>
      </c>
      <c r="B36" s="155">
        <v>3</v>
      </c>
      <c r="C36" s="155">
        <v>9</v>
      </c>
      <c r="D36" s="150" t="s">
        <v>189</v>
      </c>
      <c r="E36" s="47"/>
      <c r="F36" s="47"/>
    </row>
    <row r="37" spans="1:6" hidden="1" outlineLevel="1">
      <c r="A37" s="54">
        <v>41334</v>
      </c>
      <c r="B37" s="155">
        <v>3</v>
      </c>
      <c r="C37" s="155">
        <v>8</v>
      </c>
      <c r="D37" s="150" t="s">
        <v>189</v>
      </c>
      <c r="E37" s="47"/>
      <c r="F37" s="47"/>
    </row>
    <row r="38" spans="1:6" hidden="1" outlineLevel="1">
      <c r="A38" s="54">
        <v>41365</v>
      </c>
      <c r="B38" s="155">
        <v>3</v>
      </c>
      <c r="C38" s="155">
        <v>8</v>
      </c>
      <c r="D38" s="150" t="s">
        <v>189</v>
      </c>
      <c r="E38" s="47"/>
      <c r="F38" s="47"/>
    </row>
    <row r="39" spans="1:6" hidden="1" outlineLevel="1">
      <c r="A39" s="54">
        <v>41395</v>
      </c>
      <c r="B39" s="155">
        <v>3</v>
      </c>
      <c r="C39" s="155">
        <v>8</v>
      </c>
      <c r="D39" s="150" t="s">
        <v>189</v>
      </c>
      <c r="E39" s="47"/>
      <c r="F39" s="47"/>
    </row>
    <row r="40" spans="1:6" hidden="1" outlineLevel="1">
      <c r="A40" s="54">
        <v>41426</v>
      </c>
      <c r="B40" s="155">
        <v>3</v>
      </c>
      <c r="C40" s="155">
        <v>8</v>
      </c>
      <c r="D40" s="150" t="s">
        <v>189</v>
      </c>
      <c r="E40" s="47"/>
      <c r="F40" s="47"/>
    </row>
    <row r="41" spans="1:6" hidden="1" outlineLevel="1">
      <c r="A41" s="54">
        <v>41456</v>
      </c>
      <c r="B41" s="155">
        <v>3</v>
      </c>
      <c r="C41" s="155">
        <v>7</v>
      </c>
      <c r="D41" s="150" t="s">
        <v>189</v>
      </c>
      <c r="E41" s="47"/>
      <c r="F41" s="47"/>
    </row>
    <row r="42" spans="1:6" hidden="1" outlineLevel="1">
      <c r="A42" s="54">
        <v>41487</v>
      </c>
      <c r="B42" s="155">
        <v>3</v>
      </c>
      <c r="C42" s="155">
        <v>7</v>
      </c>
      <c r="D42" s="150" t="s">
        <v>189</v>
      </c>
      <c r="E42" s="47"/>
      <c r="F42" s="47"/>
    </row>
    <row r="43" spans="1:6" hidden="1" outlineLevel="1">
      <c r="A43" s="54">
        <v>41518</v>
      </c>
      <c r="B43" s="155">
        <v>3</v>
      </c>
      <c r="C43" s="155">
        <v>6</v>
      </c>
      <c r="D43" s="150" t="s">
        <v>189</v>
      </c>
      <c r="E43" s="47"/>
      <c r="F43" s="47"/>
    </row>
    <row r="44" spans="1:6" hidden="1" outlineLevel="1">
      <c r="A44" s="54">
        <v>41548</v>
      </c>
      <c r="B44" s="155">
        <v>3</v>
      </c>
      <c r="C44" s="155">
        <v>6</v>
      </c>
      <c r="D44" s="150" t="s">
        <v>189</v>
      </c>
      <c r="E44" s="47"/>
      <c r="F44" s="47"/>
    </row>
    <row r="45" spans="1:6" hidden="1" outlineLevel="1">
      <c r="A45" s="54">
        <v>41579</v>
      </c>
      <c r="B45" s="155">
        <v>3</v>
      </c>
      <c r="C45" s="155">
        <v>6</v>
      </c>
      <c r="D45" s="150" t="s">
        <v>189</v>
      </c>
      <c r="E45" s="47"/>
      <c r="F45" s="47"/>
    </row>
    <row r="46" spans="1:6" hidden="1" outlineLevel="1">
      <c r="A46" s="54">
        <v>41609</v>
      </c>
      <c r="B46" s="155">
        <v>3</v>
      </c>
      <c r="C46" s="155">
        <v>6</v>
      </c>
      <c r="D46" s="150" t="s">
        <v>189</v>
      </c>
      <c r="E46" s="47"/>
      <c r="F46" s="47"/>
    </row>
    <row r="47" spans="1:6" hidden="1" outlineLevel="1">
      <c r="A47" s="54">
        <v>41640</v>
      </c>
      <c r="B47" s="155">
        <v>3</v>
      </c>
      <c r="C47" s="155">
        <v>6</v>
      </c>
      <c r="D47" s="150" t="s">
        <v>189</v>
      </c>
      <c r="E47" s="47"/>
      <c r="F47" s="47"/>
    </row>
    <row r="48" spans="1:6" hidden="1" outlineLevel="1">
      <c r="A48" s="54">
        <v>41671</v>
      </c>
      <c r="B48" s="155">
        <v>3</v>
      </c>
      <c r="C48" s="155">
        <v>6</v>
      </c>
      <c r="D48" s="150" t="s">
        <v>189</v>
      </c>
      <c r="E48" s="47"/>
      <c r="F48" s="47"/>
    </row>
    <row r="49" spans="1:6" hidden="1" outlineLevel="1">
      <c r="A49" s="54">
        <v>41699</v>
      </c>
      <c r="B49" s="155">
        <v>3</v>
      </c>
      <c r="C49" s="155">
        <v>6</v>
      </c>
      <c r="D49" s="150" t="s">
        <v>189</v>
      </c>
      <c r="E49" s="47"/>
      <c r="F49" s="47"/>
    </row>
    <row r="50" spans="1:6" hidden="1" outlineLevel="1">
      <c r="A50" s="54">
        <v>41730</v>
      </c>
      <c r="B50" s="155">
        <v>3</v>
      </c>
      <c r="C50" s="155">
        <v>6</v>
      </c>
      <c r="D50" s="150" t="s">
        <v>189</v>
      </c>
      <c r="E50" s="47"/>
      <c r="F50" s="47"/>
    </row>
    <row r="51" spans="1:6" hidden="1" outlineLevel="1">
      <c r="A51" s="54">
        <v>41760</v>
      </c>
      <c r="B51" s="155">
        <v>3</v>
      </c>
      <c r="C51" s="155">
        <v>6</v>
      </c>
      <c r="D51" s="150" t="s">
        <v>189</v>
      </c>
      <c r="E51" s="47"/>
      <c r="F51" s="47"/>
    </row>
    <row r="52" spans="1:6" hidden="1" outlineLevel="1">
      <c r="A52" s="54">
        <v>41791</v>
      </c>
      <c r="B52" s="155">
        <v>3</v>
      </c>
      <c r="C52" s="155">
        <v>6</v>
      </c>
      <c r="D52" s="150" t="s">
        <v>189</v>
      </c>
      <c r="E52" s="47"/>
      <c r="F52" s="47"/>
    </row>
    <row r="53" spans="1:6" hidden="1" outlineLevel="1">
      <c r="A53" s="54">
        <v>41821</v>
      </c>
      <c r="B53" s="155">
        <v>3</v>
      </c>
      <c r="C53" s="155">
        <v>6</v>
      </c>
      <c r="D53" s="150" t="s">
        <v>189</v>
      </c>
      <c r="E53" s="47"/>
      <c r="F53" s="47"/>
    </row>
    <row r="54" spans="1:6" hidden="1" outlineLevel="1" collapsed="1">
      <c r="A54" s="54">
        <v>41852</v>
      </c>
      <c r="B54" s="155">
        <v>3</v>
      </c>
      <c r="C54" s="155">
        <v>6</v>
      </c>
      <c r="D54" s="150" t="s">
        <v>189</v>
      </c>
      <c r="E54" s="47"/>
      <c r="F54" s="47"/>
    </row>
    <row r="55" spans="1:6" hidden="1" outlineLevel="1" collapsed="1">
      <c r="A55" s="54">
        <v>41883</v>
      </c>
      <c r="B55" s="155">
        <v>3</v>
      </c>
      <c r="C55" s="155">
        <v>5</v>
      </c>
      <c r="D55" s="150" t="s">
        <v>189</v>
      </c>
      <c r="E55" s="47"/>
      <c r="F55" s="47"/>
    </row>
    <row r="56" spans="1:6" hidden="1" outlineLevel="1" collapsed="1">
      <c r="A56" s="54">
        <v>41913</v>
      </c>
      <c r="B56" s="155">
        <v>3</v>
      </c>
      <c r="C56" s="155">
        <v>5</v>
      </c>
      <c r="D56" s="150" t="s">
        <v>189</v>
      </c>
      <c r="E56" s="47"/>
      <c r="F56" s="47"/>
    </row>
    <row r="57" spans="1:6" hidden="1" outlineLevel="1" collapsed="1">
      <c r="A57" s="54">
        <v>41944</v>
      </c>
      <c r="B57" s="155">
        <v>3</v>
      </c>
      <c r="C57" s="155">
        <v>5</v>
      </c>
      <c r="D57" s="150" t="s">
        <v>189</v>
      </c>
      <c r="E57" s="47"/>
      <c r="F57" s="47"/>
    </row>
    <row r="58" spans="1:6" hidden="1" outlineLevel="1">
      <c r="A58" s="54">
        <v>41974</v>
      </c>
      <c r="B58" s="155">
        <v>3</v>
      </c>
      <c r="C58" s="155">
        <v>5</v>
      </c>
      <c r="D58" s="150" t="s">
        <v>189</v>
      </c>
      <c r="E58" s="47"/>
      <c r="F58" s="47"/>
    </row>
    <row r="59" spans="1:6" hidden="1" outlineLevel="1">
      <c r="A59" s="54">
        <v>42005</v>
      </c>
      <c r="B59" s="155">
        <v>3</v>
      </c>
      <c r="C59" s="155">
        <v>5</v>
      </c>
      <c r="D59" s="150" t="s">
        <v>189</v>
      </c>
      <c r="E59" s="47"/>
      <c r="F59" s="47"/>
    </row>
    <row r="60" spans="1:6" hidden="1" outlineLevel="1" collapsed="1">
      <c r="A60" s="54">
        <v>42036</v>
      </c>
      <c r="B60" s="155">
        <v>3</v>
      </c>
      <c r="C60" s="155">
        <v>5</v>
      </c>
      <c r="D60" s="150" t="s">
        <v>189</v>
      </c>
      <c r="E60" s="47"/>
      <c r="F60" s="47"/>
    </row>
    <row r="61" spans="1:6" hidden="1" outlineLevel="1" collapsed="1">
      <c r="A61" s="54">
        <v>42064</v>
      </c>
      <c r="B61" s="155">
        <v>3</v>
      </c>
      <c r="C61" s="155">
        <v>5</v>
      </c>
      <c r="D61" s="150" t="s">
        <v>189</v>
      </c>
      <c r="E61" s="47"/>
      <c r="F61" s="47"/>
    </row>
    <row r="62" spans="1:6" hidden="1" outlineLevel="1" collapsed="1">
      <c r="A62" s="54">
        <v>42095</v>
      </c>
      <c r="B62" s="155">
        <v>3</v>
      </c>
      <c r="C62" s="155">
        <v>5</v>
      </c>
      <c r="D62" s="150" t="s">
        <v>189</v>
      </c>
      <c r="E62" s="47"/>
      <c r="F62" s="47"/>
    </row>
    <row r="63" spans="1:6" hidden="1" outlineLevel="1" collapsed="1">
      <c r="A63" s="54">
        <v>42125</v>
      </c>
      <c r="B63" s="155">
        <v>3</v>
      </c>
      <c r="C63" s="155">
        <v>5</v>
      </c>
      <c r="D63" s="150" t="s">
        <v>189</v>
      </c>
      <c r="E63" s="47"/>
      <c r="F63" s="47"/>
    </row>
    <row r="64" spans="1:6" hidden="1" outlineLevel="1">
      <c r="A64" s="54">
        <v>42156</v>
      </c>
      <c r="B64" s="155">
        <v>3</v>
      </c>
      <c r="C64" s="155">
        <v>5</v>
      </c>
      <c r="D64" s="150" t="s">
        <v>189</v>
      </c>
      <c r="E64" s="47"/>
      <c r="F64" s="47"/>
    </row>
    <row r="65" spans="1:6" hidden="1" outlineLevel="1">
      <c r="A65" s="54">
        <v>42186</v>
      </c>
      <c r="B65" s="155">
        <v>3</v>
      </c>
      <c r="C65" s="155">
        <v>5</v>
      </c>
      <c r="D65" s="150" t="s">
        <v>189</v>
      </c>
      <c r="E65" s="47"/>
      <c r="F65" s="47"/>
    </row>
    <row r="66" spans="1:6" hidden="1" outlineLevel="1">
      <c r="A66" s="54">
        <v>42217</v>
      </c>
      <c r="B66" s="155">
        <v>3</v>
      </c>
      <c r="C66" s="155">
        <v>5</v>
      </c>
      <c r="D66" s="150" t="s">
        <v>189</v>
      </c>
      <c r="E66" s="47"/>
      <c r="F66" s="47"/>
    </row>
    <row r="67" spans="1:6" hidden="1" outlineLevel="1">
      <c r="A67" s="54">
        <v>42248</v>
      </c>
      <c r="B67" s="155">
        <v>3</v>
      </c>
      <c r="C67" s="155">
        <v>4</v>
      </c>
      <c r="D67" s="150" t="s">
        <v>189</v>
      </c>
      <c r="E67" s="47"/>
      <c r="F67" s="47"/>
    </row>
    <row r="68" spans="1:6" hidden="1" outlineLevel="1" collapsed="1">
      <c r="A68" s="54">
        <v>42278</v>
      </c>
      <c r="B68" s="155">
        <v>3</v>
      </c>
      <c r="C68" s="155">
        <v>4</v>
      </c>
      <c r="D68" s="150" t="s">
        <v>189</v>
      </c>
      <c r="E68" s="47"/>
      <c r="F68" s="47"/>
    </row>
    <row r="69" spans="1:6" hidden="1" outlineLevel="1" collapsed="1">
      <c r="A69" s="54">
        <v>42309</v>
      </c>
      <c r="B69" s="155">
        <v>3</v>
      </c>
      <c r="C69" s="155">
        <v>4</v>
      </c>
      <c r="D69" s="150" t="s">
        <v>189</v>
      </c>
      <c r="E69" s="47"/>
      <c r="F69" s="47"/>
    </row>
    <row r="70" spans="1:6" hidden="1" outlineLevel="1" collapsed="1">
      <c r="A70" s="54">
        <v>42339</v>
      </c>
      <c r="B70" s="155">
        <v>3</v>
      </c>
      <c r="C70" s="155">
        <v>3</v>
      </c>
      <c r="D70" s="47">
        <v>538</v>
      </c>
      <c r="E70" s="47"/>
      <c r="F70" s="47"/>
    </row>
    <row r="71" spans="1:6" hidden="1" outlineLevel="1" collapsed="1">
      <c r="A71" s="54">
        <v>42370</v>
      </c>
      <c r="B71" s="155">
        <v>3</v>
      </c>
      <c r="C71" s="155">
        <v>3</v>
      </c>
      <c r="D71" s="47">
        <v>538</v>
      </c>
      <c r="E71" s="47"/>
      <c r="F71" s="47"/>
    </row>
    <row r="72" spans="1:6" hidden="1" outlineLevel="1" collapsed="1">
      <c r="A72" s="54">
        <v>42401</v>
      </c>
      <c r="B72" s="155">
        <v>3</v>
      </c>
      <c r="C72" s="155">
        <v>3</v>
      </c>
      <c r="D72" s="47">
        <v>538</v>
      </c>
      <c r="E72" s="47"/>
      <c r="F72" s="47"/>
    </row>
    <row r="73" spans="1:6" hidden="1" outlineLevel="1" collapsed="1">
      <c r="A73" s="54">
        <v>42430</v>
      </c>
      <c r="B73" s="155">
        <v>3</v>
      </c>
      <c r="C73" s="155">
        <v>3</v>
      </c>
      <c r="D73" s="47">
        <v>530</v>
      </c>
      <c r="E73" s="47"/>
      <c r="F73" s="47"/>
    </row>
    <row r="74" spans="1:6" hidden="1" outlineLevel="1" collapsed="1">
      <c r="A74" s="54">
        <v>42461</v>
      </c>
      <c r="B74" s="155">
        <v>3</v>
      </c>
      <c r="C74" s="155">
        <v>3</v>
      </c>
      <c r="D74" s="47">
        <v>530</v>
      </c>
      <c r="E74" s="47"/>
      <c r="F74" s="47"/>
    </row>
    <row r="75" spans="1:6" hidden="1" outlineLevel="2">
      <c r="A75" s="54">
        <v>42491</v>
      </c>
      <c r="B75" s="155">
        <v>3</v>
      </c>
      <c r="C75" s="155">
        <v>3</v>
      </c>
      <c r="D75" s="47">
        <v>530</v>
      </c>
      <c r="E75" s="47"/>
      <c r="F75" s="47"/>
    </row>
    <row r="76" spans="1:6" hidden="1" outlineLevel="1" collapsed="1">
      <c r="A76" s="54">
        <v>42522</v>
      </c>
      <c r="B76" s="155">
        <v>3</v>
      </c>
      <c r="C76" s="155">
        <v>3</v>
      </c>
      <c r="D76" s="47">
        <v>516</v>
      </c>
      <c r="E76" s="47"/>
      <c r="F76" s="47"/>
    </row>
    <row r="77" spans="1:6" hidden="1" outlineLevel="1" collapsed="1">
      <c r="A77" s="54">
        <v>42552</v>
      </c>
      <c r="B77" s="155">
        <v>3</v>
      </c>
      <c r="C77" s="155">
        <v>3</v>
      </c>
      <c r="D77" s="47">
        <v>516</v>
      </c>
    </row>
    <row r="78" spans="1:6" hidden="1" outlineLevel="1" collapsed="1">
      <c r="A78" s="54">
        <v>42583</v>
      </c>
      <c r="B78" s="155">
        <v>3</v>
      </c>
      <c r="C78" s="155">
        <v>3</v>
      </c>
      <c r="D78" s="47">
        <v>516</v>
      </c>
    </row>
    <row r="79" spans="1:6" ht="14.4" hidden="1" outlineLevel="1" collapsed="1">
      <c r="A79" s="54">
        <v>42614</v>
      </c>
      <c r="B79" s="155">
        <v>3</v>
      </c>
      <c r="C79" s="155">
        <v>3</v>
      </c>
      <c r="D79" s="162">
        <v>352</v>
      </c>
    </row>
    <row r="80" spans="1:6" ht="14.4" hidden="1" outlineLevel="1" collapsed="1">
      <c r="A80" s="54">
        <v>42644</v>
      </c>
      <c r="B80" s="155">
        <v>3</v>
      </c>
      <c r="C80" s="155">
        <v>3</v>
      </c>
      <c r="D80" s="162">
        <v>352</v>
      </c>
    </row>
    <row r="81" spans="1:4" ht="14.4" hidden="1" outlineLevel="1" collapsed="1">
      <c r="A81" s="54">
        <v>42675</v>
      </c>
      <c r="B81" s="155">
        <v>3</v>
      </c>
      <c r="C81" s="155">
        <v>3</v>
      </c>
      <c r="D81" s="162">
        <v>352</v>
      </c>
    </row>
    <row r="82" spans="1:4" ht="14.4" hidden="1" outlineLevel="1" collapsed="1">
      <c r="A82" s="54">
        <v>42705</v>
      </c>
      <c r="B82" s="155">
        <v>3</v>
      </c>
      <c r="C82" s="155">
        <v>3</v>
      </c>
      <c r="D82" s="162">
        <v>492</v>
      </c>
    </row>
    <row r="83" spans="1:4" ht="14.4" hidden="1" outlineLevel="1" collapsed="1">
      <c r="A83" s="54">
        <v>42736</v>
      </c>
      <c r="B83" s="155">
        <v>3</v>
      </c>
      <c r="C83" s="155">
        <v>3</v>
      </c>
      <c r="D83" s="162">
        <v>492</v>
      </c>
    </row>
    <row r="84" spans="1:4" ht="14.4" hidden="1" outlineLevel="1" collapsed="1">
      <c r="A84" s="54">
        <v>42767</v>
      </c>
      <c r="B84" s="155">
        <v>3</v>
      </c>
      <c r="C84" s="155">
        <v>3</v>
      </c>
      <c r="D84" s="162">
        <v>492</v>
      </c>
    </row>
    <row r="85" spans="1:4" ht="14.4" hidden="1" outlineLevel="1" collapsed="1">
      <c r="A85" s="54">
        <v>42795</v>
      </c>
      <c r="B85" s="155">
        <v>3</v>
      </c>
      <c r="C85" s="155">
        <v>3</v>
      </c>
      <c r="D85" s="162">
        <v>481</v>
      </c>
    </row>
    <row r="86" spans="1:4" ht="14.4" hidden="1" outlineLevel="1" collapsed="1">
      <c r="A86" s="54">
        <v>42826</v>
      </c>
      <c r="B86" s="155">
        <v>3</v>
      </c>
      <c r="C86" s="155">
        <v>3</v>
      </c>
      <c r="D86" s="162">
        <v>481</v>
      </c>
    </row>
    <row r="87" spans="1:4" ht="14.4" hidden="1" outlineLevel="1" collapsed="1">
      <c r="A87" s="54">
        <v>42856</v>
      </c>
      <c r="B87" s="155">
        <v>3</v>
      </c>
      <c r="C87" s="155">
        <v>3</v>
      </c>
      <c r="D87" s="162">
        <v>481</v>
      </c>
    </row>
    <row r="88" spans="1:4" ht="14.4" hidden="1" outlineLevel="1" collapsed="1">
      <c r="A88" s="54">
        <v>42887</v>
      </c>
      <c r="B88" s="155">
        <v>3</v>
      </c>
      <c r="C88" s="155">
        <v>3</v>
      </c>
      <c r="D88" s="162">
        <v>483</v>
      </c>
    </row>
    <row r="89" spans="1:4" ht="14.4" hidden="1" outlineLevel="1" collapsed="1">
      <c r="A89" s="54">
        <v>42917</v>
      </c>
      <c r="B89" s="155">
        <v>3</v>
      </c>
      <c r="C89" s="155">
        <v>3</v>
      </c>
      <c r="D89" s="162">
        <v>483</v>
      </c>
    </row>
    <row r="90" spans="1:4" ht="14.4" hidden="1" outlineLevel="1" collapsed="1">
      <c r="A90" s="54">
        <v>42948</v>
      </c>
      <c r="B90" s="155">
        <v>3</v>
      </c>
      <c r="C90" s="155">
        <v>3</v>
      </c>
      <c r="D90" s="162">
        <v>483</v>
      </c>
    </row>
    <row r="91" spans="1:4" ht="14.4" hidden="1" outlineLevel="1" collapsed="1">
      <c r="A91" s="54">
        <v>42979</v>
      </c>
      <c r="B91" s="155">
        <v>3</v>
      </c>
      <c r="C91" s="155">
        <v>3</v>
      </c>
      <c r="D91" s="162">
        <v>478</v>
      </c>
    </row>
    <row r="92" spans="1:4" ht="14.4" hidden="1" outlineLevel="1" collapsed="1">
      <c r="A92" s="54">
        <v>43009</v>
      </c>
      <c r="B92" s="155">
        <v>3</v>
      </c>
      <c r="C92" s="155">
        <v>3</v>
      </c>
      <c r="D92" s="162">
        <v>478</v>
      </c>
    </row>
    <row r="93" spans="1:4" ht="14.4" hidden="1" outlineLevel="1" collapsed="1">
      <c r="A93" s="54">
        <v>43040</v>
      </c>
      <c r="B93" s="155">
        <v>3</v>
      </c>
      <c r="C93" s="155">
        <v>3</v>
      </c>
      <c r="D93" s="162">
        <v>478</v>
      </c>
    </row>
    <row r="94" spans="1:4" ht="14.4" hidden="1" outlineLevel="1" collapsed="1">
      <c r="A94" s="54">
        <v>43070</v>
      </c>
      <c r="B94" s="155">
        <v>2</v>
      </c>
      <c r="C94" s="155">
        <v>3</v>
      </c>
      <c r="D94" s="162">
        <v>451</v>
      </c>
    </row>
    <row r="95" spans="1:4" ht="14.4" hidden="1" outlineLevel="1" collapsed="1">
      <c r="A95" s="54">
        <v>43101</v>
      </c>
      <c r="B95" s="155">
        <v>3</v>
      </c>
      <c r="C95" s="155">
        <v>3</v>
      </c>
      <c r="D95" s="162">
        <v>451</v>
      </c>
    </row>
    <row r="96" spans="1:4" ht="14.4" hidden="1" outlineLevel="1" collapsed="1">
      <c r="A96" s="54">
        <v>43132</v>
      </c>
      <c r="B96" s="155">
        <v>3</v>
      </c>
      <c r="C96" s="155">
        <v>3</v>
      </c>
      <c r="D96" s="162">
        <v>451</v>
      </c>
    </row>
    <row r="97" spans="1:4" ht="14.4" hidden="1" outlineLevel="1" collapsed="1">
      <c r="A97" s="54">
        <v>43160</v>
      </c>
      <c r="B97" s="155">
        <v>2</v>
      </c>
      <c r="C97" s="155">
        <v>3</v>
      </c>
      <c r="D97" s="162">
        <v>447</v>
      </c>
    </row>
    <row r="98" spans="1:4" ht="14.4" hidden="1" outlineLevel="1" collapsed="1">
      <c r="A98" s="54">
        <v>43191</v>
      </c>
      <c r="B98" s="155">
        <v>2</v>
      </c>
      <c r="C98" s="155">
        <v>3</v>
      </c>
      <c r="D98" s="162">
        <v>447</v>
      </c>
    </row>
    <row r="99" spans="1:4" ht="14.4" hidden="1" outlineLevel="1" collapsed="1">
      <c r="A99" s="54">
        <v>43221</v>
      </c>
      <c r="B99" s="155">
        <v>2</v>
      </c>
      <c r="C99" s="155">
        <v>3</v>
      </c>
      <c r="D99" s="162">
        <v>447</v>
      </c>
    </row>
    <row r="100" spans="1:4" ht="14.4" hidden="1" outlineLevel="1" collapsed="1">
      <c r="A100" s="54">
        <v>43252</v>
      </c>
      <c r="B100" s="155">
        <v>2</v>
      </c>
      <c r="C100" s="155">
        <v>3</v>
      </c>
      <c r="D100" s="162">
        <v>424</v>
      </c>
    </row>
    <row r="101" spans="1:4" ht="14.4" hidden="1" outlineLevel="1" collapsed="1">
      <c r="A101" s="54">
        <v>43282</v>
      </c>
      <c r="B101" s="155">
        <v>2</v>
      </c>
      <c r="C101" s="155">
        <v>3</v>
      </c>
      <c r="D101" s="162">
        <v>424</v>
      </c>
    </row>
    <row r="102" spans="1:4" ht="14.4" hidden="1" outlineLevel="1" collapsed="1">
      <c r="A102" s="54">
        <v>43313</v>
      </c>
      <c r="B102" s="155">
        <v>2</v>
      </c>
      <c r="C102" s="155">
        <v>3</v>
      </c>
      <c r="D102" s="162">
        <v>424</v>
      </c>
    </row>
    <row r="103" spans="1:4" ht="14.4" hidden="1" outlineLevel="1" collapsed="1">
      <c r="A103" s="54">
        <v>43344</v>
      </c>
      <c r="B103" s="155">
        <v>2</v>
      </c>
      <c r="C103" s="155">
        <v>3</v>
      </c>
      <c r="D103" s="162">
        <v>413</v>
      </c>
    </row>
    <row r="104" spans="1:4" ht="14.4" hidden="1" outlineLevel="1" collapsed="1">
      <c r="A104" s="54">
        <v>43374</v>
      </c>
      <c r="B104" s="155">
        <v>2</v>
      </c>
      <c r="C104" s="155">
        <v>3</v>
      </c>
      <c r="D104" s="162">
        <v>413</v>
      </c>
    </row>
    <row r="105" spans="1:4" ht="14.4" hidden="1" outlineLevel="1" collapsed="1">
      <c r="A105" s="54">
        <v>43405</v>
      </c>
      <c r="B105" s="155">
        <v>2</v>
      </c>
      <c r="C105" s="155">
        <v>3</v>
      </c>
      <c r="D105" s="162">
        <v>413</v>
      </c>
    </row>
    <row r="106" spans="1:4" ht="14.4" hidden="1" outlineLevel="1" collapsed="1">
      <c r="A106" s="54">
        <v>43435</v>
      </c>
      <c r="B106" s="155">
        <v>2</v>
      </c>
      <c r="C106" s="155">
        <v>3</v>
      </c>
      <c r="D106" s="162">
        <v>385</v>
      </c>
    </row>
    <row r="107" spans="1:4" ht="14.4" hidden="1" outlineLevel="1" collapsed="1">
      <c r="A107" s="54">
        <v>43466</v>
      </c>
      <c r="B107" s="155">
        <v>2</v>
      </c>
      <c r="C107" s="155">
        <v>3</v>
      </c>
      <c r="D107" s="162">
        <v>385</v>
      </c>
    </row>
    <row r="108" spans="1:4" ht="14.4" hidden="1" outlineLevel="1" collapsed="1">
      <c r="A108" s="54">
        <v>43497</v>
      </c>
      <c r="B108" s="155">
        <v>2</v>
      </c>
      <c r="C108" s="155">
        <v>3</v>
      </c>
      <c r="D108" s="162">
        <v>385</v>
      </c>
    </row>
    <row r="109" spans="1:4" ht="14.4" hidden="1" outlineLevel="1" collapsed="1">
      <c r="A109" s="54">
        <v>43525</v>
      </c>
      <c r="B109" s="155">
        <v>2</v>
      </c>
      <c r="C109" s="155">
        <v>3</v>
      </c>
      <c r="D109" s="162">
        <v>384</v>
      </c>
    </row>
    <row r="110" spans="1:4" ht="14.4" hidden="1" outlineLevel="1" collapsed="1">
      <c r="A110" s="54">
        <v>43556</v>
      </c>
      <c r="B110" s="155">
        <v>2</v>
      </c>
      <c r="C110" s="155">
        <v>3</v>
      </c>
      <c r="D110" s="162">
        <v>384</v>
      </c>
    </row>
    <row r="111" spans="1:4" ht="14.4" hidden="1" outlineLevel="1" collapsed="1">
      <c r="A111" s="54">
        <v>43586</v>
      </c>
      <c r="B111" s="155">
        <v>2</v>
      </c>
      <c r="C111" s="155">
        <v>3</v>
      </c>
      <c r="D111" s="162">
        <v>384</v>
      </c>
    </row>
    <row r="112" spans="1:4" ht="14.4" hidden="1" outlineLevel="1" collapsed="1">
      <c r="A112" s="54">
        <v>43617</v>
      </c>
      <c r="B112" s="155">
        <v>2</v>
      </c>
      <c r="C112" s="155">
        <v>3</v>
      </c>
      <c r="D112" s="162">
        <v>370</v>
      </c>
    </row>
    <row r="113" spans="1:4" ht="14.4" hidden="1" outlineLevel="1" collapsed="1">
      <c r="A113" s="54">
        <v>43647</v>
      </c>
      <c r="B113" s="155">
        <v>2</v>
      </c>
      <c r="C113" s="155">
        <v>3</v>
      </c>
      <c r="D113" s="162">
        <v>370</v>
      </c>
    </row>
    <row r="114" spans="1:4" ht="14.4" hidden="1" outlineLevel="1" collapsed="1">
      <c r="A114" s="54">
        <v>43678</v>
      </c>
      <c r="B114" s="155">
        <v>2</v>
      </c>
      <c r="C114" s="155">
        <v>3</v>
      </c>
      <c r="D114" s="162">
        <v>370</v>
      </c>
    </row>
    <row r="115" spans="1:4" ht="14.4" hidden="1" outlineLevel="1" collapsed="1">
      <c r="A115" s="54">
        <v>43709</v>
      </c>
      <c r="B115" s="155">
        <v>2</v>
      </c>
      <c r="C115" s="155">
        <v>3</v>
      </c>
      <c r="D115" s="162">
        <v>367</v>
      </c>
    </row>
    <row r="116" spans="1:4" ht="14.4" hidden="1" outlineLevel="1" collapsed="1">
      <c r="A116" s="54">
        <v>43739</v>
      </c>
      <c r="B116" s="155">
        <v>2</v>
      </c>
      <c r="C116" s="155">
        <v>3</v>
      </c>
      <c r="D116" s="162">
        <v>367</v>
      </c>
    </row>
    <row r="117" spans="1:4" ht="14.4" hidden="1" outlineLevel="1" collapsed="1">
      <c r="A117" s="54">
        <v>43770</v>
      </c>
      <c r="B117" s="155">
        <v>2</v>
      </c>
      <c r="C117" s="155">
        <v>3</v>
      </c>
      <c r="D117" s="162">
        <v>367</v>
      </c>
    </row>
    <row r="118" spans="1:4" ht="14.4" hidden="1" outlineLevel="1" collapsed="1">
      <c r="A118" s="54">
        <v>43800</v>
      </c>
      <c r="B118" s="155">
        <v>2</v>
      </c>
      <c r="C118" s="155">
        <v>3</v>
      </c>
      <c r="D118" s="162">
        <v>352</v>
      </c>
    </row>
    <row r="119" spans="1:4" ht="14.4" hidden="1" outlineLevel="1" collapsed="1">
      <c r="A119" s="54">
        <v>43831</v>
      </c>
      <c r="B119" s="155">
        <v>2</v>
      </c>
      <c r="C119" s="155">
        <v>3</v>
      </c>
      <c r="D119" s="162">
        <v>352</v>
      </c>
    </row>
    <row r="120" spans="1:4" ht="14.4" hidden="1" outlineLevel="1" collapsed="1">
      <c r="A120" s="54">
        <v>43862</v>
      </c>
      <c r="B120" s="155">
        <v>2</v>
      </c>
      <c r="C120" s="155">
        <v>3</v>
      </c>
      <c r="D120" s="162">
        <v>352</v>
      </c>
    </row>
    <row r="121" spans="1:4" ht="14.4" hidden="1" outlineLevel="1" collapsed="1">
      <c r="A121" s="54">
        <v>43891</v>
      </c>
      <c r="B121" s="155">
        <v>2</v>
      </c>
      <c r="C121" s="155">
        <v>3</v>
      </c>
      <c r="D121" s="162">
        <v>346</v>
      </c>
    </row>
    <row r="122" spans="1:4" ht="14.4" hidden="1" outlineLevel="1" collapsed="1">
      <c r="A122" s="54">
        <v>43922</v>
      </c>
      <c r="B122" s="155">
        <v>2</v>
      </c>
      <c r="C122" s="155">
        <v>3</v>
      </c>
      <c r="D122" s="162">
        <v>346</v>
      </c>
    </row>
    <row r="123" spans="1:4" ht="14.4" hidden="1" outlineLevel="1" collapsed="1">
      <c r="A123" s="54">
        <v>43952</v>
      </c>
      <c r="B123" s="155">
        <v>2</v>
      </c>
      <c r="C123" s="155">
        <v>3</v>
      </c>
      <c r="D123" s="162">
        <v>346</v>
      </c>
    </row>
    <row r="124" spans="1:4" ht="14.4" hidden="1" outlineLevel="1" collapsed="1">
      <c r="A124" s="54">
        <v>43983</v>
      </c>
      <c r="B124" s="155">
        <v>2</v>
      </c>
      <c r="C124" s="155">
        <v>3</v>
      </c>
      <c r="D124" s="162">
        <v>332</v>
      </c>
    </row>
    <row r="125" spans="1:4" ht="14.4" hidden="1" outlineLevel="1" collapsed="1">
      <c r="A125" s="54">
        <v>44013</v>
      </c>
      <c r="B125" s="155">
        <v>2</v>
      </c>
      <c r="C125" s="155">
        <v>3</v>
      </c>
      <c r="D125" s="162">
        <v>332</v>
      </c>
    </row>
    <row r="126" spans="1:4" ht="14.4" hidden="1" outlineLevel="1" collapsed="1">
      <c r="A126" s="54">
        <v>44044</v>
      </c>
      <c r="B126" s="155">
        <v>2</v>
      </c>
      <c r="C126" s="155">
        <v>3</v>
      </c>
      <c r="D126" s="162">
        <v>332</v>
      </c>
    </row>
    <row r="127" spans="1:4" ht="14.4" hidden="1" outlineLevel="1" collapsed="1">
      <c r="A127" s="54">
        <v>44075</v>
      </c>
      <c r="B127" s="155">
        <v>2</v>
      </c>
      <c r="C127" s="155">
        <v>3</v>
      </c>
      <c r="D127" s="162">
        <v>324</v>
      </c>
    </row>
    <row r="128" spans="1:4" ht="14.4" hidden="1" outlineLevel="1" collapsed="1">
      <c r="A128" s="54">
        <v>44105</v>
      </c>
      <c r="B128" s="155">
        <v>2</v>
      </c>
      <c r="C128" s="155">
        <v>3</v>
      </c>
      <c r="D128" s="162">
        <v>324</v>
      </c>
    </row>
    <row r="129" spans="1:4" ht="14.4" hidden="1" outlineLevel="1" collapsed="1">
      <c r="A129" s="54">
        <v>44136</v>
      </c>
      <c r="B129" s="155">
        <v>2</v>
      </c>
      <c r="C129" s="155">
        <v>3</v>
      </c>
      <c r="D129" s="162">
        <v>324</v>
      </c>
    </row>
    <row r="130" spans="1:4" ht="14.4" hidden="1" outlineLevel="1" collapsed="1">
      <c r="A130" s="54">
        <v>44166</v>
      </c>
      <c r="B130" s="155">
        <v>2</v>
      </c>
      <c r="C130" s="155">
        <v>3</v>
      </c>
      <c r="D130" s="162">
        <v>322</v>
      </c>
    </row>
    <row r="131" spans="1:4" ht="14.4" hidden="1" outlineLevel="1" collapsed="1">
      <c r="A131" s="54">
        <v>44197</v>
      </c>
      <c r="B131" s="155">
        <v>2</v>
      </c>
      <c r="C131" s="155">
        <v>3</v>
      </c>
      <c r="D131" s="162">
        <v>322</v>
      </c>
    </row>
    <row r="132" spans="1:4" ht="14.4" hidden="1" outlineLevel="1" collapsed="1">
      <c r="A132" s="54">
        <v>44228</v>
      </c>
      <c r="B132" s="155">
        <v>2</v>
      </c>
      <c r="C132" s="155">
        <v>3</v>
      </c>
      <c r="D132" s="162">
        <v>322</v>
      </c>
    </row>
    <row r="133" spans="1:4" ht="14.4" hidden="1" outlineLevel="1" collapsed="1">
      <c r="A133" s="54">
        <v>44256</v>
      </c>
      <c r="B133" s="155">
        <v>2</v>
      </c>
      <c r="C133" s="155">
        <v>3</v>
      </c>
      <c r="D133" s="162">
        <v>321</v>
      </c>
    </row>
    <row r="134" spans="1:4" ht="14.4" hidden="1" outlineLevel="1" collapsed="1">
      <c r="A134" s="54">
        <v>44287</v>
      </c>
      <c r="B134" s="155">
        <v>2</v>
      </c>
      <c r="C134" s="155">
        <v>3</v>
      </c>
      <c r="D134" s="162">
        <v>321</v>
      </c>
    </row>
    <row r="135" spans="1:4" ht="14.4" hidden="1" outlineLevel="1" collapsed="1">
      <c r="A135" s="54">
        <v>44317</v>
      </c>
      <c r="B135" s="155">
        <v>2</v>
      </c>
      <c r="C135" s="155">
        <v>3</v>
      </c>
      <c r="D135" s="162">
        <v>321</v>
      </c>
    </row>
    <row r="136" spans="1:4" ht="14.4" hidden="1" outlineLevel="1" collapsed="1">
      <c r="A136" s="54">
        <v>44348</v>
      </c>
      <c r="B136" s="155">
        <v>2</v>
      </c>
      <c r="C136" s="155">
        <v>3</v>
      </c>
      <c r="D136" s="162">
        <v>312</v>
      </c>
    </row>
    <row r="137" spans="1:4" ht="14.4" hidden="1" outlineLevel="1" collapsed="1">
      <c r="A137" s="54">
        <v>44378</v>
      </c>
      <c r="B137" s="155">
        <v>2</v>
      </c>
      <c r="C137" s="155">
        <v>3</v>
      </c>
      <c r="D137" s="162">
        <v>312</v>
      </c>
    </row>
    <row r="138" spans="1:4" ht="14.4" hidden="1" outlineLevel="1" collapsed="1">
      <c r="A138" s="54">
        <v>44409</v>
      </c>
      <c r="B138" s="155">
        <v>2</v>
      </c>
      <c r="C138" s="155">
        <v>3</v>
      </c>
      <c r="D138" s="162">
        <v>312</v>
      </c>
    </row>
    <row r="139" spans="1:4" ht="14.4" hidden="1" outlineLevel="1" collapsed="1">
      <c r="A139" s="54">
        <v>44440</v>
      </c>
      <c r="B139" s="155">
        <v>2</v>
      </c>
      <c r="C139" s="155">
        <v>3</v>
      </c>
      <c r="D139" s="162">
        <v>308</v>
      </c>
    </row>
    <row r="140" spans="1:4" ht="14.4" hidden="1" outlineLevel="1" collapsed="1">
      <c r="A140" s="54">
        <v>44470</v>
      </c>
      <c r="B140" s="155">
        <v>2</v>
      </c>
      <c r="C140" s="155">
        <v>3</v>
      </c>
      <c r="D140" s="162">
        <v>308</v>
      </c>
    </row>
    <row r="141" spans="1:4" ht="14.4" hidden="1" outlineLevel="1" collapsed="1">
      <c r="A141" s="54">
        <v>44501</v>
      </c>
      <c r="B141" s="155">
        <v>2</v>
      </c>
      <c r="C141" s="155">
        <v>3</v>
      </c>
      <c r="D141" s="162">
        <v>308</v>
      </c>
    </row>
    <row r="142" spans="1:4" ht="14.4" hidden="1" outlineLevel="1" collapsed="1">
      <c r="A142" s="54">
        <v>44531</v>
      </c>
      <c r="B142" s="155">
        <v>2</v>
      </c>
      <c r="C142" s="155">
        <v>3</v>
      </c>
      <c r="D142" s="162">
        <v>305</v>
      </c>
    </row>
    <row r="143" spans="1:4" ht="14.4" hidden="1" outlineLevel="1" collapsed="1">
      <c r="A143" s="54">
        <v>44562</v>
      </c>
      <c r="B143" s="155">
        <v>2</v>
      </c>
      <c r="C143" s="155">
        <v>3</v>
      </c>
      <c r="D143" s="162">
        <v>305</v>
      </c>
    </row>
    <row r="144" spans="1:4" ht="14.4" hidden="1" outlineLevel="1" collapsed="1">
      <c r="A144" s="54">
        <v>44593</v>
      </c>
      <c r="B144" s="155">
        <v>2</v>
      </c>
      <c r="C144" s="155">
        <v>3</v>
      </c>
      <c r="D144" s="162">
        <v>305</v>
      </c>
    </row>
    <row r="145" spans="1:4" ht="14.4" hidden="1" outlineLevel="1" collapsed="1">
      <c r="A145" s="54">
        <v>44621</v>
      </c>
      <c r="B145" s="155">
        <v>2</v>
      </c>
      <c r="C145" s="155">
        <v>3</v>
      </c>
      <c r="D145" s="162">
        <v>303</v>
      </c>
    </row>
    <row r="146" spans="1:4" ht="14.4" hidden="1" outlineLevel="1" collapsed="1">
      <c r="A146" s="54">
        <v>44652</v>
      </c>
      <c r="B146" s="155">
        <v>2</v>
      </c>
      <c r="C146" s="155">
        <v>3</v>
      </c>
      <c r="D146" s="162">
        <v>303</v>
      </c>
    </row>
    <row r="147" spans="1:4" ht="14.4" hidden="1" outlineLevel="1" collapsed="1">
      <c r="A147" s="54">
        <v>44682</v>
      </c>
      <c r="B147" s="155">
        <v>2</v>
      </c>
      <c r="C147" s="155">
        <v>3</v>
      </c>
      <c r="D147" s="162">
        <v>303</v>
      </c>
    </row>
    <row r="148" spans="1:4" ht="14.4" hidden="1" outlineLevel="1" collapsed="1">
      <c r="A148" s="54">
        <v>44713</v>
      </c>
      <c r="B148" s="155">
        <v>2</v>
      </c>
      <c r="C148" s="155">
        <v>3</v>
      </c>
      <c r="D148" s="162">
        <v>244</v>
      </c>
    </row>
    <row r="149" spans="1:4" ht="14.4" hidden="1" outlineLevel="1" collapsed="1">
      <c r="A149" s="54">
        <v>44743</v>
      </c>
      <c r="B149" s="155">
        <v>2</v>
      </c>
      <c r="C149" s="155">
        <v>3</v>
      </c>
      <c r="D149" s="162">
        <v>244</v>
      </c>
    </row>
    <row r="150" spans="1:4" ht="14.4" hidden="1" outlineLevel="1" collapsed="1">
      <c r="A150" s="54">
        <v>44774</v>
      </c>
      <c r="B150" s="155">
        <v>2</v>
      </c>
      <c r="C150" s="155">
        <v>3</v>
      </c>
      <c r="D150" s="162">
        <v>244</v>
      </c>
    </row>
    <row r="151" spans="1:4" ht="14.4" hidden="1" outlineLevel="1" collapsed="1">
      <c r="A151" s="54">
        <v>44805</v>
      </c>
      <c r="B151" s="155">
        <v>2</v>
      </c>
      <c r="C151" s="155">
        <v>3</v>
      </c>
      <c r="D151" s="162">
        <v>207</v>
      </c>
    </row>
    <row r="152" spans="1:4" ht="14.4" hidden="1" outlineLevel="1" collapsed="1">
      <c r="A152" s="54">
        <v>44835</v>
      </c>
      <c r="B152" s="155">
        <v>2</v>
      </c>
      <c r="C152" s="155">
        <v>3</v>
      </c>
      <c r="D152" s="162">
        <v>207</v>
      </c>
    </row>
    <row r="153" spans="1:4" ht="14.4" hidden="1" outlineLevel="1" collapsed="1">
      <c r="A153" s="54">
        <v>44866</v>
      </c>
      <c r="B153" s="155">
        <v>2</v>
      </c>
      <c r="C153" s="155">
        <v>3</v>
      </c>
      <c r="D153" s="162">
        <v>207</v>
      </c>
    </row>
    <row r="154" spans="1:4" ht="14.4" hidden="1" outlineLevel="1" collapsed="1">
      <c r="A154" s="54">
        <v>44896</v>
      </c>
      <c r="B154" s="155">
        <v>2</v>
      </c>
      <c r="C154" s="155">
        <v>3</v>
      </c>
      <c r="D154" s="162">
        <v>200</v>
      </c>
    </row>
    <row r="155" spans="1:4" ht="14.4" hidden="1" outlineLevel="1" collapsed="1">
      <c r="A155" s="54">
        <v>44927</v>
      </c>
      <c r="B155" s="155">
        <v>2</v>
      </c>
      <c r="C155" s="155">
        <v>3</v>
      </c>
      <c r="D155" s="162">
        <v>200</v>
      </c>
    </row>
    <row r="156" spans="1:4" ht="14.4" hidden="1" outlineLevel="1" collapsed="1">
      <c r="A156" s="54">
        <v>44958</v>
      </c>
      <c r="B156" s="155">
        <v>2</v>
      </c>
      <c r="C156" s="155">
        <v>3</v>
      </c>
      <c r="D156" s="162">
        <v>200</v>
      </c>
    </row>
    <row r="157" spans="1:4" ht="14.4" hidden="1" outlineLevel="1" collapsed="1">
      <c r="A157" s="54">
        <v>44986</v>
      </c>
      <c r="B157" s="155">
        <v>2</v>
      </c>
      <c r="C157" s="155">
        <v>3</v>
      </c>
      <c r="D157" s="162">
        <v>193</v>
      </c>
    </row>
    <row r="158" spans="1:4" ht="14.4" hidden="1" outlineLevel="1" collapsed="1">
      <c r="A158" s="54">
        <v>45017</v>
      </c>
      <c r="B158" s="155">
        <v>2</v>
      </c>
      <c r="C158" s="155">
        <v>3</v>
      </c>
      <c r="D158" s="162">
        <v>193</v>
      </c>
    </row>
    <row r="159" spans="1:4" ht="14.4" hidden="1" outlineLevel="1" collapsed="1">
      <c r="A159" s="54">
        <v>45047</v>
      </c>
      <c r="B159" s="155">
        <v>2</v>
      </c>
      <c r="C159" s="155">
        <v>3</v>
      </c>
      <c r="D159" s="162">
        <v>193</v>
      </c>
    </row>
    <row r="160" spans="1:4" ht="14.4" hidden="1" outlineLevel="1" collapsed="1">
      <c r="A160" s="54">
        <v>45078</v>
      </c>
      <c r="B160" s="155">
        <v>2</v>
      </c>
      <c r="C160" s="155">
        <v>3</v>
      </c>
      <c r="D160" s="162">
        <v>173</v>
      </c>
    </row>
    <row r="161" spans="1:4" ht="14.4" hidden="1" outlineLevel="1" collapsed="1">
      <c r="A161" s="54">
        <v>45108</v>
      </c>
      <c r="B161" s="155">
        <v>2</v>
      </c>
      <c r="C161" s="155">
        <v>3</v>
      </c>
      <c r="D161" s="162">
        <v>173</v>
      </c>
    </row>
    <row r="162" spans="1:4" ht="14.4" hidden="1" outlineLevel="1" collapsed="1">
      <c r="A162" s="54">
        <v>45139</v>
      </c>
      <c r="B162" s="155">
        <v>2</v>
      </c>
      <c r="C162" s="155">
        <v>3</v>
      </c>
      <c r="D162" s="162">
        <v>173</v>
      </c>
    </row>
    <row r="163" spans="1:4" ht="14.4" hidden="1" outlineLevel="1" collapsed="1">
      <c r="A163" s="54">
        <v>45170</v>
      </c>
      <c r="B163" s="155">
        <v>2</v>
      </c>
      <c r="C163" s="155">
        <v>3</v>
      </c>
      <c r="D163" s="162">
        <v>172</v>
      </c>
    </row>
    <row r="164" spans="1:4" ht="14.4" hidden="1" outlineLevel="1" collapsed="1">
      <c r="A164" s="54">
        <v>45200</v>
      </c>
      <c r="B164" s="155">
        <v>2</v>
      </c>
      <c r="C164" s="155">
        <v>3</v>
      </c>
      <c r="D164" s="162">
        <v>172</v>
      </c>
    </row>
    <row r="165" spans="1:4" ht="14.4" collapsed="1">
      <c r="A165" s="54">
        <v>45231</v>
      </c>
      <c r="B165" s="155">
        <v>2</v>
      </c>
      <c r="C165" s="155">
        <v>3</v>
      </c>
      <c r="D165" s="162">
        <v>172</v>
      </c>
    </row>
    <row r="166" spans="1:4" ht="14.4">
      <c r="A166" s="54">
        <v>45261</v>
      </c>
      <c r="B166" s="155">
        <v>2</v>
      </c>
      <c r="C166" s="155">
        <v>3</v>
      </c>
      <c r="D166" s="162">
        <v>170</v>
      </c>
    </row>
    <row r="167" spans="1:4" ht="14.4">
      <c r="A167" s="54">
        <v>45292</v>
      </c>
      <c r="B167" s="155">
        <v>2</v>
      </c>
      <c r="C167" s="155">
        <v>3</v>
      </c>
      <c r="D167" s="162">
        <v>170</v>
      </c>
    </row>
    <row r="168" spans="1:4" ht="14.4">
      <c r="A168" s="54">
        <v>45323</v>
      </c>
      <c r="B168" s="155">
        <v>2</v>
      </c>
      <c r="C168" s="155">
        <v>3</v>
      </c>
      <c r="D168" s="162">
        <v>170</v>
      </c>
    </row>
    <row r="169" spans="1:4" ht="14.4">
      <c r="A169" s="54">
        <v>45352</v>
      </c>
      <c r="B169" s="155">
        <v>2</v>
      </c>
      <c r="C169" s="155">
        <v>3</v>
      </c>
      <c r="D169" s="162">
        <v>162</v>
      </c>
    </row>
    <row r="170" spans="1:4" ht="14.4">
      <c r="A170" s="54">
        <v>45383</v>
      </c>
      <c r="B170" s="155">
        <v>2</v>
      </c>
      <c r="C170" s="155">
        <v>3</v>
      </c>
      <c r="D170" s="162">
        <v>162</v>
      </c>
    </row>
    <row r="171" spans="1:4" ht="14.4">
      <c r="A171" s="54">
        <v>45413</v>
      </c>
      <c r="B171" s="155">
        <v>2</v>
      </c>
      <c r="C171" s="155">
        <v>3</v>
      </c>
      <c r="D171" s="162">
        <v>162</v>
      </c>
    </row>
    <row r="172" spans="1:4" ht="14.4">
      <c r="A172" s="54">
        <v>45444</v>
      </c>
      <c r="B172" s="155">
        <v>2</v>
      </c>
      <c r="C172" s="155">
        <v>3</v>
      </c>
      <c r="D172" s="162">
        <v>162</v>
      </c>
    </row>
    <row r="173" spans="1:4" ht="14.4">
      <c r="A173" s="54">
        <v>45474</v>
      </c>
      <c r="B173" s="155">
        <v>2</v>
      </c>
      <c r="C173" s="155">
        <v>3</v>
      </c>
      <c r="D173" s="162">
        <v>162</v>
      </c>
    </row>
    <row r="174" spans="1:4" ht="14.4">
      <c r="A174" s="54">
        <v>45505</v>
      </c>
      <c r="B174" s="155">
        <v>2</v>
      </c>
      <c r="C174" s="155">
        <v>3</v>
      </c>
      <c r="D174" s="162">
        <v>162</v>
      </c>
    </row>
    <row r="175" spans="1:4" ht="14.4">
      <c r="A175" s="54">
        <v>45536</v>
      </c>
      <c r="B175" s="155">
        <v>2</v>
      </c>
      <c r="C175" s="155">
        <v>3</v>
      </c>
      <c r="D175" s="162">
        <v>158</v>
      </c>
    </row>
    <row r="176" spans="1:4" ht="14.4">
      <c r="A176" s="54">
        <v>45566</v>
      </c>
      <c r="B176" s="155">
        <v>2</v>
      </c>
      <c r="C176" s="155">
        <v>3</v>
      </c>
      <c r="D176" s="162">
        <v>158</v>
      </c>
    </row>
    <row r="177" spans="1:4" ht="14.4">
      <c r="A177" s="54">
        <v>45597</v>
      </c>
      <c r="B177" s="155">
        <v>2</v>
      </c>
      <c r="C177" s="155">
        <v>3</v>
      </c>
      <c r="D177" s="162">
        <v>158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3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5" hidden="1" customWidth="1"/>
    <col min="13" max="13" width="9.109375" style="64" hidden="1" customWidth="1"/>
    <col min="14" max="16384" width="9.109375" style="2"/>
  </cols>
  <sheetData>
    <row r="1" spans="1:16380" ht="18">
      <c r="A1" s="61" t="s">
        <v>179</v>
      </c>
      <c r="B1" s="62">
        <v>2024</v>
      </c>
      <c r="G1" s="63" t="s">
        <v>131</v>
      </c>
      <c r="J1" s="64" t="s">
        <v>163</v>
      </c>
      <c r="K1" s="64">
        <v>1</v>
      </c>
      <c r="M1" s="64">
        <v>2011</v>
      </c>
    </row>
    <row r="2" spans="1:16380">
      <c r="A2" s="66"/>
      <c r="B2" s="67"/>
      <c r="C2" s="67"/>
      <c r="D2" s="67"/>
      <c r="E2" s="67"/>
      <c r="F2" s="67"/>
      <c r="G2" s="67"/>
      <c r="J2" s="64" t="s">
        <v>164</v>
      </c>
      <c r="K2" s="64">
        <v>2</v>
      </c>
      <c r="M2" s="64">
        <v>2012</v>
      </c>
    </row>
    <row r="3" spans="1:16380">
      <c r="A3" s="175" t="s">
        <v>122</v>
      </c>
      <c r="B3" s="175"/>
      <c r="C3" s="175"/>
      <c r="D3" s="175"/>
      <c r="E3" s="175"/>
      <c r="F3" s="175"/>
      <c r="G3" s="175"/>
      <c r="J3" s="64" t="s">
        <v>165</v>
      </c>
      <c r="K3" s="64">
        <v>3</v>
      </c>
      <c r="M3" s="64">
        <v>2013</v>
      </c>
    </row>
    <row r="4" spans="1:16380">
      <c r="A4" s="176" t="s">
        <v>119</v>
      </c>
      <c r="B4" s="176"/>
      <c r="C4" s="176"/>
      <c r="D4" s="176"/>
      <c r="E4" s="176"/>
      <c r="F4" s="176"/>
      <c r="G4" s="176"/>
      <c r="H4" s="68"/>
      <c r="I4" s="68"/>
      <c r="J4" s="64" t="s">
        <v>166</v>
      </c>
      <c r="K4" s="64">
        <v>4</v>
      </c>
      <c r="L4" s="69"/>
      <c r="M4" s="64">
        <v>2014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</row>
    <row r="5" spans="1:16380">
      <c r="A5" s="175" t="s">
        <v>182</v>
      </c>
      <c r="B5" s="175"/>
      <c r="C5" s="175"/>
      <c r="D5" s="175"/>
      <c r="E5" s="175"/>
      <c r="F5" s="175"/>
      <c r="G5" s="175"/>
      <c r="H5" s="68"/>
      <c r="I5" s="68"/>
      <c r="J5" s="64" t="s">
        <v>167</v>
      </c>
      <c r="K5" s="64">
        <v>5</v>
      </c>
      <c r="L5" s="69"/>
      <c r="M5" s="64">
        <v>2015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</row>
    <row r="6" spans="1:16380">
      <c r="A6" s="175">
        <f>DATE(B1,VLOOKUP(A1,$J$1:$K$12,2,0),1)</f>
        <v>45597</v>
      </c>
      <c r="B6" s="175"/>
      <c r="C6" s="175"/>
      <c r="D6" s="175"/>
      <c r="E6" s="175"/>
      <c r="F6" s="175"/>
      <c r="G6" s="175"/>
      <c r="H6" s="68"/>
      <c r="J6" s="64" t="s">
        <v>168</v>
      </c>
      <c r="K6" s="64">
        <v>6</v>
      </c>
      <c r="M6" s="64">
        <v>2016</v>
      </c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</row>
    <row r="7" spans="1:16380">
      <c r="A7" s="70"/>
      <c r="B7" s="71"/>
      <c r="C7" s="71"/>
      <c r="D7" s="71"/>
      <c r="E7" s="71"/>
      <c r="F7" s="71"/>
      <c r="G7" s="72"/>
      <c r="H7" s="68"/>
      <c r="I7" s="68"/>
      <c r="J7" s="64" t="s">
        <v>169</v>
      </c>
      <c r="K7" s="64">
        <v>7</v>
      </c>
      <c r="L7" s="69"/>
      <c r="M7" s="64">
        <v>2017</v>
      </c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</row>
    <row r="8" spans="1:16380" s="1" customFormat="1" ht="20.25" customHeight="1">
      <c r="A8" s="177" t="s">
        <v>114</v>
      </c>
      <c r="B8" s="179" t="s">
        <v>230</v>
      </c>
      <c r="C8" s="179"/>
      <c r="D8" s="179"/>
      <c r="E8" s="179" t="s">
        <v>170</v>
      </c>
      <c r="F8" s="179"/>
      <c r="G8" s="180"/>
      <c r="H8" s="73"/>
      <c r="I8" s="74"/>
      <c r="J8" s="64" t="s">
        <v>171</v>
      </c>
      <c r="K8" s="64">
        <v>8</v>
      </c>
      <c r="L8" s="75"/>
      <c r="M8" s="64">
        <v>2018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</row>
    <row r="9" spans="1:16380" s="1" customFormat="1" ht="38.25" customHeight="1">
      <c r="A9" s="178"/>
      <c r="B9" s="76" t="s">
        <v>172</v>
      </c>
      <c r="C9" s="114" t="s">
        <v>173</v>
      </c>
      <c r="D9" s="77" t="s">
        <v>174</v>
      </c>
      <c r="E9" s="114" t="s">
        <v>175</v>
      </c>
      <c r="F9" s="114" t="s">
        <v>176</v>
      </c>
      <c r="G9" s="116" t="s">
        <v>177</v>
      </c>
      <c r="I9" s="78"/>
      <c r="J9" s="64" t="s">
        <v>162</v>
      </c>
      <c r="K9" s="64">
        <v>9</v>
      </c>
      <c r="L9" s="75"/>
      <c r="M9" s="64">
        <v>2024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</row>
    <row r="10" spans="1:16380" ht="15.75" customHeight="1">
      <c r="A10" s="79" t="s">
        <v>120</v>
      </c>
      <c r="B10" s="80"/>
      <c r="C10" s="80"/>
      <c r="D10" s="80"/>
      <c r="E10" s="81"/>
      <c r="F10" s="81"/>
      <c r="G10" s="82"/>
      <c r="H10" s="83"/>
      <c r="I10" s="83"/>
      <c r="J10" s="64" t="s">
        <v>178</v>
      </c>
      <c r="K10" s="64">
        <v>10</v>
      </c>
      <c r="L10" s="84"/>
      <c r="M10" s="64">
        <v>2020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16380">
      <c r="A11" s="85" t="s">
        <v>115</v>
      </c>
      <c r="B11" s="86">
        <f>IF(ISERROR(VLOOKUP($A$6,Україна!$A$10:$AC$200,2,0)),"–",VLOOKUP($A$6,Україна!$A$10:$AC$200,2,0))</f>
        <v>790365.05647554004</v>
      </c>
      <c r="C11" s="86">
        <f>IF(ISERROR(VLOOKUP($A$6,'Кредити НФК'!$A$10:$M$200,2,0)),"–",VLOOKUP($A$6,'Кредити НФК'!$A$10:$M$200,2,0))</f>
        <v>13915.66025379</v>
      </c>
      <c r="D11" s="87">
        <f t="shared" ref="D11:D16" si="0">IF(ISERROR(C11/B11*100),"–",C11/B11*100)</f>
        <v>1.7606623850305123</v>
      </c>
      <c r="E11" s="88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8.4095302823462958</v>
      </c>
      <c r="F11" s="88">
        <f ca="1">IF(ISERROR((C11/VLOOKUP(DATE(VLOOKUP($B$1,Years,1,0)-1,12,1),'Кредити НФК'!$A$10:$M$200,2,0)*100-100)),"–",(C11/VLOOKUP(DATE(VLOOKUP($B$1,Years,1,0)-1,12,1),'Кредити НФК'!$A$10:$M$200,2,0)*100-100))</f>
        <v>6.1842062558213655</v>
      </c>
      <c r="G11" s="88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3.3493921079086704</v>
      </c>
      <c r="H11" s="89"/>
      <c r="I11" s="83"/>
      <c r="J11" s="64" t="s">
        <v>179</v>
      </c>
      <c r="K11" s="64">
        <v>11</v>
      </c>
      <c r="L11" s="84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16380">
      <c r="A12" s="90" t="s">
        <v>17</v>
      </c>
      <c r="B12" s="86">
        <f>IF(ISERROR(VLOOKUP($A$6,Україна!$A$3:$AC$200,3,0)),"–",VLOOKUP($A$6,Україна!$A$3:$AC$200,3,0))</f>
        <v>541765.38331952004</v>
      </c>
      <c r="C12" s="86">
        <f>IF(ISERROR(VLOOKUP($A$6,'Кредити НФК'!$A$10:$M$200,6,0)),"–",VLOOKUP($A$6,'Кредити НФК'!$A$10:$M$200,6,0))</f>
        <v>9084.1996458199992</v>
      </c>
      <c r="D12" s="87">
        <f t="shared" si="0"/>
        <v>1.6767774253421357</v>
      </c>
      <c r="E12" s="88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14.404064087715113</v>
      </c>
      <c r="F12" s="88">
        <f ca="1">IF(ISERROR((C12/VLOOKUP(DATE(VLOOKUP($B$1,Years,1,0)-1,12,1),'Кредити НФК'!$A$10:$M$200,6,0)*100-100)),"–",(C12/VLOOKUP(DATE(VLOOKUP($B$1,Years,1,0)-1,12,1),'Кредити НФК'!$A$10:$M$200,6,0)*100-100))</f>
        <v>16.371587445509235</v>
      </c>
      <c r="G12" s="88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5.044198807186234</v>
      </c>
      <c r="H12" s="83"/>
      <c r="I12" s="83"/>
      <c r="J12" s="64" t="s">
        <v>180</v>
      </c>
      <c r="K12" s="64">
        <v>12</v>
      </c>
      <c r="L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16380">
      <c r="A13" s="91" t="s">
        <v>9</v>
      </c>
      <c r="B13" s="86">
        <f>IF(ISERROR(VLOOKUP($A$6,Україна!$A$3:$AC$200,4,0)),"–",VLOOKUP($A$6,Україна!$A$3:$AC$200,4,0))</f>
        <v>248599.67315602</v>
      </c>
      <c r="C13" s="86">
        <f>IF(ISERROR(VLOOKUP($A$6,'Кредити НФК'!$A$10:$M$200,10,0)),"–",VLOOKUP($A$6,'Кредити НФК'!$A$10:$M$200,10,0))</f>
        <v>4831.4606079699997</v>
      </c>
      <c r="D13" s="87">
        <f t="shared" si="0"/>
        <v>1.9434702172507676</v>
      </c>
      <c r="E13" s="88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-1.3130576906748956</v>
      </c>
      <c r="F13" s="88">
        <f ca="1">IF(ISERROR((C13/VLOOKUP(DATE(VLOOKUP($B$1,Years,1,0)-1,12,1),'Кредити НФК'!$A$10:$M$200,10,0)*100-100)),"–",(C13/VLOOKUP(DATE(VLOOKUP($B$1,Years,1,0)-1,12,1),'Кредити НФК'!$A$10:$M$200,10,0)*100-100))</f>
        <v>-8.8232751321530571</v>
      </c>
      <c r="G13" s="88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0.30650782481535543</v>
      </c>
      <c r="H13" s="83"/>
      <c r="I13" s="83"/>
      <c r="J13" s="64"/>
      <c r="K13" s="64"/>
      <c r="L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16380">
      <c r="A14" s="85" t="s">
        <v>116</v>
      </c>
      <c r="B14" s="86">
        <f>IF(ISERROR(VLOOKUP($A$6,Україна!$A$3:$AC$200,5,0)),"–",VLOOKUP($A$6,Україна!$A$3:$AC$200,5,0))</f>
        <v>294951.96018507</v>
      </c>
      <c r="C14" s="86">
        <f>IF(ISERROR(VLOOKUP($A$6,'Кредити ДГ'!$A$10:$M$200,2,0)),"–",VLOOKUP($A$6,'Кредити ДГ'!$A$10:$M$200,2,0))</f>
        <v>5430.9656432800002</v>
      </c>
      <c r="D14" s="87">
        <f t="shared" si="0"/>
        <v>1.8413051535145917</v>
      </c>
      <c r="E14" s="88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-18.787507678275119</v>
      </c>
      <c r="F14" s="88">
        <f ca="1">IF(ISERROR((C14/VLOOKUP(DATE(VLOOKUP($B$1,Years,1,0)-1,12,1),'Кредити ДГ'!$A$10:$M$200,2,0)*100-100)),"–",(C14/VLOOKUP(DATE(VLOOKUP($B$1,Years,1,0)-1,12,1),'Кредити ДГ'!$A$10:$M$200,2,0)*100-100))</f>
        <v>-13.135249536161481</v>
      </c>
      <c r="G14" s="88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-0.85631946564554084</v>
      </c>
      <c r="H14" s="83"/>
      <c r="I14" s="83"/>
      <c r="J14" s="64"/>
      <c r="K14" s="64"/>
      <c r="L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16380">
      <c r="A15" s="90" t="s">
        <v>17</v>
      </c>
      <c r="B15" s="86">
        <f>IF(ISERROR(VLOOKUP($A$6,Україна!$A$3:$AC$200,6,0)),"–",VLOOKUP($A$6,Україна!$A$3:$AC$200,6,0))</f>
        <v>283020.02369826002</v>
      </c>
      <c r="C15" s="86">
        <f>IF(ISERROR(VLOOKUP($A$6,'Кредити ДГ'!$A$10:$M$200,6,0)),"–",VLOOKUP($A$6,'Кредити ДГ'!$A$10:$M$200,6,0))</f>
        <v>5221.8461996400001</v>
      </c>
      <c r="D15" s="87">
        <f t="shared" si="0"/>
        <v>1.8450447892009356</v>
      </c>
      <c r="E15" s="88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-19.566426355075222</v>
      </c>
      <c r="F15" s="88">
        <f ca="1">IF(ISERROR((C15/VLOOKUP(DATE(VLOOKUP($B$1,Years,1,0)-1,12,1),'Кредити ДГ'!$A$10:$M$200,6,0)*100-100)),"–",(C15/VLOOKUP(DATE(VLOOKUP($B$1,Years,1,0)-1,12,1),'Кредити ДГ'!$A$10:$M$200,6,0)*100-100))</f>
        <v>-13.707107127923507</v>
      </c>
      <c r="G15" s="88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-0.92293442740086107</v>
      </c>
      <c r="H15" s="83"/>
      <c r="I15" s="83"/>
      <c r="J15" s="64"/>
      <c r="K15" s="64"/>
      <c r="L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16380">
      <c r="A16" s="92" t="s">
        <v>9</v>
      </c>
      <c r="B16" s="93">
        <f>IF(ISERROR(VLOOKUP($A$6,Україна!$A$3:$AC$200,7,0)),"–",VLOOKUP($A$6,Україна!$A$3:$AC$200,7,0))</f>
        <v>11931.93648681</v>
      </c>
      <c r="C16" s="93">
        <f>IF(ISERROR(VLOOKUP($A$6,'Кредити ДГ'!$A$10:$M$200,10,0)),"–",VLOOKUP($A$6,'Кредити ДГ'!$A$10:$M$200,10,0))</f>
        <v>209.11944363999999</v>
      </c>
      <c r="D16" s="94">
        <f t="shared" si="0"/>
        <v>1.7526027218730862</v>
      </c>
      <c r="E16" s="95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7.1144411029444825</v>
      </c>
      <c r="F16" s="95">
        <f ca="1">IF(ISERROR((C16/VLOOKUP(DATE(VLOOKUP($B$1,Years,1,0)-1,12,1),'Кредити ДГ'!$A$10:$M$200,10,0)*100-100)),"–",(C16/VLOOKUP(DATE(VLOOKUP($B$1,Years,1,0)-1,12,1),'Кредити ДГ'!$A$10:$M$200,10,0)*100-100))</f>
        <v>4.0893351249713845</v>
      </c>
      <c r="G16" s="95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0.83664045636764683</v>
      </c>
      <c r="H16" s="83"/>
      <c r="I16" s="83"/>
      <c r="K16" s="64"/>
      <c r="L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</row>
    <row r="17" spans="1:13">
      <c r="A17" s="96" t="s">
        <v>121</v>
      </c>
      <c r="B17" s="97"/>
      <c r="C17" s="98"/>
      <c r="D17" s="98"/>
      <c r="E17" s="99"/>
      <c r="F17" s="99"/>
      <c r="G17" s="100"/>
      <c r="K17" s="64"/>
    </row>
    <row r="18" spans="1:13">
      <c r="A18" s="85" t="s">
        <v>33</v>
      </c>
      <c r="B18" s="86">
        <f>IF(ISERROR(VLOOKUP($A$6,Україна!$A$3:$AC$200,8,0)),"–",VLOOKUP($A$6,Україна!$A$3:$AC$200,8,0))</f>
        <v>1122636.2761193402</v>
      </c>
      <c r="C18" s="86">
        <f>IF(ISERROR(VLOOKUP($A$6,'Депозити НФК'!$A$10:$S$200,2,0)),"–",VLOOKUP($A$6,'Депозити НФК'!$A$10:$S$200,2,0))</f>
        <v>20377.4706142</v>
      </c>
      <c r="D18" s="87">
        <f>IF(ISERROR(C18/B18*100),"–",C18/B18*100)</f>
        <v>1.8151444993956174</v>
      </c>
      <c r="E18" s="88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30.914003375212616</v>
      </c>
      <c r="F18" s="88">
        <f ca="1">IF(ISERROR((C18/VLOOKUP(DATE(VLOOKUP($B$1,Years,1,0)-1,12,1),'Депозити НФК'!$A$10:$S$200,2,0)*100-100)),"–",(C18/VLOOKUP(DATE(VLOOKUP($B$1,Years,1,0)-1,12,1),'Депозити НФК'!$A$10:$S$200,2,0)*100-100))</f>
        <v>3.2045391214760173</v>
      </c>
      <c r="G18" s="88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3.3410403898160013</v>
      </c>
      <c r="K18" s="64"/>
      <c r="L18" s="84"/>
    </row>
    <row r="19" spans="1:13">
      <c r="A19" s="90" t="s">
        <v>17</v>
      </c>
      <c r="B19" s="86">
        <f>IF(ISERROR(VLOOKUP($A$6,Україна!$A$3:$AC$200,9,0)),"–",VLOOKUP($A$6,Україна!$A$3:$AC$200,9,0))</f>
        <v>796924.23882835999</v>
      </c>
      <c r="C19" s="86">
        <f>IF(ISERROR(VLOOKUP($A$6,'Депозити НФК'!$A$10:$S$200,8,0)),"–",VLOOKUP($A$6,'Депозити НФК'!$A$10:$S$200,8,0))</f>
        <v>14208.176801</v>
      </c>
      <c r="D19" s="87">
        <f t="shared" ref="D19:D23" si="1">IF(ISERROR(C19/B19*100),"–",C19/B19*100)</f>
        <v>1.7828767288956975</v>
      </c>
      <c r="E19" s="88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36.932854820356823</v>
      </c>
      <c r="F19" s="88">
        <f ca="1">IF(ISERROR((C19/VLOOKUP(DATE(VLOOKUP($B$1,Years,1,0)-1,12,1),'Депозити НФК'!$A$10:$S$200,8,0)*100-100)),"–",(C19/VLOOKUP(DATE(VLOOKUP($B$1,Years,1,0)-1,12,1),'Депозити НФК'!$A$10:$S$200,8,0)*100-100))</f>
        <v>9.2775579557530534</v>
      </c>
      <c r="G19" s="88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4.7654885306379811</v>
      </c>
      <c r="K19" s="64"/>
      <c r="L19" s="84"/>
    </row>
    <row r="20" spans="1:13">
      <c r="A20" s="90" t="s">
        <v>9</v>
      </c>
      <c r="B20" s="86">
        <f>IF(ISERROR(VLOOKUP($A$6,Україна!$A$3:$AC$200,10,0)),"–",VLOOKUP($A$6,Україна!$A$3:$AC$200,10,0))</f>
        <v>325712.03729097999</v>
      </c>
      <c r="C20" s="86">
        <f>IF(ISERROR(VLOOKUP($A$6,'Депозити НФК'!$A$10:$S$200,14,0)),"–",VLOOKUP($A$6,'Депозити НФК'!$A$10:$S$200,14,0))</f>
        <v>6169.2938131999999</v>
      </c>
      <c r="D20" s="87">
        <f t="shared" si="1"/>
        <v>1.8940945089138856</v>
      </c>
      <c r="E20" s="88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18.879810580844094</v>
      </c>
      <c r="F20" s="88">
        <f ca="1">IF(ISERROR((C20/VLOOKUP(DATE(VLOOKUP($B$1,Years,1,0)-1,12,1),'Депозити НФК'!$A$10:$S$200,14,0)*100-100)),"–",(C20/VLOOKUP(DATE(VLOOKUP($B$1,Years,1,0)-1,12,1),'Депозити НФК'!$A$10:$S$200,14,0)*100-100))</f>
        <v>-8.5058152393416577</v>
      </c>
      <c r="G20" s="88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0.20332581432383279</v>
      </c>
      <c r="K20" s="64"/>
      <c r="L20" s="84"/>
    </row>
    <row r="21" spans="1:13">
      <c r="A21" s="85" t="s">
        <v>198</v>
      </c>
      <c r="B21" s="86">
        <f>IF(ISERROR(VLOOKUP($A$6,Україна!$A$3:$AC$200,11,0)),"–",VLOOKUP($A$6,Україна!$A$3:$AC$200,11,0))</f>
        <v>1335915.8534340903</v>
      </c>
      <c r="C21" s="86">
        <f>IF(ISERROR(VLOOKUP($A$6,'Депозити ДГ'!$A$10:$S$200,2,0)),"–",VLOOKUP($A$6,'Депозити ДГ'!$A$10:$S$200,2,0))</f>
        <v>45892.108143490004</v>
      </c>
      <c r="D21" s="87">
        <f t="shared" si="1"/>
        <v>3.4352544006061656</v>
      </c>
      <c r="E21" s="88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8.584729551106534</v>
      </c>
      <c r="F21" s="88">
        <f ca="1">IF(ISERROR((C21/VLOOKUP(DATE(VLOOKUP($B$1,Years,1,0)-1,12,1),'Депозити ДГ'!$A$10:$S$200,2,0)*100-100)),"–",(C21/VLOOKUP(DATE(VLOOKUP($B$1,Years,1,0)-1,12,1),'Депозити ДГ'!$A$10:$S$200,2,0)*100-100))</f>
        <v>4.8660321662643611</v>
      </c>
      <c r="G21" s="88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0.88970635646454355</v>
      </c>
      <c r="J21" s="84"/>
      <c r="K21" s="84"/>
      <c r="L21" s="84"/>
    </row>
    <row r="22" spans="1:13">
      <c r="A22" s="90" t="s">
        <v>17</v>
      </c>
      <c r="B22" s="86">
        <f>IF(ISERROR(VLOOKUP($A$6,Україна!$A$3:$AC$200,12,0)),"–",VLOOKUP($A$6,Україна!$A$3:$AC$200,12,0))</f>
        <v>862312.94666867994</v>
      </c>
      <c r="C22" s="86">
        <f>IF(ISERROR(VLOOKUP($A$6,'Депозити ДГ'!$A$10:$S$200,8,0)),"–",VLOOKUP($A$6,'Депозити ДГ'!$A$10:$S$200,8,0))</f>
        <v>32803.311941690001</v>
      </c>
      <c r="D22" s="87">
        <f t="shared" si="1"/>
        <v>3.804107553808278</v>
      </c>
      <c r="E22" s="88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10.002951664865492</v>
      </c>
      <c r="F22" s="88">
        <f ca="1">IF(ISERROR((C22/VLOOKUP(DATE(VLOOKUP($B$1,Years,1,0)-1,12,1),'Депозити ДГ'!$A$10:$S$200,8,0)*100-100)),"–",(C22/VLOOKUP(DATE(VLOOKUP($B$1,Years,1,0)-1,12,1),'Депозити ДГ'!$A$10:$S$200,8,0)*100-100))</f>
        <v>6.2819086692177848</v>
      </c>
      <c r="G22" s="88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1.041553853789992</v>
      </c>
      <c r="J22" s="84"/>
      <c r="K22" s="84"/>
      <c r="L22" s="84"/>
    </row>
    <row r="23" spans="1:13">
      <c r="A23" s="92" t="s">
        <v>9</v>
      </c>
      <c r="B23" s="93">
        <f>IF(ISERROR(VLOOKUP($A$6,Україна!$A$3:$AC$200,13,0)),"–",VLOOKUP($A$6,Україна!$A$3:$AC$200,13,0))</f>
        <v>473602.90676540998</v>
      </c>
      <c r="C23" s="93">
        <f>IF(ISERROR(VLOOKUP($A$6,'Депозити ДГ'!$A$10:$S$200,14,0)),"–",VLOOKUP($A$6,'Депозити ДГ'!$A$10:$S$200,14,0))</f>
        <v>13088.7962018</v>
      </c>
      <c r="D23" s="94">
        <f t="shared" si="1"/>
        <v>2.7636646681907471</v>
      </c>
      <c r="E23" s="95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5.1860057987335182</v>
      </c>
      <c r="F23" s="95">
        <f ca="1">IF(ISERROR((C23/VLOOKUP(DATE(VLOOKUP($B$1,Years,1,0)-1,12,1),'Депозити ДГ'!$A$10:$S$200,14,0)*100-100)),"–",(C23/VLOOKUP(DATE(VLOOKUP($B$1,Years,1,0)-1,12,1),'Депозити ДГ'!$A$10:$S$200,14,0)*100-100))</f>
        <v>1.4779366464210568</v>
      </c>
      <c r="G23" s="95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0.5111419156932584</v>
      </c>
      <c r="J23" s="84"/>
      <c r="K23" s="84"/>
      <c r="L23" s="84"/>
    </row>
    <row r="24" spans="1:13">
      <c r="A24" s="101"/>
      <c r="B24" s="101"/>
      <c r="C24" s="102"/>
      <c r="D24" s="102"/>
      <c r="E24" s="103"/>
      <c r="F24" s="103"/>
      <c r="G24" s="67"/>
    </row>
    <row r="25" spans="1:13" s="1" customFormat="1" ht="26.25" customHeight="1">
      <c r="A25" s="182" t="s">
        <v>114</v>
      </c>
      <c r="B25" s="183"/>
      <c r="C25" s="183"/>
      <c r="D25" s="183"/>
      <c r="E25" s="184" t="s">
        <v>123</v>
      </c>
      <c r="F25" s="184"/>
      <c r="G25" s="185"/>
      <c r="J25" s="104"/>
      <c r="K25" s="104"/>
      <c r="L25" s="104"/>
      <c r="M25" s="64"/>
    </row>
    <row r="26" spans="1:13" s="1" customFormat="1" ht="27.75" customHeight="1">
      <c r="A26" s="182"/>
      <c r="B26" s="183"/>
      <c r="C26" s="183"/>
      <c r="D26" s="183"/>
      <c r="E26" s="114" t="s">
        <v>172</v>
      </c>
      <c r="F26" s="114" t="s">
        <v>173</v>
      </c>
      <c r="G26" s="117" t="s">
        <v>181</v>
      </c>
      <c r="J26" s="105"/>
      <c r="K26" s="105"/>
      <c r="L26" s="105"/>
      <c r="M26" s="64"/>
    </row>
    <row r="27" spans="1:13" ht="33" customHeight="1">
      <c r="A27" s="186" t="s">
        <v>124</v>
      </c>
      <c r="B27" s="186"/>
      <c r="C27" s="186"/>
      <c r="D27" s="186"/>
      <c r="E27" s="186"/>
      <c r="F27" s="186"/>
      <c r="G27" s="67"/>
    </row>
    <row r="28" spans="1:13">
      <c r="A28" s="85" t="s">
        <v>24</v>
      </c>
      <c r="B28" s="67"/>
      <c r="C28" s="67"/>
      <c r="D28" s="67"/>
      <c r="E28" s="88">
        <f>IF(ISERROR(VLOOKUP($A$6,Україна!$A$3:$AC$200,14,0)),"–",VLOOKUP($A$6,Україна!$A$3:$AC$200,14,0))</f>
        <v>13.357699999999999</v>
      </c>
      <c r="F28" s="88">
        <f>IF(ISERROR(VLOOKUP($A$6,'% ставки за кредитами НФК'!$A$10:$S$200,2,0)),"–",VLOOKUP($A$6,'% ставки за кредитами НФК'!$A$10:$S$200,2,0))</f>
        <v>15.6595</v>
      </c>
      <c r="G28" s="88">
        <f>IF(ISERROR(IF(F28=0,"–",F28-E28)),"–",IF(F28=0,"–",F28-E28))</f>
        <v>2.3018000000000001</v>
      </c>
    </row>
    <row r="29" spans="1:13">
      <c r="A29" s="90" t="s">
        <v>17</v>
      </c>
      <c r="B29" s="67"/>
      <c r="C29" s="67"/>
      <c r="D29" s="67"/>
      <c r="E29" s="88">
        <f>IF(ISERROR(VLOOKUP($A$6,Україна!$A$3:$AC$200,15,0)),"–",VLOOKUP($A$6,Україна!$A$3:$AC$200,15,0))</f>
        <v>14.8018</v>
      </c>
      <c r="F29" s="88">
        <f>IF(ISERROR(VLOOKUP($A$6,'% ставки за кредитами НФК'!$A$10:$S$200,8,0)),"–",VLOOKUP($A$6,'% ставки за кредитами НФК'!$A$10:$S$200,8,0))</f>
        <v>16.760400000000001</v>
      </c>
      <c r="G29" s="88">
        <f t="shared" ref="G29:G37" si="2">IF(ISERROR(IF(F29=0,"–",F29-E29)),"–",IF(F29=0,"–",F29-E29))</f>
        <v>1.9586000000000006</v>
      </c>
    </row>
    <row r="30" spans="1:13">
      <c r="A30" s="106" t="s">
        <v>117</v>
      </c>
      <c r="B30" s="67"/>
      <c r="C30" s="67"/>
      <c r="D30" s="67"/>
      <c r="E30" s="88">
        <f>IF(ISERROR(VLOOKUP($A$6,Україна!$A$3:$AC$200,16,0)),"–",VLOOKUP($A$6,Україна!$A$3:$AC$200,16,0))</f>
        <v>14.244999999999999</v>
      </c>
      <c r="F30" s="88">
        <f>IF(ISERROR(VLOOKUP($A$6,'% ставки за кредитами НФК'!$A$10:$S$200,10,0)),"–",VLOOKUP($A$6,'% ставки за кредитами НФК'!$A$10:$S$200,10,0))</f>
        <v>16.663799999999998</v>
      </c>
      <c r="G30" s="88">
        <f t="shared" si="2"/>
        <v>2.4187999999999992</v>
      </c>
    </row>
    <row r="31" spans="1:13">
      <c r="A31" s="90" t="s">
        <v>9</v>
      </c>
      <c r="B31" s="67"/>
      <c r="C31" s="67"/>
      <c r="D31" s="67"/>
      <c r="E31" s="88">
        <f>IF(ISERROR(VLOOKUP($A$6,Україна!$A$3:$AC$200,17,0)),"–",VLOOKUP($A$6,Україна!$A$3:$AC$200,17,0))</f>
        <v>6.2431999999999999</v>
      </c>
      <c r="F31" s="88">
        <f>IF(ISERROR(VLOOKUP($A$6,'% ставки за кредитами НФК'!$A$10:$S$200,14,0)),"–",VLOOKUP($A$6,'% ставки за кредитами НФК'!$A$10:$S$200,14,0))</f>
        <v>5.81</v>
      </c>
      <c r="G31" s="88">
        <f t="shared" si="2"/>
        <v>-0.43320000000000025</v>
      </c>
    </row>
    <row r="32" spans="1:13">
      <c r="A32" s="106" t="s">
        <v>117</v>
      </c>
      <c r="B32" s="67"/>
      <c r="C32" s="67"/>
      <c r="D32" s="67"/>
      <c r="E32" s="88">
        <f>IF(ISERROR(VLOOKUP($A$6,Україна!$A$3:$AC$200,18,0)),"–",VLOOKUP($A$6,Україна!$A$3:$AC$200,18,0))</f>
        <v>6.2439999999999998</v>
      </c>
      <c r="F32" s="88">
        <f>IF(ISERROR(VLOOKUP($A$6,'% ставки за кредитами НФК'!$A$10:$S$200,16,0)),"–",VLOOKUP($A$6,'% ставки за кредитами НФК'!$A$10:$S$200,16,0))</f>
        <v>5.81</v>
      </c>
      <c r="G32" s="88">
        <f t="shared" si="2"/>
        <v>-0.43400000000000016</v>
      </c>
    </row>
    <row r="33" spans="1:13">
      <c r="A33" s="85" t="s">
        <v>199</v>
      </c>
      <c r="B33" s="67"/>
      <c r="C33" s="67"/>
      <c r="D33" s="67"/>
      <c r="E33" s="88">
        <f>IF(ISERROR(VLOOKUP($A$6,Україна!$A$3:$AC$200,19,0)),"–",VLOOKUP($A$6,Україна!$A$3:$AC$200,19,0))</f>
        <v>27.1934</v>
      </c>
      <c r="F33" s="88">
        <f>IF(ISERROR(VLOOKUP($A$6,'% ставки за кредитами ДГ'!$A$10:$S$200,2,0)),"–",VLOOKUP($A$6,'% ставки за кредитами ДГ'!$A$10:$S$200,2,0))</f>
        <v>35.353400000000001</v>
      </c>
      <c r="G33" s="88">
        <f t="shared" si="2"/>
        <v>8.16</v>
      </c>
    </row>
    <row r="34" spans="1:13">
      <c r="A34" s="90" t="s">
        <v>17</v>
      </c>
      <c r="B34" s="67"/>
      <c r="C34" s="67"/>
      <c r="D34" s="67"/>
      <c r="E34" s="88">
        <f>IF(ISERROR(VLOOKUP($A$6,Україна!$A$3:$AC$200,20,0)),"–",VLOOKUP($A$6,Україна!$A$3:$AC$200,20,0))</f>
        <v>27.206199999999999</v>
      </c>
      <c r="F34" s="88">
        <f>IF(ISERROR(VLOOKUP($A$6,'% ставки за кредитами ДГ'!$A$10:$S$200,8,0)),"–",VLOOKUP($A$6,'% ставки за кредитами ДГ'!$A$10:$S$200,8,0))</f>
        <v>35.348799999999997</v>
      </c>
      <c r="G34" s="88">
        <f t="shared" si="2"/>
        <v>8.1425999999999981</v>
      </c>
    </row>
    <row r="35" spans="1:13">
      <c r="A35" s="106" t="s">
        <v>117</v>
      </c>
      <c r="B35" s="67"/>
      <c r="C35" s="67"/>
      <c r="D35" s="67"/>
      <c r="E35" s="88">
        <f>IF(ISERROR(VLOOKUP($A$6,Україна!$A$3:$AC$200,21,0)),"–",VLOOKUP($A$6,Україна!$A$3:$AC$200,21,0))</f>
        <v>32.665700000000001</v>
      </c>
      <c r="F35" s="88">
        <f>IF(ISERROR(VLOOKUP($A$6,'% ставки за кредитами ДГ'!$A$10:$S$200,10,0)),"–",VLOOKUP($A$6,'% ставки за кредитами ДГ'!$A$10:$S$200,10,0))</f>
        <v>34.220300000000002</v>
      </c>
      <c r="G35" s="88">
        <f t="shared" si="2"/>
        <v>1.5546000000000006</v>
      </c>
    </row>
    <row r="36" spans="1:13">
      <c r="A36" s="90" t="s">
        <v>9</v>
      </c>
      <c r="B36" s="67"/>
      <c r="C36" s="67"/>
      <c r="D36" s="67"/>
      <c r="E36" s="88">
        <f>IF(ISERROR(VLOOKUP($A$6,Україна!$A$3:$AC$200,22,0)),"–",VLOOKUP($A$6,Україна!$A$3:$AC$200,22,0))</f>
        <v>13.254200000000001</v>
      </c>
      <c r="F36" s="88">
        <f>IF(ISERROR(VLOOKUP($A$6,'% ставки за кредитами ДГ'!$A$10:$S$200,14,0)),"–",VLOOKUP($A$6,'% ставки за кредитами ДГ'!$A$10:$S$200,14,0))</f>
        <v>47.283099999999997</v>
      </c>
      <c r="G36" s="88">
        <f t="shared" si="2"/>
        <v>34.028899999999993</v>
      </c>
    </row>
    <row r="37" spans="1:13">
      <c r="A37" s="106" t="s">
        <v>117</v>
      </c>
      <c r="B37" s="67"/>
      <c r="C37" s="67"/>
      <c r="D37" s="67"/>
      <c r="E37" s="95">
        <f>IF(ISERROR(VLOOKUP($A$6,Україна!$A$3:$AC$200,23,0)),"–",VLOOKUP($A$6,Україна!$A$3:$AC$200,23,0))</f>
        <v>7.1087999999999996</v>
      </c>
      <c r="F37" s="95">
        <f>IF(ISERROR(VLOOKUP($A$6,'% ставки за кредитами ДГ'!$A$10:$S$200,16,0)),"–",VLOOKUP($A$6,'% ставки за кредитами ДГ'!$A$10:$S$200,16,0))</f>
        <v>52</v>
      </c>
      <c r="G37" s="95">
        <f t="shared" si="2"/>
        <v>44.891199999999998</v>
      </c>
    </row>
    <row r="38" spans="1:13" ht="30.75" customHeight="1">
      <c r="A38" s="187" t="s">
        <v>125</v>
      </c>
      <c r="B38" s="187"/>
      <c r="C38" s="187"/>
      <c r="D38" s="187"/>
      <c r="E38" s="186"/>
      <c r="F38" s="186"/>
      <c r="G38" s="67"/>
    </row>
    <row r="39" spans="1:13">
      <c r="A39" s="85" t="s">
        <v>24</v>
      </c>
      <c r="B39" s="67"/>
      <c r="C39" s="67"/>
      <c r="D39" s="67"/>
      <c r="E39" s="88">
        <f>IF(ISERROR(VLOOKUP($A$6,Україна!$A$3:$AC$200,24,0)),"–",VLOOKUP($A$6,Україна!$A$3:$AC$200,24,0))</f>
        <v>7.4573</v>
      </c>
      <c r="F39" s="88">
        <f>IF(ISERROR(VLOOKUP($A$6,'% ставки за депозитами НФК'!$A$10:$P$200,2,0)),"–",VLOOKUP($A$6,'% ставки за депозитами НФК'!$A$10:$P$200,2,0))</f>
        <v>8.8213000000000008</v>
      </c>
      <c r="G39" s="88">
        <f>IF(ISERROR(IF(F39=0,"–",F39-E39)),"–",IF(F39=0,"–",F39-E39))</f>
        <v>1.3640000000000008</v>
      </c>
    </row>
    <row r="40" spans="1:13">
      <c r="A40" s="90" t="s">
        <v>17</v>
      </c>
      <c r="B40" s="67"/>
      <c r="C40" s="67"/>
      <c r="D40" s="67"/>
      <c r="E40" s="88">
        <f>IF(ISERROR(VLOOKUP($A$6,Україна!$A$3:$AC$200,25,0)),"–",VLOOKUP($A$6,Україна!$A$3:$AC$200,25,0))</f>
        <v>8.4356000000000009</v>
      </c>
      <c r="F40" s="88">
        <f>IF(ISERROR(VLOOKUP($A$6,'% ставки за депозитами НФК'!$A$10:$P$200,7,0)),"–",VLOOKUP($A$6,'% ставки за депозитами НФК'!$A$10:$P$200,7,0))</f>
        <v>9.4403000000000006</v>
      </c>
      <c r="G40" s="88">
        <f t="shared" ref="G40:G44" si="3">IF(ISERROR(IF(F40=0,"–",F40-E40)),"–",IF(F40=0,"–",F40-E40))</f>
        <v>1.0046999999999997</v>
      </c>
    </row>
    <row r="41" spans="1:13">
      <c r="A41" s="90" t="s">
        <v>9</v>
      </c>
      <c r="B41" s="67"/>
      <c r="C41" s="67"/>
      <c r="D41" s="67"/>
      <c r="E41" s="88">
        <f>IF(ISERROR(VLOOKUP($A$6,Україна!$A$3:$AC$200,26,0)),"–",VLOOKUP($A$6,Україна!$A$3:$AC$200,26,0))</f>
        <v>0.83550000000000002</v>
      </c>
      <c r="F41" s="88">
        <f>IF(ISERROR(VLOOKUP($A$6,'% ставки за депозитами НФК'!$A$10:$P$200,12,0)),"–",VLOOKUP($A$6,'% ставки за депозитами НФК'!$A$10:$P$200,12,0))</f>
        <v>0.88200000000000001</v>
      </c>
      <c r="G41" s="88">
        <f t="shared" si="3"/>
        <v>4.6499999999999986E-2</v>
      </c>
    </row>
    <row r="42" spans="1:13">
      <c r="A42" s="85" t="s">
        <v>199</v>
      </c>
      <c r="B42" s="67"/>
      <c r="C42" s="67"/>
      <c r="D42" s="67"/>
      <c r="E42" s="88">
        <f>IF(ISERROR(VLOOKUP($A$6,Україна!$A$3:$AC$200,27,0)),"–",VLOOKUP($A$6,Україна!$A$3:$AC$200,27,0))</f>
        <v>7.6212</v>
      </c>
      <c r="F42" s="88">
        <f>IF(ISERROR(VLOOKUP($A$6,'% ставки за депозитами ДГ'!$A$10:$P$200,2,0)),"–",VLOOKUP($A$6,'% ставки за депозитами ДГ'!$A$10:$P$200,2,0))</f>
        <v>8.8221000000000007</v>
      </c>
      <c r="G42" s="88">
        <f t="shared" si="3"/>
        <v>1.2009000000000007</v>
      </c>
    </row>
    <row r="43" spans="1:13">
      <c r="A43" s="91" t="s">
        <v>17</v>
      </c>
      <c r="B43" s="67"/>
      <c r="C43" s="67"/>
      <c r="D43" s="67"/>
      <c r="E43" s="88">
        <f>IF(ISERROR(VLOOKUP($A$6,Україна!$A$3:$AC$200,28,0)),"–",VLOOKUP($A$6,Україна!$A$3:$AC$200,28,0))</f>
        <v>10.256500000000001</v>
      </c>
      <c r="F43" s="88">
        <f>IF(ISERROR(VLOOKUP($A$6,'% ставки за депозитами ДГ'!$A$10:$P$200,7,0)),"–",VLOOKUP($A$6,'% ставки за депозитами ДГ'!$A$10:$P$200,7,0))</f>
        <v>11.562200000000001</v>
      </c>
      <c r="G43" s="88">
        <f t="shared" si="3"/>
        <v>1.3056999999999999</v>
      </c>
    </row>
    <row r="44" spans="1:13">
      <c r="A44" s="92" t="s">
        <v>9</v>
      </c>
      <c r="B44" s="107"/>
      <c r="C44" s="107"/>
      <c r="D44" s="107"/>
      <c r="E44" s="95">
        <f>IF(ISERROR(VLOOKUP($A$6,Україна!$A$3:$AC$200,29,0)),"–",VLOOKUP($A$6,Україна!$A$3:$AC$200,29,0))</f>
        <v>1.0646</v>
      </c>
      <c r="F44" s="95">
        <f>IF(ISERROR(VLOOKUP($A$6,'% ставки за депозитами ДГ'!$A$10:$P$200,12,0)),"–",VLOOKUP($A$6,'% ставки за депозитами ДГ'!$A$10:$P$200,12,0))</f>
        <v>1.0357000000000001</v>
      </c>
      <c r="G44" s="95">
        <f t="shared" si="3"/>
        <v>-2.8899999999999926E-2</v>
      </c>
    </row>
    <row r="45" spans="1:13">
      <c r="A45" s="101"/>
      <c r="B45" s="101"/>
      <c r="C45" s="102"/>
      <c r="D45" s="102"/>
      <c r="E45" s="103"/>
      <c r="F45" s="103"/>
      <c r="G45" s="67"/>
    </row>
    <row r="46" spans="1:13" s="1" customFormat="1" ht="22.5" customHeight="1">
      <c r="A46" s="182" t="s">
        <v>114</v>
      </c>
      <c r="B46" s="183"/>
      <c r="C46" s="183"/>
      <c r="D46" s="183"/>
      <c r="E46" s="183"/>
      <c r="F46" s="183"/>
      <c r="G46" s="117" t="s">
        <v>173</v>
      </c>
      <c r="J46" s="104"/>
      <c r="K46" s="104"/>
      <c r="L46" s="104"/>
      <c r="M46" s="64"/>
    </row>
    <row r="47" spans="1:13">
      <c r="A47" s="108" t="s">
        <v>118</v>
      </c>
      <c r="B47" s="109"/>
      <c r="C47" s="110"/>
      <c r="D47" s="110"/>
      <c r="E47" s="103"/>
      <c r="F47" s="103"/>
      <c r="G47" s="67"/>
    </row>
    <row r="48" spans="1:13">
      <c r="A48" s="111" t="s">
        <v>113</v>
      </c>
      <c r="B48" s="111"/>
      <c r="C48" s="103"/>
      <c r="D48" s="103"/>
      <c r="E48" s="112"/>
      <c r="F48" s="67"/>
      <c r="G48" s="153">
        <f>IF(ISERROR(VLOOKUP($A$6,'Банки та філії'!$A$10:$C$200,2,0)),,VLOOKUP($A$6,'Банки та філії'!$A$10:$C$200,2,0))</f>
        <v>2</v>
      </c>
    </row>
    <row r="49" spans="1:7">
      <c r="A49" s="111" t="s">
        <v>62</v>
      </c>
      <c r="B49" s="111"/>
      <c r="C49" s="103"/>
      <c r="D49" s="103"/>
      <c r="E49" s="112"/>
      <c r="F49" s="152"/>
      <c r="G49" s="153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51">
        <f>IF(ISERROR(VLOOKUP($A$6,'Банки та філії'!$A$11:$D$200,4,0)),,VLOOKUP($A$6,'Банки та філії'!$A$11:$D$200,4,0))</f>
        <v>158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" t="s">
        <v>131</v>
      </c>
    </row>
    <row r="2" spans="1:16" ht="6" customHeight="1"/>
    <row r="3" spans="1:16">
      <c r="A3" s="115" t="s">
        <v>191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130</v>
      </c>
    </row>
    <row r="5" spans="1:16">
      <c r="A5" s="19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270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23">
        <v>1</v>
      </c>
      <c r="B9" s="146">
        <v>2</v>
      </c>
      <c r="C9" s="23">
        <v>3</v>
      </c>
      <c r="D9" s="146">
        <v>4</v>
      </c>
      <c r="E9" s="146">
        <v>5</v>
      </c>
    </row>
    <row r="10" spans="1:16" s="1" customFormat="1">
      <c r="A10" s="161">
        <v>2</v>
      </c>
      <c r="B10" s="163" t="s">
        <v>201</v>
      </c>
      <c r="C10" s="162">
        <v>322313</v>
      </c>
      <c r="D10" s="162">
        <v>47</v>
      </c>
      <c r="E10" s="162">
        <v>2</v>
      </c>
    </row>
    <row r="11" spans="1:16" s="1" customFormat="1">
      <c r="A11" s="161">
        <v>6</v>
      </c>
      <c r="B11" s="163" t="s">
        <v>202</v>
      </c>
      <c r="C11" s="162">
        <v>300465</v>
      </c>
      <c r="D11" s="162">
        <v>1163</v>
      </c>
      <c r="E11" s="162">
        <v>27</v>
      </c>
    </row>
    <row r="12" spans="1:16" s="1" customFormat="1">
      <c r="A12" s="161">
        <v>29</v>
      </c>
      <c r="B12" s="163" t="s">
        <v>219</v>
      </c>
      <c r="C12" s="162">
        <v>300119</v>
      </c>
      <c r="D12" s="162">
        <v>33</v>
      </c>
      <c r="E12" s="162">
        <v>1</v>
      </c>
    </row>
    <row r="13" spans="1:16" s="1" customFormat="1">
      <c r="A13" s="161">
        <v>36</v>
      </c>
      <c r="B13" s="163" t="s">
        <v>268</v>
      </c>
      <c r="C13" s="162">
        <v>300335</v>
      </c>
      <c r="D13" s="162">
        <v>330</v>
      </c>
      <c r="E13" s="162">
        <v>6</v>
      </c>
    </row>
    <row r="14" spans="1:16" s="1" customFormat="1">
      <c r="A14" s="161">
        <v>43</v>
      </c>
      <c r="B14" s="163" t="s">
        <v>203</v>
      </c>
      <c r="C14" s="162">
        <v>320940</v>
      </c>
      <c r="D14" s="162">
        <v>3</v>
      </c>
      <c r="E14" s="162">
        <v>0</v>
      </c>
    </row>
    <row r="15" spans="1:16" s="1" customFormat="1">
      <c r="A15" s="161">
        <v>46</v>
      </c>
      <c r="B15" s="163" t="s">
        <v>260</v>
      </c>
      <c r="C15" s="162">
        <v>305299</v>
      </c>
      <c r="D15" s="162">
        <v>1113</v>
      </c>
      <c r="E15" s="162">
        <v>33</v>
      </c>
    </row>
    <row r="16" spans="1:16" s="1" customFormat="1">
      <c r="A16" s="161">
        <v>49</v>
      </c>
      <c r="B16" s="163" t="s">
        <v>204</v>
      </c>
      <c r="C16" s="162">
        <v>353100</v>
      </c>
      <c r="D16" s="162">
        <v>16</v>
      </c>
      <c r="E16" s="162">
        <v>0</v>
      </c>
    </row>
    <row r="17" spans="1:5" s="1" customFormat="1">
      <c r="A17" s="161">
        <v>62</v>
      </c>
      <c r="B17" s="163" t="s">
        <v>205</v>
      </c>
      <c r="C17" s="162">
        <v>339500</v>
      </c>
      <c r="D17" s="162">
        <v>96</v>
      </c>
      <c r="E17" s="162">
        <v>5</v>
      </c>
    </row>
    <row r="18" spans="1:5" s="1" customFormat="1">
      <c r="A18" s="161">
        <v>72</v>
      </c>
      <c r="B18" s="163" t="s">
        <v>232</v>
      </c>
      <c r="C18" s="162">
        <v>334840</v>
      </c>
      <c r="D18" s="162">
        <v>1</v>
      </c>
      <c r="E18" s="162">
        <v>0</v>
      </c>
    </row>
    <row r="19" spans="1:5" s="1" customFormat="1">
      <c r="A19" s="161">
        <v>88</v>
      </c>
      <c r="B19" s="163" t="s">
        <v>253</v>
      </c>
      <c r="C19" s="162">
        <v>325365</v>
      </c>
      <c r="D19" s="162">
        <v>65</v>
      </c>
      <c r="E19" s="162">
        <v>1</v>
      </c>
    </row>
    <row r="20" spans="1:5" s="1" customFormat="1">
      <c r="A20" s="161">
        <v>91</v>
      </c>
      <c r="B20" s="163" t="s">
        <v>259</v>
      </c>
      <c r="C20" s="162">
        <v>325268</v>
      </c>
      <c r="D20" s="162">
        <v>19</v>
      </c>
      <c r="E20" s="162">
        <v>0</v>
      </c>
    </row>
    <row r="21" spans="1:5" s="1" customFormat="1">
      <c r="A21" s="161">
        <v>95</v>
      </c>
      <c r="B21" s="163" t="s">
        <v>254</v>
      </c>
      <c r="C21" s="162">
        <v>325990</v>
      </c>
      <c r="D21" s="162">
        <v>10</v>
      </c>
      <c r="E21" s="162">
        <v>0</v>
      </c>
    </row>
    <row r="22" spans="1:5" s="1" customFormat="1">
      <c r="A22" s="161">
        <v>96</v>
      </c>
      <c r="B22" s="163" t="s">
        <v>233</v>
      </c>
      <c r="C22" s="162">
        <v>307770</v>
      </c>
      <c r="D22" s="162">
        <v>197</v>
      </c>
      <c r="E22" s="162">
        <v>10</v>
      </c>
    </row>
    <row r="23" spans="1:5" s="1" customFormat="1">
      <c r="A23" s="161">
        <v>101</v>
      </c>
      <c r="B23" s="163" t="s">
        <v>206</v>
      </c>
      <c r="C23" s="162">
        <v>313849</v>
      </c>
      <c r="D23" s="162">
        <v>26</v>
      </c>
      <c r="E23" s="162">
        <v>4</v>
      </c>
    </row>
    <row r="24" spans="1:5" s="1" customFormat="1">
      <c r="A24" s="161">
        <v>105</v>
      </c>
      <c r="B24" s="163" t="s">
        <v>217</v>
      </c>
      <c r="C24" s="162">
        <v>328168</v>
      </c>
      <c r="D24" s="162">
        <v>47</v>
      </c>
      <c r="E24" s="162">
        <v>1</v>
      </c>
    </row>
    <row r="25" spans="1:5" s="1" customFormat="1" ht="15" customHeight="1">
      <c r="A25" s="161">
        <v>106</v>
      </c>
      <c r="B25" s="163" t="s">
        <v>207</v>
      </c>
      <c r="C25" s="162">
        <v>328209</v>
      </c>
      <c r="D25" s="162">
        <v>47</v>
      </c>
      <c r="E25" s="162">
        <v>1</v>
      </c>
    </row>
    <row r="26" spans="1:5" s="1" customFormat="1">
      <c r="A26" s="161">
        <v>113</v>
      </c>
      <c r="B26" s="163" t="s">
        <v>220</v>
      </c>
      <c r="C26" s="162">
        <v>331489</v>
      </c>
      <c r="D26" s="162">
        <v>73</v>
      </c>
      <c r="E26" s="162">
        <v>1</v>
      </c>
    </row>
    <row r="27" spans="1:5" s="1" customFormat="1">
      <c r="A27" s="161">
        <v>115</v>
      </c>
      <c r="B27" s="163" t="s">
        <v>239</v>
      </c>
      <c r="C27" s="162">
        <v>334851</v>
      </c>
      <c r="D27" s="162">
        <v>223</v>
      </c>
      <c r="E27" s="162">
        <v>16</v>
      </c>
    </row>
    <row r="28" spans="1:5" s="1" customFormat="1">
      <c r="A28" s="161">
        <v>123</v>
      </c>
      <c r="B28" s="163" t="s">
        <v>234</v>
      </c>
      <c r="C28" s="162">
        <v>351607</v>
      </c>
      <c r="D28" s="162">
        <v>16</v>
      </c>
      <c r="E28" s="162">
        <v>0</v>
      </c>
    </row>
    <row r="29" spans="1:5" s="1" customFormat="1">
      <c r="A29" s="161">
        <v>128</v>
      </c>
      <c r="B29" s="163" t="s">
        <v>221</v>
      </c>
      <c r="C29" s="162">
        <v>351254</v>
      </c>
      <c r="D29" s="162">
        <v>3</v>
      </c>
      <c r="E29" s="162">
        <v>0</v>
      </c>
    </row>
    <row r="30" spans="1:5" s="1" customFormat="1">
      <c r="A30" s="161">
        <v>129</v>
      </c>
      <c r="B30" s="163" t="s">
        <v>235</v>
      </c>
      <c r="C30" s="162">
        <v>321723</v>
      </c>
      <c r="D30" s="162">
        <v>1</v>
      </c>
      <c r="E30" s="162">
        <v>0</v>
      </c>
    </row>
    <row r="31" spans="1:5" s="1" customFormat="1">
      <c r="A31" s="161">
        <v>133</v>
      </c>
      <c r="B31" s="163" t="s">
        <v>222</v>
      </c>
      <c r="C31" s="162">
        <v>353489</v>
      </c>
      <c r="D31" s="162">
        <v>47</v>
      </c>
      <c r="E31" s="162">
        <v>0</v>
      </c>
    </row>
    <row r="32" spans="1:5" s="1" customFormat="1">
      <c r="A32" s="161">
        <v>136</v>
      </c>
      <c r="B32" s="163" t="s">
        <v>240</v>
      </c>
      <c r="C32" s="162">
        <v>351005</v>
      </c>
      <c r="D32" s="162">
        <v>220</v>
      </c>
      <c r="E32" s="162">
        <v>6</v>
      </c>
    </row>
    <row r="33" spans="1:5" s="1" customFormat="1">
      <c r="A33" s="161">
        <v>142</v>
      </c>
      <c r="B33" s="163" t="s">
        <v>241</v>
      </c>
      <c r="C33" s="162">
        <v>336310</v>
      </c>
      <c r="D33" s="162">
        <v>72</v>
      </c>
      <c r="E33" s="162">
        <v>2</v>
      </c>
    </row>
    <row r="34" spans="1:5" s="1" customFormat="1">
      <c r="A34" s="161">
        <v>143</v>
      </c>
      <c r="B34" s="163" t="s">
        <v>223</v>
      </c>
      <c r="C34" s="162">
        <v>312248</v>
      </c>
      <c r="D34" s="162">
        <v>38</v>
      </c>
      <c r="E34" s="162">
        <v>0</v>
      </c>
    </row>
    <row r="35" spans="1:5" s="1" customFormat="1">
      <c r="A35" s="161">
        <v>146</v>
      </c>
      <c r="B35" s="163" t="s">
        <v>265</v>
      </c>
      <c r="C35" s="162">
        <v>320371</v>
      </c>
      <c r="D35" s="162">
        <v>13</v>
      </c>
      <c r="E35" s="162">
        <v>0</v>
      </c>
    </row>
    <row r="36" spans="1:5" s="1" customFormat="1">
      <c r="A36" s="161">
        <v>153</v>
      </c>
      <c r="B36" s="163" t="s">
        <v>224</v>
      </c>
      <c r="C36" s="162">
        <v>380838</v>
      </c>
      <c r="D36" s="162">
        <v>39</v>
      </c>
      <c r="E36" s="162">
        <v>0</v>
      </c>
    </row>
    <row r="37" spans="1:5" s="1" customFormat="1">
      <c r="A37" s="161">
        <v>171</v>
      </c>
      <c r="B37" s="163" t="s">
        <v>255</v>
      </c>
      <c r="C37" s="162">
        <v>300614</v>
      </c>
      <c r="D37" s="162">
        <v>126</v>
      </c>
      <c r="E37" s="162">
        <v>4</v>
      </c>
    </row>
    <row r="38" spans="1:5" s="1" customFormat="1">
      <c r="A38" s="161">
        <v>205</v>
      </c>
      <c r="B38" s="163" t="s">
        <v>208</v>
      </c>
      <c r="C38" s="162">
        <v>313582</v>
      </c>
      <c r="D38" s="162">
        <v>24</v>
      </c>
      <c r="E38" s="162">
        <v>8</v>
      </c>
    </row>
    <row r="39" spans="1:5" s="1" customFormat="1">
      <c r="A39" s="161">
        <v>231</v>
      </c>
      <c r="B39" s="163" t="s">
        <v>236</v>
      </c>
      <c r="C39" s="162">
        <v>322539</v>
      </c>
      <c r="D39" s="162">
        <v>19</v>
      </c>
      <c r="E39" s="162">
        <v>1</v>
      </c>
    </row>
    <row r="40" spans="1:5" s="1" customFormat="1">
      <c r="A40" s="161">
        <v>240</v>
      </c>
      <c r="B40" s="163" t="s">
        <v>266</v>
      </c>
      <c r="C40" s="162">
        <v>322540</v>
      </c>
      <c r="D40" s="162">
        <v>56</v>
      </c>
      <c r="E40" s="162">
        <v>1</v>
      </c>
    </row>
    <row r="41" spans="1:5" s="1" customFormat="1">
      <c r="A41" s="161">
        <v>242</v>
      </c>
      <c r="B41" s="163" t="s">
        <v>256</v>
      </c>
      <c r="C41" s="162">
        <v>322001</v>
      </c>
      <c r="D41" s="162">
        <v>13</v>
      </c>
      <c r="E41" s="162">
        <v>0</v>
      </c>
    </row>
    <row r="42" spans="1:5" s="1" customFormat="1">
      <c r="A42" s="161">
        <v>251</v>
      </c>
      <c r="B42" s="163" t="s">
        <v>209</v>
      </c>
      <c r="C42" s="162">
        <v>300658</v>
      </c>
      <c r="D42" s="162">
        <v>15</v>
      </c>
      <c r="E42" s="162">
        <v>0</v>
      </c>
    </row>
    <row r="43" spans="1:5" s="1" customFormat="1">
      <c r="A43" s="161">
        <v>270</v>
      </c>
      <c r="B43" s="163" t="s">
        <v>237</v>
      </c>
      <c r="C43" s="162">
        <v>305749</v>
      </c>
      <c r="D43" s="162">
        <v>33</v>
      </c>
      <c r="E43" s="162">
        <v>1</v>
      </c>
    </row>
    <row r="44" spans="1:5" s="1" customFormat="1">
      <c r="A44" s="161">
        <v>272</v>
      </c>
      <c r="B44" s="163" t="s">
        <v>267</v>
      </c>
      <c r="C44" s="162">
        <v>300346</v>
      </c>
      <c r="D44" s="162">
        <v>138</v>
      </c>
      <c r="E44" s="162">
        <v>5</v>
      </c>
    </row>
    <row r="45" spans="1:5" s="1" customFormat="1">
      <c r="A45" s="161">
        <v>274</v>
      </c>
      <c r="B45" s="163" t="s">
        <v>210</v>
      </c>
      <c r="C45" s="162">
        <v>320478</v>
      </c>
      <c r="D45" s="162">
        <v>215</v>
      </c>
      <c r="E45" s="162">
        <v>6</v>
      </c>
    </row>
    <row r="46" spans="1:5" s="1" customFormat="1">
      <c r="A46" s="161">
        <v>286</v>
      </c>
      <c r="B46" s="163" t="s">
        <v>242</v>
      </c>
      <c r="C46" s="162">
        <v>306500</v>
      </c>
      <c r="D46" s="162">
        <v>30</v>
      </c>
      <c r="E46" s="162">
        <v>2</v>
      </c>
    </row>
    <row r="47" spans="1:5" s="1" customFormat="1">
      <c r="A47" s="161">
        <v>288</v>
      </c>
      <c r="B47" s="163" t="s">
        <v>211</v>
      </c>
      <c r="C47" s="162">
        <v>300647</v>
      </c>
      <c r="D47" s="162">
        <v>3</v>
      </c>
      <c r="E47" s="162">
        <v>0</v>
      </c>
    </row>
    <row r="48" spans="1:5" s="1" customFormat="1">
      <c r="A48" s="161">
        <v>290</v>
      </c>
      <c r="B48" s="163" t="s">
        <v>225</v>
      </c>
      <c r="C48" s="162">
        <v>300506</v>
      </c>
      <c r="D48" s="162">
        <v>11</v>
      </c>
      <c r="E48" s="162">
        <v>0</v>
      </c>
    </row>
    <row r="49" spans="1:5" s="1" customFormat="1">
      <c r="A49" s="161">
        <v>295</v>
      </c>
      <c r="B49" s="163" t="s">
        <v>243</v>
      </c>
      <c r="C49" s="162">
        <v>300539</v>
      </c>
      <c r="D49" s="162">
        <v>0</v>
      </c>
      <c r="E49" s="162">
        <v>0</v>
      </c>
    </row>
    <row r="50" spans="1:5" s="1" customFormat="1">
      <c r="A50" s="161">
        <v>296</v>
      </c>
      <c r="B50" s="163" t="s">
        <v>212</v>
      </c>
      <c r="C50" s="162">
        <v>300528</v>
      </c>
      <c r="D50" s="162">
        <v>69</v>
      </c>
      <c r="E50" s="162">
        <v>2</v>
      </c>
    </row>
    <row r="51" spans="1:5" s="1" customFormat="1">
      <c r="A51" s="161">
        <v>297</v>
      </c>
      <c r="B51" s="163" t="s">
        <v>226</v>
      </c>
      <c r="C51" s="162">
        <v>300584</v>
      </c>
      <c r="D51" s="162">
        <v>0</v>
      </c>
      <c r="E51" s="162">
        <v>0</v>
      </c>
    </row>
    <row r="52" spans="1:5" s="1" customFormat="1">
      <c r="A52" s="161">
        <v>298</v>
      </c>
      <c r="B52" s="163" t="s">
        <v>213</v>
      </c>
      <c r="C52" s="162">
        <v>320984</v>
      </c>
      <c r="D52" s="162">
        <v>4</v>
      </c>
      <c r="E52" s="162">
        <v>0</v>
      </c>
    </row>
    <row r="53" spans="1:5" s="1" customFormat="1">
      <c r="A53" s="161">
        <v>305</v>
      </c>
      <c r="B53" s="163" t="s">
        <v>214</v>
      </c>
      <c r="C53" s="162">
        <v>307123</v>
      </c>
      <c r="D53" s="162">
        <v>34</v>
      </c>
      <c r="E53" s="162">
        <v>1</v>
      </c>
    </row>
    <row r="54" spans="1:5" s="1" customFormat="1">
      <c r="A54" s="161">
        <v>311</v>
      </c>
      <c r="B54" s="163" t="s">
        <v>244</v>
      </c>
      <c r="C54" s="162">
        <v>380106</v>
      </c>
      <c r="D54" s="162">
        <v>0</v>
      </c>
      <c r="E54" s="162">
        <v>0</v>
      </c>
    </row>
    <row r="55" spans="1:5" s="1" customFormat="1" ht="28.8">
      <c r="A55" s="161">
        <v>313</v>
      </c>
      <c r="B55" s="163" t="s">
        <v>245</v>
      </c>
      <c r="C55" s="162">
        <v>380883</v>
      </c>
      <c r="D55" s="162">
        <v>0</v>
      </c>
      <c r="E55" s="162">
        <v>0</v>
      </c>
    </row>
    <row r="56" spans="1:5" s="1" customFormat="1" ht="28.8">
      <c r="A56" s="161">
        <v>320</v>
      </c>
      <c r="B56" s="163" t="s">
        <v>261</v>
      </c>
      <c r="C56" s="162">
        <v>380281</v>
      </c>
      <c r="D56" s="162">
        <v>29</v>
      </c>
      <c r="E56" s="162">
        <v>1</v>
      </c>
    </row>
    <row r="57" spans="1:5" s="1" customFormat="1">
      <c r="A57" s="161">
        <v>329</v>
      </c>
      <c r="B57" s="163" t="s">
        <v>246</v>
      </c>
      <c r="C57" s="162">
        <v>380366</v>
      </c>
      <c r="D57" s="162">
        <v>1</v>
      </c>
      <c r="E57" s="162">
        <v>0</v>
      </c>
    </row>
    <row r="58" spans="1:5" s="1" customFormat="1">
      <c r="A58" s="161">
        <v>331</v>
      </c>
      <c r="B58" s="163" t="s">
        <v>247</v>
      </c>
      <c r="C58" s="162">
        <v>380441</v>
      </c>
      <c r="D58" s="162">
        <v>0</v>
      </c>
      <c r="E58" s="162">
        <v>0</v>
      </c>
    </row>
    <row r="59" spans="1:5" s="1" customFormat="1">
      <c r="A59" s="161">
        <v>381</v>
      </c>
      <c r="B59" s="163" t="s">
        <v>227</v>
      </c>
      <c r="C59" s="162">
        <v>313009</v>
      </c>
      <c r="D59" s="162">
        <v>8</v>
      </c>
      <c r="E59" s="162">
        <v>3</v>
      </c>
    </row>
    <row r="60" spans="1:5" s="1" customFormat="1">
      <c r="A60" s="161">
        <v>386</v>
      </c>
      <c r="B60" s="163" t="s">
        <v>257</v>
      </c>
      <c r="C60" s="162">
        <v>380526</v>
      </c>
      <c r="D60" s="162">
        <v>31</v>
      </c>
      <c r="E60" s="162">
        <v>1</v>
      </c>
    </row>
    <row r="61" spans="1:5" s="1" customFormat="1">
      <c r="A61" s="161">
        <v>387</v>
      </c>
      <c r="B61" s="163" t="s">
        <v>248</v>
      </c>
      <c r="C61" s="162">
        <v>380548</v>
      </c>
      <c r="D61" s="162">
        <v>6</v>
      </c>
      <c r="E61" s="162">
        <v>0</v>
      </c>
    </row>
    <row r="62" spans="1:5" s="1" customFormat="1">
      <c r="A62" s="161">
        <v>389</v>
      </c>
      <c r="B62" s="163" t="s">
        <v>228</v>
      </c>
      <c r="C62" s="162">
        <v>380582</v>
      </c>
      <c r="D62" s="162">
        <v>14</v>
      </c>
      <c r="E62" s="162">
        <v>0</v>
      </c>
    </row>
    <row r="63" spans="1:5" s="1" customFormat="1">
      <c r="A63" s="161">
        <v>392</v>
      </c>
      <c r="B63" s="163" t="s">
        <v>215</v>
      </c>
      <c r="C63" s="162">
        <v>380634</v>
      </c>
      <c r="D63" s="162">
        <v>150</v>
      </c>
      <c r="E63" s="162">
        <v>5</v>
      </c>
    </row>
    <row r="64" spans="1:5" s="1" customFormat="1">
      <c r="A64" s="161">
        <v>394</v>
      </c>
      <c r="B64" s="163" t="s">
        <v>249</v>
      </c>
      <c r="C64" s="162">
        <v>380645</v>
      </c>
      <c r="D64" s="162">
        <v>5</v>
      </c>
      <c r="E64" s="162">
        <v>0</v>
      </c>
    </row>
    <row r="65" spans="1:5" s="1" customFormat="1">
      <c r="A65" s="161">
        <v>395</v>
      </c>
      <c r="B65" s="163" t="s">
        <v>238</v>
      </c>
      <c r="C65" s="162">
        <v>377090</v>
      </c>
      <c r="D65" s="162">
        <v>4</v>
      </c>
      <c r="E65" s="162">
        <v>0</v>
      </c>
    </row>
    <row r="66" spans="1:5" s="1" customFormat="1">
      <c r="A66" s="161">
        <v>407</v>
      </c>
      <c r="B66" s="163" t="s">
        <v>250</v>
      </c>
      <c r="C66" s="162">
        <v>380731</v>
      </c>
      <c r="D66" s="162">
        <v>0</v>
      </c>
      <c r="E66" s="162">
        <v>0</v>
      </c>
    </row>
    <row r="67" spans="1:5" s="1" customFormat="1">
      <c r="A67" s="161">
        <v>455</v>
      </c>
      <c r="B67" s="163" t="s">
        <v>251</v>
      </c>
      <c r="C67" s="162">
        <v>380797</v>
      </c>
      <c r="D67" s="162">
        <v>0</v>
      </c>
      <c r="E67" s="162">
        <v>0</v>
      </c>
    </row>
    <row r="68" spans="1:5" s="1" customFormat="1">
      <c r="A68" s="161">
        <v>553</v>
      </c>
      <c r="B68" s="163" t="s">
        <v>218</v>
      </c>
      <c r="C68" s="162">
        <v>380946</v>
      </c>
      <c r="D68" s="162">
        <v>0</v>
      </c>
      <c r="E68" s="162">
        <v>0</v>
      </c>
    </row>
    <row r="69" spans="1:5" s="1" customFormat="1">
      <c r="A69" s="161">
        <v>634</v>
      </c>
      <c r="B69" s="163" t="s">
        <v>258</v>
      </c>
      <c r="C69" s="162">
        <v>339016</v>
      </c>
      <c r="D69" s="162">
        <v>0</v>
      </c>
      <c r="E69" s="162">
        <v>0</v>
      </c>
    </row>
    <row r="70" spans="1:5" s="1" customFormat="1">
      <c r="A70" s="161">
        <v>694</v>
      </c>
      <c r="B70" s="163" t="s">
        <v>229</v>
      </c>
      <c r="C70" s="162">
        <v>339050</v>
      </c>
      <c r="D70" s="162">
        <v>42</v>
      </c>
      <c r="E70" s="162">
        <v>1</v>
      </c>
    </row>
    <row r="71" spans="1:5" s="1" customFormat="1">
      <c r="A71" s="161">
        <v>774</v>
      </c>
      <c r="B71" s="163" t="s">
        <v>252</v>
      </c>
      <c r="C71" s="162">
        <v>339072</v>
      </c>
      <c r="D71" s="162">
        <v>15</v>
      </c>
      <c r="E71" s="162">
        <v>0</v>
      </c>
    </row>
    <row r="72" spans="1:5" s="1" customFormat="1">
      <c r="A72" s="161"/>
      <c r="B72" s="169" t="s">
        <v>269</v>
      </c>
      <c r="C72" s="170"/>
      <c r="D72" s="170">
        <v>5053</v>
      </c>
      <c r="E72" s="170">
        <v>158</v>
      </c>
    </row>
    <row r="73" spans="1:5" s="1" customFormat="1">
      <c r="A73" s="161"/>
      <c r="B73" s="169"/>
      <c r="C73" s="170"/>
      <c r="D73" s="170"/>
      <c r="E73" s="170"/>
    </row>
    <row r="74" spans="1:5" s="1" customFormat="1">
      <c r="A74" s="161"/>
      <c r="B74" s="163"/>
      <c r="C74" s="162"/>
      <c r="D74" s="162"/>
      <c r="E74" s="162"/>
    </row>
    <row r="75" spans="1:5" s="1" customFormat="1">
      <c r="A75" s="161"/>
      <c r="B75" s="163"/>
      <c r="C75" s="162"/>
      <c r="D75" s="162"/>
      <c r="E75" s="162"/>
    </row>
    <row r="76" spans="1:5" s="1" customFormat="1">
      <c r="A76" s="161"/>
      <c r="B76" s="163"/>
      <c r="C76" s="162"/>
      <c r="D76" s="162"/>
      <c r="E76" s="162"/>
    </row>
    <row r="77" spans="1:5" s="1" customFormat="1">
      <c r="A77" s="161"/>
      <c r="B77" s="163"/>
      <c r="C77" s="162"/>
      <c r="D77" s="162"/>
      <c r="E77" s="162"/>
    </row>
    <row r="78" spans="1:5" s="1" customFormat="1">
      <c r="A78" s="161"/>
      <c r="B78" s="163"/>
      <c r="C78" s="162"/>
      <c r="D78" s="162"/>
      <c r="E78" s="162"/>
    </row>
    <row r="79" spans="1:5" s="1" customFormat="1">
      <c r="A79" s="161"/>
      <c r="B79" s="156"/>
      <c r="C79" s="162"/>
      <c r="D79" s="162"/>
      <c r="E79" s="162"/>
    </row>
    <row r="80" spans="1:5" s="1" customFormat="1">
      <c r="A80" s="161"/>
      <c r="B80" s="163"/>
      <c r="C80" s="162"/>
      <c r="D80" s="162"/>
      <c r="E80" s="162"/>
    </row>
    <row r="81" spans="1:5" s="1" customFormat="1">
      <c r="A81" s="161"/>
      <c r="C81" s="162"/>
      <c r="D81" s="162"/>
      <c r="E81" s="162"/>
    </row>
    <row r="82" spans="1:5" s="1" customFormat="1">
      <c r="A82" s="161"/>
      <c r="C82" s="156"/>
      <c r="D82" s="162"/>
      <c r="E82" s="162"/>
    </row>
    <row r="83" spans="1:5" s="1" customFormat="1">
      <c r="A83" s="161"/>
      <c r="B83" s="163"/>
      <c r="C83" s="162"/>
      <c r="D83" s="162"/>
      <c r="E83" s="162"/>
    </row>
    <row r="84" spans="1:5" s="1" customFormat="1">
      <c r="A84" s="161"/>
      <c r="B84" s="163"/>
      <c r="C84" s="162"/>
      <c r="D84" s="162"/>
      <c r="E84" s="162"/>
    </row>
    <row r="85" spans="1:5" s="1" customFormat="1">
      <c r="A85" s="161"/>
      <c r="B85" s="163"/>
      <c r="C85" s="162"/>
      <c r="D85" s="162"/>
      <c r="E85" s="162"/>
    </row>
    <row r="86" spans="1:5" s="1" customFormat="1">
      <c r="A86" s="161"/>
      <c r="B86" s="163"/>
      <c r="C86" s="162"/>
      <c r="D86" s="162"/>
      <c r="E86" s="162"/>
    </row>
    <row r="87" spans="1:5" s="1" customFormat="1">
      <c r="A87" s="161"/>
      <c r="B87" s="163"/>
      <c r="C87" s="162"/>
      <c r="D87" s="162"/>
      <c r="E87" s="162"/>
    </row>
    <row r="88" spans="1:5" s="1" customFormat="1">
      <c r="A88" s="161"/>
      <c r="B88" s="164"/>
      <c r="C88" s="162"/>
      <c r="D88" s="162"/>
      <c r="E88" s="162"/>
    </row>
    <row r="89" spans="1:5" s="1" customFormat="1">
      <c r="A89" s="161"/>
      <c r="B89" s="164"/>
      <c r="C89" s="162"/>
      <c r="D89" s="162"/>
      <c r="E89" s="162"/>
    </row>
    <row r="90" spans="1:5" s="1" customFormat="1">
      <c r="A90" s="161"/>
      <c r="B90" s="164"/>
      <c r="C90" s="162"/>
      <c r="D90" s="162"/>
      <c r="E90" s="162"/>
    </row>
    <row r="91" spans="1:5" s="1" customFormat="1">
      <c r="A91" s="156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7" t="s">
        <v>131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132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133</v>
      </c>
      <c r="Y3" s="266"/>
      <c r="Z3" s="266"/>
      <c r="AA3" s="266"/>
      <c r="AB3" s="266"/>
      <c r="AC3" s="266"/>
    </row>
    <row r="4" spans="1:32" s="13" customFormat="1" ht="56.25" customHeight="1">
      <c r="A4" s="265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183</v>
      </c>
      <c r="Q4" s="12" t="s">
        <v>148</v>
      </c>
      <c r="R4" s="12" t="s">
        <v>184</v>
      </c>
      <c r="S4" s="12" t="s">
        <v>149</v>
      </c>
      <c r="T4" s="12" t="s">
        <v>150</v>
      </c>
      <c r="U4" s="12" t="s">
        <v>185</v>
      </c>
      <c r="V4" s="12" t="s">
        <v>151</v>
      </c>
      <c r="W4" s="12" t="s">
        <v>186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5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5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5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5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5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5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5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5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5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5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5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5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5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5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5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5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5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5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5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5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5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5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5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5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5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5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5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5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5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5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5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5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5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5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5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5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5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5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5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5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5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5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5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5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5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5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5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5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5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5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5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5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5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5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5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5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5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5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5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5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5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5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5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5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5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5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5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5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5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5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5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5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5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5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5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5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5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5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5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5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5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5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5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5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5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5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5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5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5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5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5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5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5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5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5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5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5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5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5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5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5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5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5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5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5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5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5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5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5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5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5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5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5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5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5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5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5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5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5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5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5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5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5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5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5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5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5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5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5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5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5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5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5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5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5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5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5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5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5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5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5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5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5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5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5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5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5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5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5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5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5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5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5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collapsed="1">
      <c r="A165" s="15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>
      <c r="A166" s="15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>
      <c r="A167" s="15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>
      <c r="A168" s="15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>
      <c r="A169" s="15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>
      <c r="A170" s="15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>
      <c r="A171" s="15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>
      <c r="A172" s="15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>
      <c r="A173" s="15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>
      <c r="A174" s="15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>
      <c r="A175" s="15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>
      <c r="A176" s="15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>
      <c r="A177" s="15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7" customWidth="1"/>
    <col min="2" max="6" width="10.109375" style="4" customWidth="1"/>
    <col min="7" max="7" width="12" style="4" customWidth="1"/>
    <col min="8" max="9" width="10.109375" style="4" customWidth="1"/>
    <col min="10" max="11" width="10.5546875" style="4" customWidth="1"/>
    <col min="12" max="13" width="10.109375" style="4" customWidth="1"/>
    <col min="14" max="14" width="12" style="4" customWidth="1"/>
    <col min="15" max="16" width="10.109375" style="4" customWidth="1"/>
    <col min="17" max="16384" width="9.109375" style="4"/>
  </cols>
  <sheetData>
    <row r="1" spans="1:19" ht="14.4">
      <c r="A1" s="10" t="s">
        <v>131</v>
      </c>
    </row>
    <row r="2" spans="1:19" ht="5.25" customHeight="1"/>
    <row r="3" spans="1:19" ht="13.8">
      <c r="A3" s="115" t="s">
        <v>32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2.75" customHeight="1">
      <c r="A4" s="119" t="s">
        <v>130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 ht="12.75" customHeight="1">
      <c r="A5" s="19" t="s">
        <v>231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  <c r="Q6" s="17"/>
      <c r="R6" s="17"/>
      <c r="S6" s="17"/>
    </row>
    <row r="7" spans="1:19" s="5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  <c r="Q7" s="20"/>
      <c r="R7" s="20"/>
      <c r="S7" s="20"/>
    </row>
    <row r="8" spans="1:19" s="6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  <c r="Q8" s="21"/>
      <c r="R8" s="21"/>
      <c r="S8" s="21"/>
    </row>
    <row r="9" spans="1:19" s="6" customFormat="1" ht="90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  <c r="Q9" s="21"/>
      <c r="R9" s="21"/>
      <c r="S9" s="21"/>
    </row>
    <row r="10" spans="1:19" s="6" customFormat="1" ht="12.7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  <c r="Q10" s="21"/>
      <c r="R10" s="21"/>
      <c r="S10" s="21"/>
    </row>
    <row r="11" spans="1:19" ht="13.8" hidden="1" outlineLevel="1">
      <c r="A11" s="15">
        <v>40544</v>
      </c>
      <c r="B11" s="17">
        <v>14458.09368579</v>
      </c>
      <c r="C11" s="17">
        <v>10.06374319</v>
      </c>
      <c r="D11" s="17">
        <v>8.7777090000000002E-2</v>
      </c>
      <c r="E11" s="17">
        <v>9.9759661000000008</v>
      </c>
      <c r="F11" s="17">
        <v>0</v>
      </c>
      <c r="G11" s="17">
        <v>0</v>
      </c>
      <c r="H11" s="17">
        <v>0</v>
      </c>
      <c r="I11" s="17">
        <v>8484.71630611</v>
      </c>
      <c r="J11" s="17">
        <v>1006.05337524</v>
      </c>
      <c r="K11" s="17">
        <v>7478.6629308700003</v>
      </c>
      <c r="L11" s="17">
        <v>5963.3136364900001</v>
      </c>
      <c r="M11" s="17">
        <v>5956.1839108300001</v>
      </c>
      <c r="N11" s="17">
        <v>7.1297256600000001</v>
      </c>
      <c r="O11" s="17">
        <v>158.96830045999999</v>
      </c>
      <c r="P11" s="17">
        <v>227.39534090999999</v>
      </c>
      <c r="Q11" s="17"/>
      <c r="R11" s="17"/>
      <c r="S11" s="17"/>
    </row>
    <row r="12" spans="1:19" ht="13.8" hidden="1" outlineLevel="1">
      <c r="A12" s="15">
        <v>40575</v>
      </c>
      <c r="B12" s="17">
        <v>14287.180000390001</v>
      </c>
      <c r="C12" s="17">
        <v>10.100927499999999</v>
      </c>
      <c r="D12" s="17">
        <v>0.10426622000000001</v>
      </c>
      <c r="E12" s="17">
        <v>9.9966612799999996</v>
      </c>
      <c r="F12" s="17">
        <v>0</v>
      </c>
      <c r="G12" s="17">
        <v>0</v>
      </c>
      <c r="H12" s="17">
        <v>0</v>
      </c>
      <c r="I12" s="17">
        <v>8337.6365897199994</v>
      </c>
      <c r="J12" s="17">
        <v>864.82121085000006</v>
      </c>
      <c r="K12" s="17">
        <v>7472.8153788700001</v>
      </c>
      <c r="L12" s="17">
        <v>5939.4424831699998</v>
      </c>
      <c r="M12" s="17">
        <v>5932.4893287499999</v>
      </c>
      <c r="N12" s="17">
        <v>6.9531544199999997</v>
      </c>
      <c r="O12" s="17">
        <v>157.07064070999999</v>
      </c>
      <c r="P12" s="17">
        <v>227.12267761000001</v>
      </c>
      <c r="Q12" s="17"/>
      <c r="R12" s="17"/>
      <c r="S12" s="17"/>
    </row>
    <row r="13" spans="1:19" ht="13.8" hidden="1" outlineLevel="1">
      <c r="A13" s="15">
        <v>40603</v>
      </c>
      <c r="B13" s="120">
        <v>14420.85171769</v>
      </c>
      <c r="C13" s="120">
        <v>15.337156459999999</v>
      </c>
      <c r="D13" s="120">
        <v>5.1050386300000001</v>
      </c>
      <c r="E13" s="120">
        <v>10.23211783</v>
      </c>
      <c r="F13" s="120">
        <v>0</v>
      </c>
      <c r="G13" s="120">
        <v>0</v>
      </c>
      <c r="H13" s="120">
        <v>0</v>
      </c>
      <c r="I13" s="120">
        <v>8494.8036568099997</v>
      </c>
      <c r="J13" s="120">
        <v>890.21169608000002</v>
      </c>
      <c r="K13" s="120">
        <v>7604.5919607300002</v>
      </c>
      <c r="L13" s="120">
        <v>5910.7109044199997</v>
      </c>
      <c r="M13" s="120">
        <v>5903.8920937000003</v>
      </c>
      <c r="N13" s="120">
        <v>6.8188107200000001</v>
      </c>
      <c r="O13" s="120">
        <v>120.30507262</v>
      </c>
      <c r="P13" s="120">
        <v>228.20690784999999</v>
      </c>
      <c r="Q13" s="120"/>
      <c r="R13" s="120"/>
      <c r="S13" s="120"/>
    </row>
    <row r="14" spans="1:19" ht="13.8" hidden="1" outlineLevel="1">
      <c r="A14" s="15">
        <v>40634</v>
      </c>
      <c r="B14" s="120">
        <v>14520.102263029999</v>
      </c>
      <c r="C14" s="120">
        <v>10.41834504</v>
      </c>
      <c r="D14" s="120">
        <v>0.13464311000000001</v>
      </c>
      <c r="E14" s="120">
        <v>10.283701929999999</v>
      </c>
      <c r="F14" s="120">
        <v>3.6435700000000001E-3</v>
      </c>
      <c r="G14" s="120">
        <v>0</v>
      </c>
      <c r="H14" s="120">
        <v>3.6435700000000001E-3</v>
      </c>
      <c r="I14" s="120">
        <v>8564.1388646699997</v>
      </c>
      <c r="J14" s="120">
        <v>944.52887880000003</v>
      </c>
      <c r="K14" s="120">
        <v>7619.6099858699999</v>
      </c>
      <c r="L14" s="120">
        <v>5945.5414097499997</v>
      </c>
      <c r="M14" s="120">
        <v>5938.8879184099997</v>
      </c>
      <c r="N14" s="120">
        <v>6.6534913400000004</v>
      </c>
      <c r="O14" s="120">
        <v>130.17010123</v>
      </c>
      <c r="P14" s="120">
        <v>228.15013658999999</v>
      </c>
      <c r="Q14" s="120"/>
      <c r="R14" s="120"/>
      <c r="S14" s="120"/>
    </row>
    <row r="15" spans="1:19" ht="13.8" hidden="1" outlineLevel="1">
      <c r="A15" s="15">
        <v>40664</v>
      </c>
      <c r="B15" s="120">
        <v>14873.222761319999</v>
      </c>
      <c r="C15" s="120">
        <v>10.44984558</v>
      </c>
      <c r="D15" s="120">
        <v>0.13056834</v>
      </c>
      <c r="E15" s="120">
        <v>10.31927724</v>
      </c>
      <c r="F15" s="120">
        <v>0</v>
      </c>
      <c r="G15" s="120">
        <v>0</v>
      </c>
      <c r="H15" s="120">
        <v>0</v>
      </c>
      <c r="I15" s="120">
        <v>8887.9958897600009</v>
      </c>
      <c r="J15" s="120">
        <v>987.88131804</v>
      </c>
      <c r="K15" s="120">
        <v>7900.1145717199997</v>
      </c>
      <c r="L15" s="120">
        <v>5974.77702598</v>
      </c>
      <c r="M15" s="120">
        <v>5968.2746021900002</v>
      </c>
      <c r="N15" s="120">
        <v>6.5024237899999999</v>
      </c>
      <c r="O15" s="120">
        <v>301.90613012</v>
      </c>
      <c r="P15" s="120">
        <v>228.44391744999999</v>
      </c>
      <c r="Q15" s="120"/>
      <c r="R15" s="120"/>
      <c r="S15" s="120"/>
    </row>
    <row r="16" spans="1:19" ht="13.8" hidden="1" outlineLevel="1">
      <c r="A16" s="15">
        <v>40695</v>
      </c>
      <c r="B16" s="120">
        <v>14578.75388695</v>
      </c>
      <c r="C16" s="120">
        <v>15.931455830000001</v>
      </c>
      <c r="D16" s="120">
        <v>5.1268941200000002</v>
      </c>
      <c r="E16" s="120">
        <v>10.80456171</v>
      </c>
      <c r="F16" s="120">
        <v>0</v>
      </c>
      <c r="G16" s="120">
        <v>0</v>
      </c>
      <c r="H16" s="120">
        <v>0</v>
      </c>
      <c r="I16" s="120">
        <v>8566.8308106799996</v>
      </c>
      <c r="J16" s="120">
        <v>1042.7335622200001</v>
      </c>
      <c r="K16" s="120">
        <v>7524.0972484599997</v>
      </c>
      <c r="L16" s="120">
        <v>5995.9916204399997</v>
      </c>
      <c r="M16" s="120">
        <v>5989.6588036100002</v>
      </c>
      <c r="N16" s="120">
        <v>6.3328168299999996</v>
      </c>
      <c r="O16" s="120">
        <v>181.08507460000001</v>
      </c>
      <c r="P16" s="120">
        <v>228.30141355000001</v>
      </c>
      <c r="Q16" s="120"/>
      <c r="R16" s="120"/>
      <c r="S16" s="120"/>
    </row>
    <row r="17" spans="1:19" ht="13.8" hidden="1" outlineLevel="1">
      <c r="A17" s="15">
        <v>40725</v>
      </c>
      <c r="B17" s="120">
        <v>14543.13906677</v>
      </c>
      <c r="C17" s="120">
        <v>11.05617487</v>
      </c>
      <c r="D17" s="120">
        <v>0.12226697</v>
      </c>
      <c r="E17" s="120">
        <v>10.933907899999999</v>
      </c>
      <c r="F17" s="120">
        <v>0</v>
      </c>
      <c r="G17" s="120">
        <v>0</v>
      </c>
      <c r="H17" s="120">
        <v>0</v>
      </c>
      <c r="I17" s="120">
        <v>8561.3285267699994</v>
      </c>
      <c r="J17" s="120">
        <v>1013.9853407000001</v>
      </c>
      <c r="K17" s="120">
        <v>7547.3431860700002</v>
      </c>
      <c r="L17" s="120">
        <v>5970.7543651300002</v>
      </c>
      <c r="M17" s="120">
        <v>5964.5846168199996</v>
      </c>
      <c r="N17" s="120">
        <v>6.1697483100000001</v>
      </c>
      <c r="O17" s="120">
        <v>354.80989793999998</v>
      </c>
      <c r="P17" s="120">
        <v>228.20588555</v>
      </c>
      <c r="Q17" s="120"/>
      <c r="R17" s="120"/>
      <c r="S17" s="120"/>
    </row>
    <row r="18" spans="1:19" ht="13.8" hidden="1" outlineLevel="1">
      <c r="A18" s="15">
        <v>40756</v>
      </c>
      <c r="B18" s="120">
        <v>14670.2821847</v>
      </c>
      <c r="C18" s="120">
        <v>11.889079089999999</v>
      </c>
      <c r="D18" s="120">
        <v>0.12060865</v>
      </c>
      <c r="E18" s="120">
        <v>11.76847044</v>
      </c>
      <c r="F18" s="120">
        <v>0</v>
      </c>
      <c r="G18" s="120">
        <v>0</v>
      </c>
      <c r="H18" s="120">
        <v>0</v>
      </c>
      <c r="I18" s="120">
        <v>8733.5238023399997</v>
      </c>
      <c r="J18" s="120">
        <v>993.97064076000004</v>
      </c>
      <c r="K18" s="120">
        <v>7739.5531615800001</v>
      </c>
      <c r="L18" s="120">
        <v>5924.8693032700003</v>
      </c>
      <c r="M18" s="120">
        <v>5918.8309413200004</v>
      </c>
      <c r="N18" s="120">
        <v>6.0383619499999996</v>
      </c>
      <c r="O18" s="120">
        <v>284.19656656000001</v>
      </c>
      <c r="P18" s="120">
        <v>228.37638815</v>
      </c>
      <c r="Q18" s="120"/>
      <c r="R18" s="120"/>
      <c r="S18" s="120"/>
    </row>
    <row r="19" spans="1:19" ht="13.8" hidden="1" outlineLevel="1">
      <c r="A19" s="15">
        <v>40787</v>
      </c>
      <c r="B19" s="120">
        <v>14455.53125665</v>
      </c>
      <c r="C19" s="120">
        <v>16.905852970000002</v>
      </c>
      <c r="D19" s="120">
        <v>5.1166815799999998</v>
      </c>
      <c r="E19" s="120">
        <v>11.78917139</v>
      </c>
      <c r="F19" s="120">
        <v>1.78695E-3</v>
      </c>
      <c r="G19" s="120">
        <v>0</v>
      </c>
      <c r="H19" s="120">
        <v>1.78695E-3</v>
      </c>
      <c r="I19" s="120">
        <v>8573.5450732600002</v>
      </c>
      <c r="J19" s="120">
        <v>944.08878661999995</v>
      </c>
      <c r="K19" s="120">
        <v>7629.4562866400001</v>
      </c>
      <c r="L19" s="120">
        <v>5865.0785434700001</v>
      </c>
      <c r="M19" s="120">
        <v>5858.7520294599999</v>
      </c>
      <c r="N19" s="120">
        <v>6.3265140100000004</v>
      </c>
      <c r="O19" s="120">
        <v>291.75646934999997</v>
      </c>
      <c r="P19" s="120">
        <v>228.29034586</v>
      </c>
      <c r="Q19" s="120"/>
      <c r="R19" s="120"/>
      <c r="S19" s="120"/>
    </row>
    <row r="20" spans="1:19" ht="13.8" hidden="1" outlineLevel="1">
      <c r="A20" s="15">
        <v>40817</v>
      </c>
      <c r="B20" s="120">
        <v>14644.97993232</v>
      </c>
      <c r="C20" s="120">
        <v>192.00611721000001</v>
      </c>
      <c r="D20" s="120">
        <v>0.11204896</v>
      </c>
      <c r="E20" s="120">
        <v>191.89406825</v>
      </c>
      <c r="F20" s="120">
        <v>5.9735600000000002E-3</v>
      </c>
      <c r="G20" s="120">
        <v>0</v>
      </c>
      <c r="H20" s="120">
        <v>5.9735600000000002E-3</v>
      </c>
      <c r="I20" s="120">
        <v>8608.3847316600004</v>
      </c>
      <c r="J20" s="120">
        <v>968.06035367000004</v>
      </c>
      <c r="K20" s="120">
        <v>7640.3243779900004</v>
      </c>
      <c r="L20" s="120">
        <v>5844.5831098899998</v>
      </c>
      <c r="M20" s="120">
        <v>5838.4941484199999</v>
      </c>
      <c r="N20" s="120">
        <v>6.0889614700000001</v>
      </c>
      <c r="O20" s="120">
        <v>281.88071098</v>
      </c>
      <c r="P20" s="120">
        <v>228.32809675999999</v>
      </c>
      <c r="Q20" s="120"/>
      <c r="R20" s="120"/>
      <c r="S20" s="120"/>
    </row>
    <row r="21" spans="1:19" ht="13.8" hidden="1" outlineLevel="1">
      <c r="A21" s="15">
        <v>40848</v>
      </c>
      <c r="B21" s="120">
        <v>14666.04980594</v>
      </c>
      <c r="C21" s="120">
        <v>192.01824504999999</v>
      </c>
      <c r="D21" s="120">
        <v>0.10406517999999999</v>
      </c>
      <c r="E21" s="120">
        <v>191.91417987</v>
      </c>
      <c r="F21" s="120">
        <v>3.91677E-3</v>
      </c>
      <c r="G21" s="120">
        <v>0</v>
      </c>
      <c r="H21" s="120">
        <v>3.91677E-3</v>
      </c>
      <c r="I21" s="120">
        <v>8711.3793074599998</v>
      </c>
      <c r="J21" s="120">
        <v>918.57536727000002</v>
      </c>
      <c r="K21" s="120">
        <v>7792.8039401899996</v>
      </c>
      <c r="L21" s="120">
        <v>5762.6483366599996</v>
      </c>
      <c r="M21" s="120">
        <v>5756.7404252599999</v>
      </c>
      <c r="N21" s="120">
        <v>5.9079113999999997</v>
      </c>
      <c r="O21" s="120">
        <v>263.95064191</v>
      </c>
      <c r="P21" s="120">
        <v>4.9793334199999997</v>
      </c>
      <c r="Q21" s="120"/>
      <c r="R21" s="120"/>
      <c r="S21" s="120"/>
    </row>
    <row r="22" spans="1:19" ht="13.8" hidden="1" outlineLevel="1">
      <c r="A22" s="15">
        <v>40878</v>
      </c>
      <c r="B22" s="120">
        <v>14729.5154877</v>
      </c>
      <c r="C22" s="120">
        <v>196.90893939</v>
      </c>
      <c r="D22" s="120">
        <v>5.1010647599999999</v>
      </c>
      <c r="E22" s="120">
        <v>191.80787462999999</v>
      </c>
      <c r="F22" s="120">
        <v>0</v>
      </c>
      <c r="G22" s="120">
        <v>0</v>
      </c>
      <c r="H22" s="120">
        <v>0</v>
      </c>
      <c r="I22" s="120">
        <v>9022.3203513999997</v>
      </c>
      <c r="J22" s="120">
        <v>969.78375243000005</v>
      </c>
      <c r="K22" s="120">
        <v>8052.5365989700003</v>
      </c>
      <c r="L22" s="120">
        <v>5510.2861969100004</v>
      </c>
      <c r="M22" s="120">
        <v>5504.4465386700003</v>
      </c>
      <c r="N22" s="120">
        <v>5.8396582400000003</v>
      </c>
      <c r="O22" s="120">
        <v>261.28376214999997</v>
      </c>
      <c r="P22" s="120">
        <v>3.3642470699999998</v>
      </c>
      <c r="Q22" s="120"/>
      <c r="R22" s="120"/>
      <c r="S22" s="120"/>
    </row>
    <row r="23" spans="1:19" ht="13.8" hidden="1" outlineLevel="1">
      <c r="A23" s="15">
        <v>40909</v>
      </c>
      <c r="B23" s="120">
        <v>14540.177924420001</v>
      </c>
      <c r="C23" s="120">
        <v>191.66488031</v>
      </c>
      <c r="D23" s="120">
        <v>7.9898810000000001E-2</v>
      </c>
      <c r="E23" s="120">
        <v>191.5849815</v>
      </c>
      <c r="F23" s="120">
        <v>5.8567899999999997E-3</v>
      </c>
      <c r="G23" s="120">
        <v>0</v>
      </c>
      <c r="H23" s="120">
        <v>5.8567899999999997E-3</v>
      </c>
      <c r="I23" s="120">
        <v>8891.8228142000007</v>
      </c>
      <c r="J23" s="120">
        <v>950.33085784000002</v>
      </c>
      <c r="K23" s="120">
        <v>7941.4919563599997</v>
      </c>
      <c r="L23" s="120">
        <v>5456.6843731199997</v>
      </c>
      <c r="M23" s="120">
        <v>5451.09057708</v>
      </c>
      <c r="N23" s="120">
        <v>5.59379604</v>
      </c>
      <c r="O23" s="120">
        <v>192.73057743999999</v>
      </c>
      <c r="P23" s="120">
        <v>3.3648659699999999</v>
      </c>
      <c r="Q23" s="120"/>
      <c r="R23" s="120"/>
      <c r="S23" s="120"/>
    </row>
    <row r="24" spans="1:19" ht="13.8" hidden="1" outlineLevel="1">
      <c r="A24" s="15">
        <v>40940</v>
      </c>
      <c r="B24" s="120">
        <v>14551.963326720001</v>
      </c>
      <c r="C24" s="120">
        <v>191.70344979000001</v>
      </c>
      <c r="D24" s="120">
        <v>5.9721759999999999E-2</v>
      </c>
      <c r="E24" s="120">
        <v>191.64372803000001</v>
      </c>
      <c r="F24" s="120">
        <v>1.1445299999999999E-3</v>
      </c>
      <c r="G24" s="120">
        <v>0</v>
      </c>
      <c r="H24" s="120">
        <v>1.1445299999999999E-3</v>
      </c>
      <c r="I24" s="120">
        <v>8957.8253512899992</v>
      </c>
      <c r="J24" s="120">
        <v>1068.0301378199999</v>
      </c>
      <c r="K24" s="120">
        <v>7889.7952134699999</v>
      </c>
      <c r="L24" s="120">
        <v>5402.4333811099996</v>
      </c>
      <c r="M24" s="120">
        <v>5397.0208144899998</v>
      </c>
      <c r="N24" s="120">
        <v>5.4125666199999998</v>
      </c>
      <c r="O24" s="120">
        <v>154.17965724000001</v>
      </c>
      <c r="P24" s="120">
        <v>3.3689410799999999</v>
      </c>
      <c r="Q24" s="120"/>
      <c r="R24" s="120"/>
      <c r="S24" s="120"/>
    </row>
    <row r="25" spans="1:19" ht="13.8" hidden="1" outlineLevel="1">
      <c r="A25" s="15">
        <v>40969</v>
      </c>
      <c r="B25" s="120">
        <v>14785.52927264</v>
      </c>
      <c r="C25" s="120">
        <v>196.56470544999999</v>
      </c>
      <c r="D25" s="120">
        <v>5.0361377799999998</v>
      </c>
      <c r="E25" s="120">
        <v>191.52856767</v>
      </c>
      <c r="F25" s="120">
        <v>5.8070800000000001E-3</v>
      </c>
      <c r="G25" s="120">
        <v>0</v>
      </c>
      <c r="H25" s="120">
        <v>5.8070800000000001E-3</v>
      </c>
      <c r="I25" s="120">
        <v>9254.5557090000002</v>
      </c>
      <c r="J25" s="120">
        <v>1035.38203939</v>
      </c>
      <c r="K25" s="120">
        <v>8219.1736696099997</v>
      </c>
      <c r="L25" s="120">
        <v>5334.40305111</v>
      </c>
      <c r="M25" s="120">
        <v>5329.1241809800003</v>
      </c>
      <c r="N25" s="120">
        <v>5.2788701299999996</v>
      </c>
      <c r="O25" s="120">
        <v>391.64407282000002</v>
      </c>
      <c r="P25" s="120">
        <v>3.33615627</v>
      </c>
      <c r="Q25" s="120"/>
      <c r="R25" s="120"/>
      <c r="S25" s="120"/>
    </row>
    <row r="26" spans="1:19" ht="13.8" hidden="1" outlineLevel="1">
      <c r="A26" s="15">
        <v>41000</v>
      </c>
      <c r="B26" s="120">
        <v>14744.15055604</v>
      </c>
      <c r="C26" s="120">
        <v>191.2820772</v>
      </c>
      <c r="D26" s="120">
        <v>3.4685309999999997E-2</v>
      </c>
      <c r="E26" s="120">
        <v>191.24739188999999</v>
      </c>
      <c r="F26" s="120">
        <v>0</v>
      </c>
      <c r="G26" s="120">
        <v>0</v>
      </c>
      <c r="H26" s="120">
        <v>0</v>
      </c>
      <c r="I26" s="120">
        <v>9268.26271309</v>
      </c>
      <c r="J26" s="120">
        <v>569.65382953000005</v>
      </c>
      <c r="K26" s="120">
        <v>8698.6088835600003</v>
      </c>
      <c r="L26" s="120">
        <v>5284.6057657499996</v>
      </c>
      <c r="M26" s="120">
        <v>5279.5215300899999</v>
      </c>
      <c r="N26" s="120">
        <v>5.08423566</v>
      </c>
      <c r="O26" s="120">
        <v>312.87467765000002</v>
      </c>
      <c r="P26" s="120">
        <v>3.3424316200000002</v>
      </c>
      <c r="Q26" s="120"/>
      <c r="R26" s="120"/>
      <c r="S26" s="120"/>
    </row>
    <row r="27" spans="1:19" ht="13.8" hidden="1" outlineLevel="1">
      <c r="A27" s="15">
        <v>41030</v>
      </c>
      <c r="B27" s="120">
        <v>14575.826672540001</v>
      </c>
      <c r="C27" s="120">
        <v>191.17588186</v>
      </c>
      <c r="D27" s="120">
        <v>1.9685890000000001E-2</v>
      </c>
      <c r="E27" s="120">
        <v>191.15619597</v>
      </c>
      <c r="F27" s="120">
        <v>0</v>
      </c>
      <c r="G27" s="120">
        <v>0</v>
      </c>
      <c r="H27" s="120">
        <v>0</v>
      </c>
      <c r="I27" s="120">
        <v>9077.6973382600008</v>
      </c>
      <c r="J27" s="120">
        <v>401.69827180999999</v>
      </c>
      <c r="K27" s="120">
        <v>8675.9990664500001</v>
      </c>
      <c r="L27" s="120">
        <v>5306.9534524199998</v>
      </c>
      <c r="M27" s="120">
        <v>5302.0986475099999</v>
      </c>
      <c r="N27" s="120">
        <v>4.8548049100000004</v>
      </c>
      <c r="O27" s="120">
        <v>271.92754678</v>
      </c>
      <c r="P27" s="120">
        <v>3.31116834</v>
      </c>
      <c r="Q27" s="120"/>
      <c r="R27" s="120"/>
      <c r="S27" s="120"/>
    </row>
    <row r="28" spans="1:19" ht="13.8" hidden="1" outlineLevel="1">
      <c r="A28" s="15">
        <v>41061</v>
      </c>
      <c r="B28" s="120">
        <v>14645.65268338</v>
      </c>
      <c r="C28" s="120">
        <v>196.28492166999999</v>
      </c>
      <c r="D28" s="120">
        <v>5.0168284400000003</v>
      </c>
      <c r="E28" s="120">
        <v>191.26809323000001</v>
      </c>
      <c r="F28" s="120">
        <v>0</v>
      </c>
      <c r="G28" s="120">
        <v>0</v>
      </c>
      <c r="H28" s="120">
        <v>0</v>
      </c>
      <c r="I28" s="120">
        <v>9208.3767593299999</v>
      </c>
      <c r="J28" s="120">
        <v>198.57640663000001</v>
      </c>
      <c r="K28" s="120">
        <v>9009.8003527000001</v>
      </c>
      <c r="L28" s="120">
        <v>5240.9910023800003</v>
      </c>
      <c r="M28" s="120">
        <v>5236.2719517699998</v>
      </c>
      <c r="N28" s="120">
        <v>4.71905061</v>
      </c>
      <c r="O28" s="120">
        <v>261.05953319999998</v>
      </c>
      <c r="P28" s="120">
        <v>3.2935799399999999</v>
      </c>
      <c r="Q28" s="120"/>
      <c r="R28" s="120"/>
      <c r="S28" s="120"/>
    </row>
    <row r="29" spans="1:19" ht="13.8" hidden="1" outlineLevel="1">
      <c r="A29" s="15">
        <v>41091</v>
      </c>
      <c r="B29" s="120">
        <v>14414.79672575</v>
      </c>
      <c r="C29" s="120">
        <v>191.31002776</v>
      </c>
      <c r="D29" s="120">
        <v>1.842E-5</v>
      </c>
      <c r="E29" s="120">
        <v>191.31000933999999</v>
      </c>
      <c r="F29" s="120">
        <v>0</v>
      </c>
      <c r="G29" s="120">
        <v>0</v>
      </c>
      <c r="H29" s="120">
        <v>0</v>
      </c>
      <c r="I29" s="120">
        <v>9030.5426899499998</v>
      </c>
      <c r="J29" s="120">
        <v>211.00475046</v>
      </c>
      <c r="K29" s="120">
        <v>8819.5379394899992</v>
      </c>
      <c r="L29" s="120">
        <v>5192.94400804</v>
      </c>
      <c r="M29" s="120">
        <v>5188.4598972399999</v>
      </c>
      <c r="N29" s="120">
        <v>4.4841107999999998</v>
      </c>
      <c r="O29" s="120">
        <v>293.35421994000001</v>
      </c>
      <c r="P29" s="120">
        <v>3.2797753100000002</v>
      </c>
      <c r="Q29" s="120"/>
      <c r="R29" s="120"/>
      <c r="S29" s="120"/>
    </row>
    <row r="30" spans="1:19" ht="13.8" hidden="1" outlineLevel="1">
      <c r="A30" s="15">
        <v>41122</v>
      </c>
      <c r="B30" s="120">
        <v>14437.46842883</v>
      </c>
      <c r="C30" s="120">
        <v>196.26601256999999</v>
      </c>
      <c r="D30" s="120">
        <v>0</v>
      </c>
      <c r="E30" s="120">
        <v>196.26601256999999</v>
      </c>
      <c r="F30" s="120">
        <v>0</v>
      </c>
      <c r="G30" s="120">
        <v>0</v>
      </c>
      <c r="H30" s="120">
        <v>0</v>
      </c>
      <c r="I30" s="120">
        <v>9063.9824989499994</v>
      </c>
      <c r="J30" s="120">
        <v>223.13803078999999</v>
      </c>
      <c r="K30" s="120">
        <v>8840.8444681599995</v>
      </c>
      <c r="L30" s="120">
        <v>5177.2199173099998</v>
      </c>
      <c r="M30" s="120">
        <v>5172.9232417800004</v>
      </c>
      <c r="N30" s="120">
        <v>4.2966755299999999</v>
      </c>
      <c r="O30" s="120">
        <v>193.6412401</v>
      </c>
      <c r="P30" s="120">
        <v>3.26451599</v>
      </c>
      <c r="Q30" s="120"/>
      <c r="R30" s="120"/>
      <c r="S30" s="120"/>
    </row>
    <row r="31" spans="1:19" ht="13.8" hidden="1" outlineLevel="1">
      <c r="A31" s="15">
        <v>41153</v>
      </c>
      <c r="B31" s="120">
        <v>14533.44001439</v>
      </c>
      <c r="C31" s="120">
        <v>200.87955356000001</v>
      </c>
      <c r="D31" s="120">
        <v>4.5014754100000003</v>
      </c>
      <c r="E31" s="120">
        <v>196.37807814999999</v>
      </c>
      <c r="F31" s="120">
        <v>0</v>
      </c>
      <c r="G31" s="120">
        <v>0</v>
      </c>
      <c r="H31" s="120">
        <v>0</v>
      </c>
      <c r="I31" s="120">
        <v>9184.2774497299997</v>
      </c>
      <c r="J31" s="120">
        <v>223.88316126000001</v>
      </c>
      <c r="K31" s="120">
        <v>8960.3942884700009</v>
      </c>
      <c r="L31" s="120">
        <v>5148.2830111000003</v>
      </c>
      <c r="M31" s="120">
        <v>5144.12743847</v>
      </c>
      <c r="N31" s="120">
        <v>4.15557263</v>
      </c>
      <c r="O31" s="120">
        <v>168.53006948999999</v>
      </c>
      <c r="P31" s="120">
        <v>149.39494296000001</v>
      </c>
      <c r="Q31" s="120"/>
      <c r="R31" s="120"/>
      <c r="S31" s="120"/>
    </row>
    <row r="32" spans="1:19" ht="13.8" hidden="1" outlineLevel="1">
      <c r="A32" s="15">
        <v>41183</v>
      </c>
      <c r="B32" s="120">
        <v>14464.04130626</v>
      </c>
      <c r="C32" s="120">
        <v>196.33654530000001</v>
      </c>
      <c r="D32" s="120">
        <v>0</v>
      </c>
      <c r="E32" s="120">
        <v>196.33654530000001</v>
      </c>
      <c r="F32" s="120">
        <v>0</v>
      </c>
      <c r="G32" s="120">
        <v>0</v>
      </c>
      <c r="H32" s="120">
        <v>0</v>
      </c>
      <c r="I32" s="120">
        <v>9138.1675945099996</v>
      </c>
      <c r="J32" s="120">
        <v>182.90187760000001</v>
      </c>
      <c r="K32" s="120">
        <v>8955.2657169100003</v>
      </c>
      <c r="L32" s="120">
        <v>5129.5371664499999</v>
      </c>
      <c r="M32" s="120">
        <v>5125.6439539700004</v>
      </c>
      <c r="N32" s="120">
        <v>3.8932124799999999</v>
      </c>
      <c r="O32" s="120">
        <v>204.52865892</v>
      </c>
      <c r="P32" s="120">
        <v>230.85421600000001</v>
      </c>
      <c r="Q32" s="120"/>
      <c r="R32" s="120"/>
      <c r="S32" s="120"/>
    </row>
    <row r="33" spans="1:19" ht="13.8" hidden="1" outlineLevel="1">
      <c r="A33" s="15">
        <v>41214</v>
      </c>
      <c r="B33" s="120">
        <v>14516.990959160001</v>
      </c>
      <c r="C33" s="120">
        <v>196.41488018999999</v>
      </c>
      <c r="D33" s="120">
        <v>0</v>
      </c>
      <c r="E33" s="120">
        <v>196.41488018999999</v>
      </c>
      <c r="F33" s="120">
        <v>0</v>
      </c>
      <c r="G33" s="120">
        <v>0</v>
      </c>
      <c r="H33" s="120">
        <v>0</v>
      </c>
      <c r="I33" s="120">
        <v>9196.5292840500006</v>
      </c>
      <c r="J33" s="120">
        <v>184.39582636</v>
      </c>
      <c r="K33" s="120">
        <v>9012.1334576900008</v>
      </c>
      <c r="L33" s="120">
        <v>5124.0467949200001</v>
      </c>
      <c r="M33" s="120">
        <v>5120.2957044200002</v>
      </c>
      <c r="N33" s="120">
        <v>3.7510905000000001</v>
      </c>
      <c r="O33" s="120">
        <v>137.89721331000001</v>
      </c>
      <c r="P33" s="120">
        <v>229.27847731</v>
      </c>
      <c r="Q33" s="120"/>
      <c r="R33" s="120"/>
      <c r="S33" s="120"/>
    </row>
    <row r="34" spans="1:19" ht="13.8" hidden="1" outlineLevel="1">
      <c r="A34" s="15">
        <v>41244</v>
      </c>
      <c r="B34" s="120">
        <v>14462.01679507</v>
      </c>
      <c r="C34" s="120">
        <v>200.22692312000001</v>
      </c>
      <c r="D34" s="120">
        <v>3.0280830999999999</v>
      </c>
      <c r="E34" s="120">
        <v>197.19884002000001</v>
      </c>
      <c r="F34" s="120">
        <v>0</v>
      </c>
      <c r="G34" s="120">
        <v>0</v>
      </c>
      <c r="H34" s="120">
        <v>0</v>
      </c>
      <c r="I34" s="120">
        <v>9221.3144607800004</v>
      </c>
      <c r="J34" s="120">
        <v>184.83625466000001</v>
      </c>
      <c r="K34" s="120">
        <v>9036.4782061200003</v>
      </c>
      <c r="L34" s="120">
        <v>5040.4754111700004</v>
      </c>
      <c r="M34" s="120">
        <v>5036.8996427499997</v>
      </c>
      <c r="N34" s="120">
        <v>3.5757684200000002</v>
      </c>
      <c r="O34" s="120">
        <v>122.66249984</v>
      </c>
      <c r="P34" s="120">
        <v>82.266185809999996</v>
      </c>
      <c r="Q34" s="120"/>
      <c r="R34" s="120"/>
      <c r="S34" s="120"/>
    </row>
    <row r="35" spans="1:19" ht="13.8" hidden="1" outlineLevel="1">
      <c r="A35" s="15">
        <v>41275</v>
      </c>
      <c r="B35" s="120">
        <v>14149.783252679999</v>
      </c>
      <c r="C35" s="120">
        <v>197.07985901999999</v>
      </c>
      <c r="D35" s="120">
        <v>2.714246E-2</v>
      </c>
      <c r="E35" s="120">
        <v>197.05271655999999</v>
      </c>
      <c r="F35" s="120">
        <v>6.4393999999999996E-4</v>
      </c>
      <c r="G35" s="120">
        <v>0</v>
      </c>
      <c r="H35" s="120">
        <v>6.4393999999999996E-4</v>
      </c>
      <c r="I35" s="120">
        <v>8939.6096352500008</v>
      </c>
      <c r="J35" s="120">
        <v>181.52438543</v>
      </c>
      <c r="K35" s="120">
        <v>8758.0852498200002</v>
      </c>
      <c r="L35" s="120">
        <v>5013.0931144699998</v>
      </c>
      <c r="M35" s="120">
        <v>5009.7612835800001</v>
      </c>
      <c r="N35" s="120">
        <v>3.33183089</v>
      </c>
      <c r="O35" s="120">
        <v>89.842212459999999</v>
      </c>
      <c r="P35" s="120">
        <v>82.320352159999999</v>
      </c>
      <c r="Q35" s="120"/>
      <c r="R35" s="120"/>
      <c r="S35" s="120"/>
    </row>
    <row r="36" spans="1:19" ht="13.8" hidden="1" outlineLevel="1">
      <c r="A36" s="15">
        <v>41306</v>
      </c>
      <c r="B36" s="120">
        <v>14187.792071170001</v>
      </c>
      <c r="C36" s="120">
        <v>196.89679580999999</v>
      </c>
      <c r="D36" s="120">
        <v>2.7130830000000002E-2</v>
      </c>
      <c r="E36" s="120">
        <v>196.86966498000001</v>
      </c>
      <c r="F36" s="120">
        <v>0</v>
      </c>
      <c r="G36" s="120">
        <v>0</v>
      </c>
      <c r="H36" s="120">
        <v>0</v>
      </c>
      <c r="I36" s="120">
        <v>8988.4891169799994</v>
      </c>
      <c r="J36" s="120">
        <v>185.99757037000001</v>
      </c>
      <c r="K36" s="120">
        <v>8802.4915466099992</v>
      </c>
      <c r="L36" s="120">
        <v>5002.4061583800003</v>
      </c>
      <c r="M36" s="120">
        <v>4999.1997592899997</v>
      </c>
      <c r="N36" s="120">
        <v>3.2063990900000001</v>
      </c>
      <c r="O36" s="120">
        <v>78.692668639999994</v>
      </c>
      <c r="P36" s="120">
        <v>82.530163520000002</v>
      </c>
      <c r="Q36" s="120"/>
      <c r="R36" s="120"/>
      <c r="S36" s="120"/>
    </row>
    <row r="37" spans="1:19" ht="13.8" hidden="1" outlineLevel="1">
      <c r="A37" s="15">
        <v>41334</v>
      </c>
      <c r="B37" s="120">
        <v>14183.445583590001</v>
      </c>
      <c r="C37" s="120">
        <v>299.35260828000003</v>
      </c>
      <c r="D37" s="120">
        <v>5.0288490100000001</v>
      </c>
      <c r="E37" s="120">
        <v>294.32375926999998</v>
      </c>
      <c r="F37" s="120">
        <v>1.83815E-3</v>
      </c>
      <c r="G37" s="120">
        <v>1.5860000000000001E-5</v>
      </c>
      <c r="H37" s="120">
        <v>1.8222900000000001E-3</v>
      </c>
      <c r="I37" s="120">
        <v>8854.3396854099992</v>
      </c>
      <c r="J37" s="120">
        <v>218.76153008</v>
      </c>
      <c r="K37" s="120">
        <v>8635.5781553300003</v>
      </c>
      <c r="L37" s="120">
        <v>5029.7514517500003</v>
      </c>
      <c r="M37" s="120">
        <v>5029.4294220299998</v>
      </c>
      <c r="N37" s="120">
        <v>0.32202972000000002</v>
      </c>
      <c r="O37" s="120">
        <v>76.343404629999995</v>
      </c>
      <c r="P37" s="120">
        <v>82.511762169999997</v>
      </c>
      <c r="Q37" s="120"/>
      <c r="R37" s="120"/>
      <c r="S37" s="120"/>
    </row>
    <row r="38" spans="1:19" ht="13.8" hidden="1" outlineLevel="1">
      <c r="A38" s="15">
        <v>41365</v>
      </c>
      <c r="B38" s="120">
        <v>14319.64406538</v>
      </c>
      <c r="C38" s="120">
        <v>295.05008251999999</v>
      </c>
      <c r="D38" s="120">
        <v>2.3226030000000002E-2</v>
      </c>
      <c r="E38" s="120">
        <v>295.02685649</v>
      </c>
      <c r="F38" s="120">
        <v>0.7459462</v>
      </c>
      <c r="G38" s="120">
        <v>0.74543704</v>
      </c>
      <c r="H38" s="120">
        <v>5.0916000000000004E-4</v>
      </c>
      <c r="I38" s="120">
        <v>8931.5277086499991</v>
      </c>
      <c r="J38" s="120">
        <v>190.82159859000001</v>
      </c>
      <c r="K38" s="120">
        <v>8740.7061100600004</v>
      </c>
      <c r="L38" s="120">
        <v>5092.3203280099997</v>
      </c>
      <c r="M38" s="120">
        <v>5089.4824211200003</v>
      </c>
      <c r="N38" s="120">
        <v>2.8379068900000002</v>
      </c>
      <c r="O38" s="120">
        <v>89.685668640000003</v>
      </c>
      <c r="P38" s="120">
        <v>1.56585007</v>
      </c>
      <c r="Q38" s="120"/>
      <c r="R38" s="120"/>
      <c r="S38" s="120"/>
    </row>
    <row r="39" spans="1:19" ht="13.8" hidden="1" outlineLevel="1">
      <c r="A39" s="15">
        <v>41395</v>
      </c>
      <c r="B39" s="120">
        <v>14238.67232193</v>
      </c>
      <c r="C39" s="120">
        <v>294.51465947000003</v>
      </c>
      <c r="D39" s="120">
        <v>1.8250200000000001E-2</v>
      </c>
      <c r="E39" s="120">
        <v>294.49640927000002</v>
      </c>
      <c r="F39" s="120">
        <v>5.31301E-3</v>
      </c>
      <c r="G39" s="120">
        <v>5.31301E-3</v>
      </c>
      <c r="H39" s="120">
        <v>0</v>
      </c>
      <c r="I39" s="120">
        <v>8859.1477621699996</v>
      </c>
      <c r="J39" s="120">
        <v>196.1487448</v>
      </c>
      <c r="K39" s="120">
        <v>8662.9990173700007</v>
      </c>
      <c r="L39" s="120">
        <v>5085.0045872800001</v>
      </c>
      <c r="M39" s="120">
        <v>5082.2501751299997</v>
      </c>
      <c r="N39" s="120">
        <v>2.7544121499999998</v>
      </c>
      <c r="O39" s="120">
        <v>88.685668640000003</v>
      </c>
      <c r="P39" s="120">
        <v>1.56068725</v>
      </c>
      <c r="Q39" s="120"/>
      <c r="R39" s="120"/>
      <c r="S39" s="120"/>
    </row>
    <row r="40" spans="1:19" ht="13.8" hidden="1" outlineLevel="1">
      <c r="A40" s="15">
        <v>41426</v>
      </c>
      <c r="B40" s="120">
        <v>14161.118433539999</v>
      </c>
      <c r="C40" s="120">
        <v>350.15356663</v>
      </c>
      <c r="D40" s="120">
        <v>0</v>
      </c>
      <c r="E40" s="120">
        <v>350.15356663</v>
      </c>
      <c r="F40" s="120">
        <v>6.735969E-2</v>
      </c>
      <c r="G40" s="120">
        <v>6.735969E-2</v>
      </c>
      <c r="H40" s="120">
        <v>0</v>
      </c>
      <c r="I40" s="120">
        <v>8793.7234380000009</v>
      </c>
      <c r="J40" s="120">
        <v>196.67010026</v>
      </c>
      <c r="K40" s="120">
        <v>8597.0533377400006</v>
      </c>
      <c r="L40" s="120">
        <v>5017.1740692200001</v>
      </c>
      <c r="M40" s="120">
        <v>5014.5988620400003</v>
      </c>
      <c r="N40" s="120">
        <v>2.57520718</v>
      </c>
      <c r="O40" s="120">
        <v>89.955822620000006</v>
      </c>
      <c r="P40" s="120">
        <v>1.55957049</v>
      </c>
      <c r="Q40" s="120"/>
      <c r="R40" s="120"/>
      <c r="S40" s="120"/>
    </row>
    <row r="41" spans="1:19" ht="13.8" hidden="1" outlineLevel="1">
      <c r="A41" s="15">
        <v>41456</v>
      </c>
      <c r="B41" s="120">
        <v>13769.295898169999</v>
      </c>
      <c r="C41" s="120">
        <v>284.71446042000002</v>
      </c>
      <c r="D41" s="120">
        <v>0</v>
      </c>
      <c r="E41" s="120">
        <v>284.71446042000002</v>
      </c>
      <c r="F41" s="120">
        <v>7.3234270000000004E-2</v>
      </c>
      <c r="G41" s="120">
        <v>8.2342700000000001E-3</v>
      </c>
      <c r="H41" s="120">
        <v>6.5000000000000002E-2</v>
      </c>
      <c r="I41" s="120">
        <v>8525.6755841600007</v>
      </c>
      <c r="J41" s="120">
        <v>211.34054803999999</v>
      </c>
      <c r="K41" s="120">
        <v>8314.3350361199991</v>
      </c>
      <c r="L41" s="120">
        <v>4958.83261932</v>
      </c>
      <c r="M41" s="120">
        <v>4956.3973931600003</v>
      </c>
      <c r="N41" s="120">
        <v>2.43522616</v>
      </c>
      <c r="O41" s="120">
        <v>86.685668640000003</v>
      </c>
      <c r="P41" s="120">
        <v>1.52886828</v>
      </c>
      <c r="Q41" s="120"/>
      <c r="R41" s="120"/>
      <c r="S41" s="120"/>
    </row>
    <row r="42" spans="1:19" ht="13.8" hidden="1" outlineLevel="1">
      <c r="A42" s="15">
        <v>41487</v>
      </c>
      <c r="B42" s="120">
        <v>13760.509054980001</v>
      </c>
      <c r="C42" s="120">
        <v>279.14285519999999</v>
      </c>
      <c r="D42" s="120">
        <v>0</v>
      </c>
      <c r="E42" s="120">
        <v>279.14285519999999</v>
      </c>
      <c r="F42" s="120">
        <v>0.82061899000000005</v>
      </c>
      <c r="G42" s="120">
        <v>0.76762965999999999</v>
      </c>
      <c r="H42" s="120">
        <v>5.2989330000000001E-2</v>
      </c>
      <c r="I42" s="120">
        <v>8511.6140568800001</v>
      </c>
      <c r="J42" s="120">
        <v>232.20628884000001</v>
      </c>
      <c r="K42" s="120">
        <v>8279.4077680400005</v>
      </c>
      <c r="L42" s="120">
        <v>4968.9315239099997</v>
      </c>
      <c r="M42" s="120">
        <v>4966.4649372000003</v>
      </c>
      <c r="N42" s="120">
        <v>2.4665867100000001</v>
      </c>
      <c r="O42" s="120">
        <v>18.383900000000001</v>
      </c>
      <c r="P42" s="120">
        <v>1.51834921</v>
      </c>
      <c r="Q42" s="120"/>
      <c r="R42" s="120"/>
      <c r="S42" s="120"/>
    </row>
    <row r="43" spans="1:19" ht="13.8" hidden="1" outlineLevel="1">
      <c r="A43" s="15">
        <v>41518</v>
      </c>
      <c r="B43" s="120">
        <v>13608.36817587</v>
      </c>
      <c r="C43" s="120">
        <v>273.01772769000002</v>
      </c>
      <c r="D43" s="120">
        <v>0</v>
      </c>
      <c r="E43" s="120">
        <v>273.01772769000002</v>
      </c>
      <c r="F43" s="120">
        <v>0.46994675000000002</v>
      </c>
      <c r="G43" s="120">
        <v>0.405472</v>
      </c>
      <c r="H43" s="120">
        <v>6.4474749999999997E-2</v>
      </c>
      <c r="I43" s="120">
        <v>8390.1296868600002</v>
      </c>
      <c r="J43" s="120">
        <v>240.03595422000001</v>
      </c>
      <c r="K43" s="120">
        <v>8150.0937326399999</v>
      </c>
      <c r="L43" s="120">
        <v>4944.7508145700003</v>
      </c>
      <c r="M43" s="120">
        <v>4942.62780303</v>
      </c>
      <c r="N43" s="120">
        <v>2.1230115399999998</v>
      </c>
      <c r="O43" s="120">
        <v>18.383900000000001</v>
      </c>
      <c r="P43" s="120">
        <v>1.50290166</v>
      </c>
      <c r="Q43" s="120"/>
      <c r="R43" s="120"/>
      <c r="S43" s="120"/>
    </row>
    <row r="44" spans="1:19" ht="13.8" hidden="1" outlineLevel="1">
      <c r="A44" s="15">
        <v>41548</v>
      </c>
      <c r="B44" s="120">
        <v>13730.926109169999</v>
      </c>
      <c r="C44" s="120">
        <v>299.96408238999999</v>
      </c>
      <c r="D44" s="120">
        <v>0</v>
      </c>
      <c r="E44" s="120">
        <v>299.96408238999999</v>
      </c>
      <c r="F44" s="120">
        <v>0.45943972</v>
      </c>
      <c r="G44" s="120">
        <v>0.45943972</v>
      </c>
      <c r="H44" s="120">
        <v>0</v>
      </c>
      <c r="I44" s="120">
        <v>8517.7373368400004</v>
      </c>
      <c r="J44" s="120">
        <v>257.14953294999998</v>
      </c>
      <c r="K44" s="120">
        <v>8260.5878038899991</v>
      </c>
      <c r="L44" s="120">
        <v>4912.7652502199999</v>
      </c>
      <c r="M44" s="120">
        <v>4910.6874745100004</v>
      </c>
      <c r="N44" s="120">
        <v>2.0777757100000001</v>
      </c>
      <c r="O44" s="120">
        <v>28.741199999999999</v>
      </c>
      <c r="P44" s="120">
        <v>1.47038969</v>
      </c>
      <c r="Q44" s="120"/>
      <c r="R44" s="120"/>
      <c r="S44" s="120"/>
    </row>
    <row r="45" spans="1:19" ht="13.8" hidden="1" outlineLevel="1">
      <c r="A45" s="15">
        <v>41579</v>
      </c>
      <c r="B45" s="120">
        <v>13608.35366456</v>
      </c>
      <c r="C45" s="120">
        <v>262.14184190999998</v>
      </c>
      <c r="D45" s="120">
        <v>0</v>
      </c>
      <c r="E45" s="120">
        <v>262.14184190999998</v>
      </c>
      <c r="F45" s="120">
        <v>0.25929651999999997</v>
      </c>
      <c r="G45" s="120">
        <v>0.25929651999999997</v>
      </c>
      <c r="H45" s="120">
        <v>0</v>
      </c>
      <c r="I45" s="120">
        <v>8571.2643671299993</v>
      </c>
      <c r="J45" s="120">
        <v>284.93079329</v>
      </c>
      <c r="K45" s="120">
        <v>8286.3335738400001</v>
      </c>
      <c r="L45" s="120">
        <v>4774.6881590000003</v>
      </c>
      <c r="M45" s="120">
        <v>4772.7143321100002</v>
      </c>
      <c r="N45" s="120">
        <v>1.97382689</v>
      </c>
      <c r="O45" s="120">
        <v>44.402097259999998</v>
      </c>
      <c r="P45" s="120">
        <v>1.4550650199999999</v>
      </c>
      <c r="Q45" s="120"/>
      <c r="R45" s="120"/>
      <c r="S45" s="120"/>
    </row>
    <row r="46" spans="1:19" ht="13.8" hidden="1" outlineLevel="1">
      <c r="A46" s="15">
        <v>41609</v>
      </c>
      <c r="B46" s="120">
        <v>13920.92633115</v>
      </c>
      <c r="C46" s="120">
        <v>270.89629939000002</v>
      </c>
      <c r="D46" s="120">
        <v>0</v>
      </c>
      <c r="E46" s="120">
        <v>270.89629939000002</v>
      </c>
      <c r="F46" s="120">
        <v>0.24582072999999999</v>
      </c>
      <c r="G46" s="120">
        <v>0.24582072999999999</v>
      </c>
      <c r="H46" s="120">
        <v>0</v>
      </c>
      <c r="I46" s="120">
        <v>8856.7295244399993</v>
      </c>
      <c r="J46" s="120">
        <v>254.39340519000001</v>
      </c>
      <c r="K46" s="120">
        <v>8602.3361192499997</v>
      </c>
      <c r="L46" s="120">
        <v>4793.0546865899996</v>
      </c>
      <c r="M46" s="120">
        <v>4791.2139659300001</v>
      </c>
      <c r="N46" s="120">
        <v>1.8407206599999999</v>
      </c>
      <c r="O46" s="120">
        <v>18.383900000000001</v>
      </c>
      <c r="P46" s="120">
        <v>1.4529458799999999</v>
      </c>
      <c r="Q46" s="120"/>
      <c r="R46" s="120"/>
      <c r="S46" s="120"/>
    </row>
    <row r="47" spans="1:19" ht="13.8" hidden="1" outlineLevel="1">
      <c r="A47" s="15">
        <v>41640</v>
      </c>
      <c r="B47" s="120">
        <v>13578.615147230001</v>
      </c>
      <c r="C47" s="120">
        <v>314.8301012</v>
      </c>
      <c r="D47" s="120">
        <v>3.0000000000000001E-5</v>
      </c>
      <c r="E47" s="120">
        <v>314.83007120000002</v>
      </c>
      <c r="F47" s="120">
        <v>0.23873373000000001</v>
      </c>
      <c r="G47" s="120">
        <v>0.23873373000000001</v>
      </c>
      <c r="H47" s="120">
        <v>0</v>
      </c>
      <c r="I47" s="120">
        <v>8457.3655374600003</v>
      </c>
      <c r="J47" s="120">
        <v>257.52582474000002</v>
      </c>
      <c r="K47" s="120">
        <v>8199.8397127200005</v>
      </c>
      <c r="L47" s="120">
        <v>4806.1807748399997</v>
      </c>
      <c r="M47" s="120">
        <v>4804.4998437499999</v>
      </c>
      <c r="N47" s="120">
        <v>1.6809310900000001</v>
      </c>
      <c r="O47" s="120">
        <v>18.383900000000001</v>
      </c>
      <c r="P47" s="120">
        <v>1.45702211</v>
      </c>
      <c r="Q47" s="120"/>
      <c r="R47" s="120"/>
      <c r="S47" s="120"/>
    </row>
    <row r="48" spans="1:19" ht="13.8" hidden="1" outlineLevel="1">
      <c r="A48" s="15">
        <v>41671</v>
      </c>
      <c r="B48" s="120">
        <v>15508.62433173</v>
      </c>
      <c r="C48" s="120">
        <v>374.39140851000002</v>
      </c>
      <c r="D48" s="120">
        <v>2.9810000000000001E-5</v>
      </c>
      <c r="E48" s="120">
        <v>374.39137870000002</v>
      </c>
      <c r="F48" s="120">
        <v>0.16099343999999999</v>
      </c>
      <c r="G48" s="120">
        <v>0.16099343999999999</v>
      </c>
      <c r="H48" s="120">
        <v>0</v>
      </c>
      <c r="I48" s="120">
        <v>9896.4460373000002</v>
      </c>
      <c r="J48" s="120">
        <v>243.27812562</v>
      </c>
      <c r="K48" s="120">
        <v>9653.1679116800005</v>
      </c>
      <c r="L48" s="120">
        <v>5237.6258924800004</v>
      </c>
      <c r="M48" s="120">
        <v>5236.0065414199998</v>
      </c>
      <c r="N48" s="120">
        <v>1.6193510600000001</v>
      </c>
      <c r="O48" s="120">
        <v>22.968432180000001</v>
      </c>
      <c r="P48" s="120">
        <v>1.7934990799999999</v>
      </c>
      <c r="Q48" s="120"/>
      <c r="R48" s="120"/>
      <c r="S48" s="120"/>
    </row>
    <row r="49" spans="1:19" ht="13.8" hidden="1" outlineLevel="1">
      <c r="A49" s="15">
        <v>41699</v>
      </c>
      <c r="B49" s="120">
        <v>16133.6121826</v>
      </c>
      <c r="C49" s="120">
        <v>370.36454421000002</v>
      </c>
      <c r="D49" s="120">
        <v>3.048E-5</v>
      </c>
      <c r="E49" s="120">
        <v>370.36451373</v>
      </c>
      <c r="F49" s="120">
        <v>0.14651932000000001</v>
      </c>
      <c r="G49" s="120">
        <v>0.14651932000000001</v>
      </c>
      <c r="H49" s="120">
        <v>0</v>
      </c>
      <c r="I49" s="120">
        <v>10346.874704620001</v>
      </c>
      <c r="J49" s="120">
        <v>221.13147670000001</v>
      </c>
      <c r="K49" s="120">
        <v>10125.74322792</v>
      </c>
      <c r="L49" s="120">
        <v>5416.2264144500004</v>
      </c>
      <c r="M49" s="120">
        <v>5414.8433975199996</v>
      </c>
      <c r="N49" s="120">
        <v>1.3830169299999999</v>
      </c>
      <c r="O49" s="120">
        <v>21.909161109999999</v>
      </c>
      <c r="P49" s="120">
        <v>1.9727549099999999</v>
      </c>
      <c r="Q49" s="120"/>
      <c r="R49" s="120"/>
      <c r="S49" s="120"/>
    </row>
    <row r="50" spans="1:19" ht="13.8" hidden="1" outlineLevel="1">
      <c r="A50" s="15">
        <v>41730</v>
      </c>
      <c r="B50" s="120">
        <v>16181.822257100001</v>
      </c>
      <c r="C50" s="120">
        <v>362.55389157000002</v>
      </c>
      <c r="D50" s="120">
        <v>3.1869999999999998E-5</v>
      </c>
      <c r="E50" s="120">
        <v>362.55385969999998</v>
      </c>
      <c r="F50" s="120">
        <v>0.13526838999999999</v>
      </c>
      <c r="G50" s="120">
        <v>0.13526838999999999</v>
      </c>
      <c r="H50" s="120">
        <v>0</v>
      </c>
      <c r="I50" s="120">
        <v>10352.847314090001</v>
      </c>
      <c r="J50" s="120">
        <v>218.37940656000001</v>
      </c>
      <c r="K50" s="120">
        <v>10134.467907529999</v>
      </c>
      <c r="L50" s="120">
        <v>5466.2857830499997</v>
      </c>
      <c r="M50" s="120">
        <v>5465.0562057799998</v>
      </c>
      <c r="N50" s="120">
        <v>1.2295772700000001</v>
      </c>
      <c r="O50" s="120">
        <v>40.744804500000001</v>
      </c>
      <c r="P50" s="120">
        <v>0.99778730999999998</v>
      </c>
      <c r="Q50" s="120"/>
      <c r="R50" s="120"/>
      <c r="S50" s="120"/>
    </row>
    <row r="51" spans="1:19" ht="13.8" hidden="1" outlineLevel="1">
      <c r="A51" s="15">
        <v>41760</v>
      </c>
      <c r="B51" s="120">
        <v>16644.088233490002</v>
      </c>
      <c r="C51" s="120">
        <v>356.92957316000002</v>
      </c>
      <c r="D51" s="120">
        <v>3.18E-5</v>
      </c>
      <c r="E51" s="120">
        <v>356.92954135999997</v>
      </c>
      <c r="F51" s="120">
        <v>0.12415279999999999</v>
      </c>
      <c r="G51" s="120">
        <v>0.12415279999999999</v>
      </c>
      <c r="H51" s="120">
        <v>0</v>
      </c>
      <c r="I51" s="120">
        <v>10655.66301826</v>
      </c>
      <c r="J51" s="120">
        <v>238.14604689000001</v>
      </c>
      <c r="K51" s="120">
        <v>10417.51697137</v>
      </c>
      <c r="L51" s="120">
        <v>5631.37148927</v>
      </c>
      <c r="M51" s="120">
        <v>5630.2556717999996</v>
      </c>
      <c r="N51" s="120">
        <v>1.1158174700000001</v>
      </c>
      <c r="O51" s="120">
        <v>54.967395869999997</v>
      </c>
      <c r="P51" s="120">
        <v>1.0088882699999999</v>
      </c>
      <c r="Q51" s="120"/>
      <c r="R51" s="120"/>
      <c r="S51" s="120"/>
    </row>
    <row r="52" spans="1:19" ht="13.8" hidden="1" outlineLevel="1">
      <c r="A52" s="15">
        <v>41791</v>
      </c>
      <c r="B52" s="120">
        <v>15735.23845699</v>
      </c>
      <c r="C52" s="120">
        <v>345.11271146000001</v>
      </c>
      <c r="D52" s="120">
        <v>3.2440000000000001E-5</v>
      </c>
      <c r="E52" s="120">
        <v>345.11267901999997</v>
      </c>
      <c r="F52" s="120">
        <v>0.11290264</v>
      </c>
      <c r="G52" s="120">
        <v>0.11290264</v>
      </c>
      <c r="H52" s="120">
        <v>0</v>
      </c>
      <c r="I52" s="120">
        <v>10437.61491875</v>
      </c>
      <c r="J52" s="120">
        <v>237.06263657</v>
      </c>
      <c r="K52" s="120">
        <v>10200.55228218</v>
      </c>
      <c r="L52" s="120">
        <v>4952.3979241400002</v>
      </c>
      <c r="M52" s="120">
        <v>4950.7650397999996</v>
      </c>
      <c r="N52" s="120">
        <v>1.6328843399999999</v>
      </c>
      <c r="O52" s="120">
        <v>61.38161736</v>
      </c>
      <c r="P52" s="120">
        <v>1.0318610399999999</v>
      </c>
      <c r="Q52" s="120"/>
      <c r="R52" s="120"/>
      <c r="S52" s="120"/>
    </row>
    <row r="53" spans="1:19" ht="13.8" hidden="1" outlineLevel="1">
      <c r="A53" s="15">
        <v>41821</v>
      </c>
      <c r="B53" s="120">
        <v>15755.692969170001</v>
      </c>
      <c r="C53" s="120">
        <v>339.57787517999998</v>
      </c>
      <c r="D53" s="120">
        <v>5.3311999999999999E-4</v>
      </c>
      <c r="E53" s="120">
        <v>339.57734205999998</v>
      </c>
      <c r="F53" s="120">
        <v>1.287991E-2</v>
      </c>
      <c r="G53" s="120">
        <v>1.287991E-2</v>
      </c>
      <c r="H53" s="120">
        <v>0</v>
      </c>
      <c r="I53" s="120">
        <v>10479.37698744</v>
      </c>
      <c r="J53" s="120">
        <v>225.27162544999999</v>
      </c>
      <c r="K53" s="120">
        <v>10254.105361989999</v>
      </c>
      <c r="L53" s="120">
        <v>4936.7252266400001</v>
      </c>
      <c r="M53" s="120">
        <v>4934.0054798800002</v>
      </c>
      <c r="N53" s="120">
        <v>2.71974676</v>
      </c>
      <c r="O53" s="120">
        <v>70.00778339</v>
      </c>
      <c r="P53" s="120">
        <v>1.02388258</v>
      </c>
      <c r="Q53" s="120"/>
      <c r="R53" s="120"/>
      <c r="S53" s="120"/>
    </row>
    <row r="54" spans="1:19" ht="13.8" hidden="1" outlineLevel="1">
      <c r="A54" s="15">
        <v>41852</v>
      </c>
      <c r="B54" s="120">
        <v>17147.645303360001</v>
      </c>
      <c r="C54" s="120">
        <v>337.3069486</v>
      </c>
      <c r="D54" s="120">
        <v>3.379E-5</v>
      </c>
      <c r="E54" s="120">
        <v>337.30691481000002</v>
      </c>
      <c r="F54" s="120">
        <v>0</v>
      </c>
      <c r="G54" s="120">
        <v>0</v>
      </c>
      <c r="H54" s="120">
        <v>0</v>
      </c>
      <c r="I54" s="120">
        <v>11480.539011360001</v>
      </c>
      <c r="J54" s="120">
        <v>336.28029641000001</v>
      </c>
      <c r="K54" s="120">
        <v>11144.25871495</v>
      </c>
      <c r="L54" s="120">
        <v>5329.7993434</v>
      </c>
      <c r="M54" s="120">
        <v>5327.273948</v>
      </c>
      <c r="N54" s="120">
        <v>2.5253953999999998</v>
      </c>
      <c r="O54" s="120">
        <v>73.883571930000002</v>
      </c>
      <c r="P54" s="120">
        <v>1.1257774700000001</v>
      </c>
      <c r="Q54" s="120"/>
      <c r="R54" s="120"/>
      <c r="S54" s="120"/>
    </row>
    <row r="55" spans="1:19" ht="13.8" hidden="1" outlineLevel="1">
      <c r="A55" s="15">
        <v>41883</v>
      </c>
      <c r="B55" s="120">
        <v>16667.305529950001</v>
      </c>
      <c r="C55" s="120">
        <v>500.67530549999998</v>
      </c>
      <c r="D55" s="120">
        <v>3.4430000000000001E-5</v>
      </c>
      <c r="E55" s="120">
        <v>500.67527107000001</v>
      </c>
      <c r="F55" s="120">
        <v>0</v>
      </c>
      <c r="G55" s="120">
        <v>0</v>
      </c>
      <c r="H55" s="120">
        <v>0</v>
      </c>
      <c r="I55" s="120">
        <v>10971.010508150001</v>
      </c>
      <c r="J55" s="120">
        <v>238.49472569</v>
      </c>
      <c r="K55" s="120">
        <v>10732.515782459999</v>
      </c>
      <c r="L55" s="120">
        <v>5195.6197162999997</v>
      </c>
      <c r="M55" s="120">
        <v>5193.7675908299998</v>
      </c>
      <c r="N55" s="120">
        <v>1.8521254700000001</v>
      </c>
      <c r="O55" s="120">
        <v>33.003163200000003</v>
      </c>
      <c r="P55" s="120">
        <v>1.0728757600000001</v>
      </c>
      <c r="Q55" s="120"/>
      <c r="R55" s="120"/>
      <c r="S55" s="120"/>
    </row>
    <row r="56" spans="1:19" ht="13.8" hidden="1" outlineLevel="1">
      <c r="A56" s="15">
        <v>41913</v>
      </c>
      <c r="B56" s="120">
        <v>16508.121580759998</v>
      </c>
      <c r="C56" s="120">
        <v>502.86556443000001</v>
      </c>
      <c r="D56" s="120">
        <v>3.5110000000000001E-5</v>
      </c>
      <c r="E56" s="120">
        <v>502.86552932000001</v>
      </c>
      <c r="F56" s="120">
        <v>0</v>
      </c>
      <c r="G56" s="120">
        <v>0</v>
      </c>
      <c r="H56" s="120">
        <v>0</v>
      </c>
      <c r="I56" s="120">
        <v>10899.135749880001</v>
      </c>
      <c r="J56" s="120">
        <v>203.44100107</v>
      </c>
      <c r="K56" s="120">
        <v>10695.69474881</v>
      </c>
      <c r="L56" s="120">
        <v>5106.1202664499997</v>
      </c>
      <c r="M56" s="120">
        <v>5105.0205047099998</v>
      </c>
      <c r="N56" s="120">
        <v>1.0997617399999999</v>
      </c>
      <c r="O56" s="120">
        <v>12.950134889999999</v>
      </c>
      <c r="P56" s="120">
        <v>0.32235806</v>
      </c>
      <c r="Q56" s="120"/>
      <c r="R56" s="120"/>
      <c r="S56" s="120"/>
    </row>
    <row r="57" spans="1:19" ht="13.8" hidden="1" outlineLevel="1">
      <c r="A57" s="15">
        <v>41944</v>
      </c>
      <c r="B57" s="120">
        <v>18169.910598440001</v>
      </c>
      <c r="C57" s="120">
        <v>501.92725801</v>
      </c>
      <c r="D57" s="120">
        <v>3.5750000000000002E-5</v>
      </c>
      <c r="E57" s="120">
        <v>501.92722226000001</v>
      </c>
      <c r="F57" s="120">
        <v>0</v>
      </c>
      <c r="G57" s="120">
        <v>0</v>
      </c>
      <c r="H57" s="120">
        <v>0</v>
      </c>
      <c r="I57" s="120">
        <v>12245.52657428</v>
      </c>
      <c r="J57" s="120">
        <v>231.17441213999999</v>
      </c>
      <c r="K57" s="120">
        <v>12014.35216214</v>
      </c>
      <c r="L57" s="120">
        <v>5422.4567661499996</v>
      </c>
      <c r="M57" s="120">
        <v>5421.9918923599998</v>
      </c>
      <c r="N57" s="120">
        <v>0.46487379000000001</v>
      </c>
      <c r="O57" s="120">
        <v>14.9686343</v>
      </c>
      <c r="P57" s="120">
        <v>23.60551225</v>
      </c>
      <c r="Q57" s="120"/>
      <c r="R57" s="120"/>
      <c r="S57" s="120"/>
    </row>
    <row r="58" spans="1:19" ht="13.8" hidden="1" outlineLevel="1">
      <c r="A58" s="15">
        <v>41974</v>
      </c>
      <c r="B58" s="120">
        <v>18729.555463680001</v>
      </c>
      <c r="C58" s="120">
        <v>443.05886413000002</v>
      </c>
      <c r="D58" s="120">
        <v>3.6430000000000002E-5</v>
      </c>
      <c r="E58" s="120">
        <v>443.05882769999999</v>
      </c>
      <c r="F58" s="120">
        <v>0</v>
      </c>
      <c r="G58" s="120">
        <v>0</v>
      </c>
      <c r="H58" s="120">
        <v>0</v>
      </c>
      <c r="I58" s="120">
        <v>12877.954084000001</v>
      </c>
      <c r="J58" s="120">
        <v>234.63637725999999</v>
      </c>
      <c r="K58" s="120">
        <v>12643.317706739999</v>
      </c>
      <c r="L58" s="120">
        <v>5408.5425155499997</v>
      </c>
      <c r="M58" s="120">
        <v>5408.0083404999996</v>
      </c>
      <c r="N58" s="120">
        <v>0.53417504999999998</v>
      </c>
      <c r="O58" s="120">
        <v>15.76790413</v>
      </c>
      <c r="P58" s="120">
        <v>25.85721246</v>
      </c>
      <c r="Q58" s="120"/>
      <c r="R58" s="120"/>
      <c r="S58" s="120"/>
    </row>
    <row r="59" spans="1:19" ht="13.8" hidden="1" outlineLevel="1">
      <c r="A59" s="15">
        <v>42005</v>
      </c>
      <c r="B59" s="120">
        <v>18740.062849689999</v>
      </c>
      <c r="C59" s="120">
        <v>439.42407706</v>
      </c>
      <c r="D59" s="120">
        <v>3.7100000000000001E-5</v>
      </c>
      <c r="E59" s="120">
        <v>439.42403996000002</v>
      </c>
      <c r="F59" s="120">
        <v>0</v>
      </c>
      <c r="G59" s="120">
        <v>0</v>
      </c>
      <c r="H59" s="120">
        <v>0</v>
      </c>
      <c r="I59" s="120">
        <v>12876.65168515</v>
      </c>
      <c r="J59" s="120">
        <v>201.4088548</v>
      </c>
      <c r="K59" s="120">
        <v>12675.24283035</v>
      </c>
      <c r="L59" s="120">
        <v>5423.9870874799999</v>
      </c>
      <c r="M59" s="120">
        <v>5423.4712521800002</v>
      </c>
      <c r="N59" s="120">
        <v>0.5158353</v>
      </c>
      <c r="O59" s="120">
        <v>16.15716552</v>
      </c>
      <c r="P59" s="120">
        <v>26.029949259999999</v>
      </c>
      <c r="Q59" s="120"/>
      <c r="R59" s="120"/>
      <c r="S59" s="120"/>
    </row>
    <row r="60" spans="1:19" ht="13.8" hidden="1" outlineLevel="1">
      <c r="A60" s="15">
        <v>42036</v>
      </c>
      <c r="B60" s="120">
        <v>27219.4013252</v>
      </c>
      <c r="C60" s="120">
        <v>433.71289105</v>
      </c>
      <c r="D60" s="120">
        <v>3.7700000000000002E-5</v>
      </c>
      <c r="E60" s="120">
        <v>433.71285334999999</v>
      </c>
      <c r="F60" s="120">
        <v>0</v>
      </c>
      <c r="G60" s="120">
        <v>0</v>
      </c>
      <c r="H60" s="120">
        <v>0</v>
      </c>
      <c r="I60" s="120">
        <v>19539.18520339</v>
      </c>
      <c r="J60" s="120">
        <v>161.28803436999999</v>
      </c>
      <c r="K60" s="120">
        <v>19377.897169020001</v>
      </c>
      <c r="L60" s="120">
        <v>7246.5032307600004</v>
      </c>
      <c r="M60" s="120">
        <v>7245.9862233100002</v>
      </c>
      <c r="N60" s="120">
        <v>0.51700745000000004</v>
      </c>
      <c r="O60" s="120">
        <v>0</v>
      </c>
      <c r="P60" s="120">
        <v>27.730418480000001</v>
      </c>
      <c r="Q60" s="120"/>
      <c r="R60" s="120"/>
      <c r="S60" s="120"/>
    </row>
    <row r="61" spans="1:19" ht="13.8" hidden="1" outlineLevel="1">
      <c r="A61" s="15">
        <v>42064</v>
      </c>
      <c r="B61" s="120">
        <v>23739.248699</v>
      </c>
      <c r="C61" s="120">
        <v>460.47944242</v>
      </c>
      <c r="D61" s="120">
        <v>15.41148974</v>
      </c>
      <c r="E61" s="120">
        <v>445.06795268000002</v>
      </c>
      <c r="F61" s="120">
        <v>5.391452E-2</v>
      </c>
      <c r="G61" s="120">
        <v>5.391452E-2</v>
      </c>
      <c r="H61" s="120">
        <v>0</v>
      </c>
      <c r="I61" s="120">
        <v>16826.956887640001</v>
      </c>
      <c r="J61" s="120">
        <v>106.11126209</v>
      </c>
      <c r="K61" s="120">
        <v>16720.845625549999</v>
      </c>
      <c r="L61" s="120">
        <v>6451.7584544199999</v>
      </c>
      <c r="M61" s="120">
        <v>6451.2604925899996</v>
      </c>
      <c r="N61" s="120">
        <v>0.49796182999999999</v>
      </c>
      <c r="O61" s="120">
        <v>0</v>
      </c>
      <c r="P61" s="120">
        <v>25.729845319999999</v>
      </c>
      <c r="Q61" s="120"/>
      <c r="R61" s="120"/>
      <c r="S61" s="120"/>
    </row>
    <row r="62" spans="1:19" ht="13.8" hidden="1" outlineLevel="1">
      <c r="A62" s="15">
        <v>42095</v>
      </c>
      <c r="B62" s="120">
        <v>21827.56624258</v>
      </c>
      <c r="C62" s="120">
        <v>460.37822584999998</v>
      </c>
      <c r="D62" s="120">
        <v>15.676665740000001</v>
      </c>
      <c r="E62" s="120">
        <v>444.70156011</v>
      </c>
      <c r="F62" s="120">
        <v>0</v>
      </c>
      <c r="G62" s="120">
        <v>0</v>
      </c>
      <c r="H62" s="120">
        <v>0</v>
      </c>
      <c r="I62" s="120">
        <v>15296.22296933</v>
      </c>
      <c r="J62" s="120">
        <v>113.89420242</v>
      </c>
      <c r="K62" s="120">
        <v>15182.328766909999</v>
      </c>
      <c r="L62" s="120">
        <v>6070.9650474</v>
      </c>
      <c r="M62" s="120">
        <v>6070.4741152500001</v>
      </c>
      <c r="N62" s="120">
        <v>0.49093215000000001</v>
      </c>
      <c r="O62" s="120">
        <v>20.523416000000001</v>
      </c>
      <c r="P62" s="120">
        <v>24.728235189999999</v>
      </c>
      <c r="Q62" s="120"/>
      <c r="R62" s="120"/>
      <c r="S62" s="120"/>
    </row>
    <row r="63" spans="1:19" ht="13.8" hidden="1" outlineLevel="1">
      <c r="A63" s="15">
        <v>42125</v>
      </c>
      <c r="B63" s="120">
        <v>21291.064142939998</v>
      </c>
      <c r="C63" s="120">
        <v>450.39465731000001</v>
      </c>
      <c r="D63" s="120">
        <v>15.41290064</v>
      </c>
      <c r="E63" s="120">
        <v>434.98175666999998</v>
      </c>
      <c r="F63" s="120">
        <v>6.1999999999999999E-7</v>
      </c>
      <c r="G63" s="120">
        <v>6.1999999999999999E-7</v>
      </c>
      <c r="H63" s="120">
        <v>0</v>
      </c>
      <c r="I63" s="120">
        <v>15293.926396270001</v>
      </c>
      <c r="J63" s="120">
        <v>114.42499947</v>
      </c>
      <c r="K63" s="120">
        <v>15179.5013968</v>
      </c>
      <c r="L63" s="120">
        <v>5546.7430887399996</v>
      </c>
      <c r="M63" s="120">
        <v>5546.2442022100004</v>
      </c>
      <c r="N63" s="120">
        <v>0.49888652999999999</v>
      </c>
      <c r="O63" s="120">
        <v>0</v>
      </c>
      <c r="P63" s="120">
        <v>24.703743729999999</v>
      </c>
      <c r="Q63" s="120"/>
      <c r="R63" s="120"/>
      <c r="S63" s="120"/>
    </row>
    <row r="64" spans="1:19" ht="13.8" hidden="1" outlineLevel="1">
      <c r="A64" s="15">
        <v>42156</v>
      </c>
      <c r="B64" s="120">
        <v>21331.293452130001</v>
      </c>
      <c r="C64" s="120">
        <v>399.70599952999999</v>
      </c>
      <c r="D64" s="120">
        <v>4.0330000000000002E-5</v>
      </c>
      <c r="E64" s="120">
        <v>399.7059592</v>
      </c>
      <c r="F64" s="120">
        <v>5.7000000000000005E-7</v>
      </c>
      <c r="G64" s="120">
        <v>5.7000000000000005E-7</v>
      </c>
      <c r="H64" s="120">
        <v>0</v>
      </c>
      <c r="I64" s="120">
        <v>15256.681456120001</v>
      </c>
      <c r="J64" s="120">
        <v>131.83787416999999</v>
      </c>
      <c r="K64" s="120">
        <v>15124.843581949999</v>
      </c>
      <c r="L64" s="120">
        <v>5674.9059959099995</v>
      </c>
      <c r="M64" s="120">
        <v>5674.40019691</v>
      </c>
      <c r="N64" s="120">
        <v>0.505799</v>
      </c>
      <c r="O64" s="120">
        <v>0</v>
      </c>
      <c r="P64" s="120">
        <v>24.791867549999999</v>
      </c>
      <c r="Q64" s="120"/>
      <c r="R64" s="120"/>
      <c r="S64" s="120"/>
    </row>
    <row r="65" spans="1:19" ht="13.8" hidden="1" outlineLevel="1">
      <c r="A65" s="15">
        <v>42186</v>
      </c>
      <c r="B65" s="120">
        <v>21540.821162759999</v>
      </c>
      <c r="C65" s="120">
        <v>397.71231431000001</v>
      </c>
      <c r="D65" s="120">
        <v>4.1E-5</v>
      </c>
      <c r="E65" s="120">
        <v>397.71227331</v>
      </c>
      <c r="F65" s="120">
        <v>0</v>
      </c>
      <c r="G65" s="120">
        <v>0</v>
      </c>
      <c r="H65" s="120">
        <v>0</v>
      </c>
      <c r="I65" s="120">
        <v>15429.35930441</v>
      </c>
      <c r="J65" s="120">
        <v>134.46109246</v>
      </c>
      <c r="K65" s="120">
        <v>15294.89821195</v>
      </c>
      <c r="L65" s="120">
        <v>5713.7495440399998</v>
      </c>
      <c r="M65" s="120">
        <v>5713.2614688200001</v>
      </c>
      <c r="N65" s="120">
        <v>0.48807521999999998</v>
      </c>
      <c r="O65" s="120">
        <v>0</v>
      </c>
      <c r="P65" s="120">
        <v>24.657652729999999</v>
      </c>
      <c r="Q65" s="120"/>
      <c r="R65" s="120"/>
      <c r="S65" s="120"/>
    </row>
    <row r="66" spans="1:19" ht="13.8" hidden="1" outlineLevel="1">
      <c r="A66" s="15">
        <v>42217</v>
      </c>
      <c r="B66" s="120">
        <v>21104.303444270001</v>
      </c>
      <c r="C66" s="120">
        <v>403.94010537999998</v>
      </c>
      <c r="D66" s="120">
        <v>4.1669999999999999E-5</v>
      </c>
      <c r="E66" s="120">
        <v>403.94006371</v>
      </c>
      <c r="F66" s="120">
        <v>0</v>
      </c>
      <c r="G66" s="120">
        <v>0</v>
      </c>
      <c r="H66" s="120">
        <v>0</v>
      </c>
      <c r="I66" s="120">
        <v>15158.89904516</v>
      </c>
      <c r="J66" s="120">
        <v>161.50827179999999</v>
      </c>
      <c r="K66" s="120">
        <v>14997.390773360001</v>
      </c>
      <c r="L66" s="120">
        <v>5541.4642937299996</v>
      </c>
      <c r="M66" s="120">
        <v>5540.8478969899998</v>
      </c>
      <c r="N66" s="120">
        <v>0.61639674</v>
      </c>
      <c r="O66" s="120">
        <v>0</v>
      </c>
      <c r="P66" s="120">
        <v>21.600495630000001</v>
      </c>
      <c r="Q66" s="120"/>
      <c r="R66" s="120"/>
      <c r="S66" s="120"/>
    </row>
    <row r="67" spans="1:19" ht="13.8" hidden="1" outlineLevel="1">
      <c r="A67" s="15">
        <v>42248</v>
      </c>
      <c r="B67" s="120">
        <v>21040.935688310001</v>
      </c>
      <c r="C67" s="120">
        <v>401.60463614000003</v>
      </c>
      <c r="D67" s="120">
        <v>4.231E-5</v>
      </c>
      <c r="E67" s="120">
        <v>401.60459383</v>
      </c>
      <c r="F67" s="120">
        <v>3.8800000000000001E-6</v>
      </c>
      <c r="G67" s="120">
        <v>3.8800000000000001E-6</v>
      </c>
      <c r="H67" s="120">
        <v>0</v>
      </c>
      <c r="I67" s="120">
        <v>15085.06523681</v>
      </c>
      <c r="J67" s="120">
        <v>159.11279187</v>
      </c>
      <c r="K67" s="120">
        <v>14925.95244494</v>
      </c>
      <c r="L67" s="120">
        <v>5554.2658114799997</v>
      </c>
      <c r="M67" s="120">
        <v>5553.6425260599999</v>
      </c>
      <c r="N67" s="120">
        <v>0.62328541999999998</v>
      </c>
      <c r="O67" s="120">
        <v>0</v>
      </c>
      <c r="P67" s="120">
        <v>13.98758898</v>
      </c>
      <c r="Q67" s="120"/>
      <c r="R67" s="120"/>
      <c r="S67" s="120"/>
    </row>
    <row r="68" spans="1:19" ht="13.8" hidden="1" outlineLevel="1">
      <c r="A68" s="15">
        <v>42278</v>
      </c>
      <c r="B68" s="120">
        <v>22248.110397320001</v>
      </c>
      <c r="C68" s="120">
        <v>384.02016277000001</v>
      </c>
      <c r="D68" s="120">
        <v>4.299E-5</v>
      </c>
      <c r="E68" s="120">
        <v>384.02011978000002</v>
      </c>
      <c r="F68" s="120">
        <v>0</v>
      </c>
      <c r="G68" s="120">
        <v>0</v>
      </c>
      <c r="H68" s="120">
        <v>0</v>
      </c>
      <c r="I68" s="120">
        <v>16141.554653220001</v>
      </c>
      <c r="J68" s="120">
        <v>158.32999559000001</v>
      </c>
      <c r="K68" s="120">
        <v>15983.22465763</v>
      </c>
      <c r="L68" s="120">
        <v>5722.5355813300002</v>
      </c>
      <c r="M68" s="120">
        <v>5721.8419257599999</v>
      </c>
      <c r="N68" s="120">
        <v>0.69365557</v>
      </c>
      <c r="O68" s="120">
        <v>20</v>
      </c>
      <c r="P68" s="120">
        <v>14.759628060000001</v>
      </c>
      <c r="Q68" s="121"/>
      <c r="R68" s="121"/>
      <c r="S68" s="121"/>
    </row>
    <row r="69" spans="1:19" ht="13.8" hidden="1" outlineLevel="1">
      <c r="A69" s="15">
        <v>42309</v>
      </c>
      <c r="B69" s="120">
        <v>22834.89427932</v>
      </c>
      <c r="C69" s="120">
        <v>380.06924591000001</v>
      </c>
      <c r="D69" s="120">
        <v>4.3630000000000001E-5</v>
      </c>
      <c r="E69" s="120">
        <v>380.06920228000001</v>
      </c>
      <c r="F69" s="120">
        <v>0</v>
      </c>
      <c r="G69" s="120">
        <v>0</v>
      </c>
      <c r="H69" s="120">
        <v>0</v>
      </c>
      <c r="I69" s="120">
        <v>16439.400403520001</v>
      </c>
      <c r="J69" s="120">
        <v>132.82287504999999</v>
      </c>
      <c r="K69" s="120">
        <v>16306.577528469999</v>
      </c>
      <c r="L69" s="120">
        <v>6015.4246298899998</v>
      </c>
      <c r="M69" s="120">
        <v>6014.6283696099999</v>
      </c>
      <c r="N69" s="120">
        <v>0.79626028000000004</v>
      </c>
      <c r="O69" s="120">
        <v>0</v>
      </c>
      <c r="P69" s="120">
        <v>15.309129520000001</v>
      </c>
      <c r="Q69" s="121"/>
      <c r="R69" s="121"/>
      <c r="S69" s="121"/>
    </row>
    <row r="70" spans="1:19" ht="13.8" hidden="1" outlineLevel="1">
      <c r="A70" s="15">
        <v>42339</v>
      </c>
      <c r="B70" s="120">
        <v>21752.133357340001</v>
      </c>
      <c r="C70" s="120">
        <v>462.23657788999998</v>
      </c>
      <c r="D70" s="120">
        <v>4.4289999999999998E-5</v>
      </c>
      <c r="E70" s="120">
        <v>462.23653359999997</v>
      </c>
      <c r="F70" s="120">
        <v>2.4949999999999998E-3</v>
      </c>
      <c r="G70" s="120">
        <v>0</v>
      </c>
      <c r="H70" s="120">
        <v>2.4949999999999998E-3</v>
      </c>
      <c r="I70" s="120">
        <v>16162.139515209999</v>
      </c>
      <c r="J70" s="120">
        <v>129.61268631999999</v>
      </c>
      <c r="K70" s="120">
        <v>16032.526828890001</v>
      </c>
      <c r="L70" s="120">
        <v>5127.7547692400003</v>
      </c>
      <c r="M70" s="120">
        <v>5127.0095719600004</v>
      </c>
      <c r="N70" s="120">
        <v>0.74519727999999996</v>
      </c>
      <c r="O70" s="120">
        <v>36.001100579999999</v>
      </c>
      <c r="P70" s="120">
        <v>3.5397872000000001</v>
      </c>
      <c r="Q70" s="121"/>
      <c r="R70" s="121"/>
      <c r="S70" s="121"/>
    </row>
    <row r="71" spans="1:19" ht="13.8" hidden="1" outlineLevel="1">
      <c r="A71" s="15">
        <v>42370</v>
      </c>
      <c r="B71" s="120">
        <v>22072.654784279999</v>
      </c>
      <c r="C71" s="120">
        <v>462.53907905</v>
      </c>
      <c r="D71" s="120">
        <v>4.4110000000000003E-5</v>
      </c>
      <c r="E71" s="120">
        <v>462.53903494000002</v>
      </c>
      <c r="F71" s="120">
        <v>0</v>
      </c>
      <c r="G71" s="120">
        <v>0</v>
      </c>
      <c r="H71" s="120">
        <v>0</v>
      </c>
      <c r="I71" s="120">
        <v>16395.571748999999</v>
      </c>
      <c r="J71" s="120">
        <v>127.18278702000001</v>
      </c>
      <c r="K71" s="120">
        <v>16268.388961979999</v>
      </c>
      <c r="L71" s="120">
        <v>5214.5439562299998</v>
      </c>
      <c r="M71" s="120">
        <v>5213.7576867500002</v>
      </c>
      <c r="N71" s="120">
        <v>0.78626947999999997</v>
      </c>
      <c r="O71" s="120">
        <v>0</v>
      </c>
      <c r="P71" s="120">
        <v>3.5349628399999999</v>
      </c>
      <c r="Q71" s="121"/>
      <c r="R71" s="121"/>
      <c r="S71" s="121"/>
    </row>
    <row r="72" spans="1:19" ht="13.8" hidden="1" outlineLevel="1">
      <c r="A72" s="15">
        <v>42401</v>
      </c>
      <c r="B72" s="120">
        <v>20131.742392380002</v>
      </c>
      <c r="C72" s="120">
        <v>460.14816425999999</v>
      </c>
      <c r="D72" s="120">
        <v>4.405E-5</v>
      </c>
      <c r="E72" s="120">
        <v>460.14812021</v>
      </c>
      <c r="F72" s="120">
        <v>0</v>
      </c>
      <c r="G72" s="120">
        <v>0</v>
      </c>
      <c r="H72" s="120">
        <v>0</v>
      </c>
      <c r="I72" s="120">
        <v>14285.846625890001</v>
      </c>
      <c r="J72" s="120">
        <v>134.58942153999999</v>
      </c>
      <c r="K72" s="120">
        <v>14151.25720435</v>
      </c>
      <c r="L72" s="120">
        <v>5385.7476022299998</v>
      </c>
      <c r="M72" s="120">
        <v>5384.8794208299996</v>
      </c>
      <c r="N72" s="120">
        <v>0.86818139999999999</v>
      </c>
      <c r="O72" s="120">
        <v>0</v>
      </c>
      <c r="P72" s="120">
        <v>3.6107635600000001</v>
      </c>
      <c r="Q72" s="121"/>
      <c r="R72" s="121"/>
      <c r="S72" s="121"/>
    </row>
    <row r="73" spans="1:19" ht="13.8" hidden="1" outlineLevel="1">
      <c r="A73" s="15">
        <v>42430</v>
      </c>
      <c r="B73" s="120">
        <v>20265.628555840001</v>
      </c>
      <c r="C73" s="120">
        <v>486.33707084999998</v>
      </c>
      <c r="D73" s="120">
        <v>4.4419999999999998E-5</v>
      </c>
      <c r="E73" s="120">
        <v>486.33702642999998</v>
      </c>
      <c r="F73" s="120">
        <v>0</v>
      </c>
      <c r="G73" s="120">
        <v>0</v>
      </c>
      <c r="H73" s="120">
        <v>0</v>
      </c>
      <c r="I73" s="120">
        <v>14549.864459750001</v>
      </c>
      <c r="J73" s="120">
        <v>55.047397959999998</v>
      </c>
      <c r="K73" s="120">
        <v>14494.81706179</v>
      </c>
      <c r="L73" s="120">
        <v>5229.4270252400001</v>
      </c>
      <c r="M73" s="120">
        <v>5228.6836608100002</v>
      </c>
      <c r="N73" s="120">
        <v>0.74336442999999996</v>
      </c>
      <c r="O73" s="120">
        <v>0</v>
      </c>
      <c r="P73" s="120">
        <v>3.5517403399999998</v>
      </c>
      <c r="Q73" s="121"/>
      <c r="R73" s="121"/>
      <c r="S73" s="121"/>
    </row>
    <row r="74" spans="1:19" ht="13.8" hidden="1" outlineLevel="1">
      <c r="A74" s="15">
        <v>42461</v>
      </c>
      <c r="B74" s="120">
        <v>20041.46389223</v>
      </c>
      <c r="C74" s="120">
        <v>492.42787019000002</v>
      </c>
      <c r="D74" s="120">
        <v>4.4780000000000002E-5</v>
      </c>
      <c r="E74" s="120">
        <v>492.42782541000003</v>
      </c>
      <c r="F74" s="120">
        <v>4.0000000000000001E-8</v>
      </c>
      <c r="G74" s="120">
        <v>4.0000000000000001E-8</v>
      </c>
      <c r="H74" s="120">
        <v>0</v>
      </c>
      <c r="I74" s="120">
        <v>14518.66875633</v>
      </c>
      <c r="J74" s="120">
        <v>51.345801479999999</v>
      </c>
      <c r="K74" s="120">
        <v>14467.32295485</v>
      </c>
      <c r="L74" s="120">
        <v>5030.3672656700001</v>
      </c>
      <c r="M74" s="120">
        <v>5029.78820395</v>
      </c>
      <c r="N74" s="120">
        <v>0.57906172</v>
      </c>
      <c r="O74" s="120">
        <v>0</v>
      </c>
      <c r="P74" s="120">
        <v>3.3926056400000002</v>
      </c>
      <c r="Q74" s="121"/>
      <c r="R74" s="121"/>
      <c r="S74" s="121"/>
    </row>
    <row r="75" spans="1:19" ht="13.8" hidden="1" outlineLevel="1">
      <c r="A75" s="15">
        <v>42491</v>
      </c>
      <c r="B75" s="120">
        <v>19925.617400930001</v>
      </c>
      <c r="C75" s="120">
        <v>497.90906159000002</v>
      </c>
      <c r="D75" s="120">
        <v>4.5160000000000001E-5</v>
      </c>
      <c r="E75" s="120">
        <v>497.90901643000001</v>
      </c>
      <c r="F75" s="120">
        <v>0</v>
      </c>
      <c r="G75" s="120">
        <v>0</v>
      </c>
      <c r="H75" s="120">
        <v>0</v>
      </c>
      <c r="I75" s="120">
        <v>14404.62369353</v>
      </c>
      <c r="J75" s="120">
        <v>58.083453140000003</v>
      </c>
      <c r="K75" s="120">
        <v>14346.540240390001</v>
      </c>
      <c r="L75" s="120">
        <v>5023.0846458100004</v>
      </c>
      <c r="M75" s="120">
        <v>5022.4684278499999</v>
      </c>
      <c r="N75" s="120">
        <v>0.61621795999999995</v>
      </c>
      <c r="O75" s="120">
        <v>0</v>
      </c>
      <c r="P75" s="120">
        <v>3.3961458900000001</v>
      </c>
      <c r="Q75" s="121"/>
      <c r="R75" s="121"/>
      <c r="S75" s="121"/>
    </row>
    <row r="76" spans="1:19" ht="13.8" hidden="1" outlineLevel="1">
      <c r="A76" s="15">
        <v>42522</v>
      </c>
      <c r="B76" s="120">
        <v>19735.478497669999</v>
      </c>
      <c r="C76" s="120">
        <v>502.76027727000002</v>
      </c>
      <c r="D76" s="120">
        <v>1.1451E-4</v>
      </c>
      <c r="E76" s="120">
        <v>502.76016276000001</v>
      </c>
      <c r="F76" s="120">
        <v>0</v>
      </c>
      <c r="G76" s="120">
        <v>0</v>
      </c>
      <c r="H76" s="120">
        <v>0</v>
      </c>
      <c r="I76" s="120">
        <v>14383.788542849999</v>
      </c>
      <c r="J76" s="120">
        <v>27.69466779</v>
      </c>
      <c r="K76" s="120">
        <v>14356.09387506</v>
      </c>
      <c r="L76" s="120">
        <v>4848.9296775499997</v>
      </c>
      <c r="M76" s="120">
        <v>4847.9311895299998</v>
      </c>
      <c r="N76" s="120">
        <v>0.99848802000000003</v>
      </c>
      <c r="O76" s="120">
        <v>67.088933319999995</v>
      </c>
      <c r="P76" s="120">
        <v>3.39118516</v>
      </c>
      <c r="Q76" s="121"/>
      <c r="R76" s="121"/>
      <c r="S76" s="121"/>
    </row>
    <row r="77" spans="1:19" ht="13.8" hidden="1" outlineLevel="1">
      <c r="A77" s="15">
        <v>42552</v>
      </c>
      <c r="B77" s="120">
        <v>19251.000522729999</v>
      </c>
      <c r="C77" s="120">
        <v>508.64314373000002</v>
      </c>
      <c r="D77" s="120">
        <v>2.4600000000000002E-6</v>
      </c>
      <c r="E77" s="120">
        <v>508.64314127</v>
      </c>
      <c r="F77" s="120">
        <v>0</v>
      </c>
      <c r="G77" s="120">
        <v>0</v>
      </c>
      <c r="H77" s="120">
        <v>0</v>
      </c>
      <c r="I77" s="120">
        <v>14134.04850551</v>
      </c>
      <c r="J77" s="120">
        <v>27.988418540000001</v>
      </c>
      <c r="K77" s="120">
        <v>14106.060086969999</v>
      </c>
      <c r="L77" s="120">
        <v>4608.3088734900002</v>
      </c>
      <c r="M77" s="120">
        <v>4606.95586207</v>
      </c>
      <c r="N77" s="120">
        <v>1.3530114200000001</v>
      </c>
      <c r="O77" s="120">
        <v>66.902008989999999</v>
      </c>
      <c r="P77" s="120">
        <v>3.39496916</v>
      </c>
      <c r="Q77" s="121"/>
      <c r="R77" s="121"/>
      <c r="S77" s="121"/>
    </row>
    <row r="78" spans="1:19" ht="13.8" hidden="1" outlineLevel="1">
      <c r="A78" s="15">
        <v>42583</v>
      </c>
      <c r="B78" s="120">
        <v>19836.966543750001</v>
      </c>
      <c r="C78" s="120">
        <v>512.33672363999995</v>
      </c>
      <c r="D78" s="120">
        <v>5.8900000000000002E-5</v>
      </c>
      <c r="E78" s="120">
        <v>512.33666473999995</v>
      </c>
      <c r="F78" s="120">
        <v>0</v>
      </c>
      <c r="G78" s="120">
        <v>0</v>
      </c>
      <c r="H78" s="120">
        <v>0</v>
      </c>
      <c r="I78" s="120">
        <v>14596.06270552</v>
      </c>
      <c r="J78" s="120">
        <v>27.816770869999999</v>
      </c>
      <c r="K78" s="120">
        <v>14568.24593465</v>
      </c>
      <c r="L78" s="120">
        <v>4728.5671145899996</v>
      </c>
      <c r="M78" s="120">
        <v>4726.7891786800001</v>
      </c>
      <c r="N78" s="120">
        <v>1.7779359100000001</v>
      </c>
      <c r="O78" s="120">
        <v>69.242421789999995</v>
      </c>
      <c r="P78" s="120">
        <v>3.30952248</v>
      </c>
      <c r="Q78" s="121"/>
      <c r="R78" s="121"/>
      <c r="S78" s="121"/>
    </row>
    <row r="79" spans="1:19" ht="13.8" hidden="1" outlineLevel="1">
      <c r="A79" s="15">
        <v>42614</v>
      </c>
      <c r="B79" s="120">
        <v>19989.604444500001</v>
      </c>
      <c r="C79" s="120">
        <v>514.70430346000001</v>
      </c>
      <c r="D79" s="120">
        <v>0</v>
      </c>
      <c r="E79" s="120">
        <v>514.70430346000001</v>
      </c>
      <c r="F79" s="120">
        <v>0</v>
      </c>
      <c r="G79" s="120">
        <v>0</v>
      </c>
      <c r="H79" s="120">
        <v>0</v>
      </c>
      <c r="I79" s="120">
        <v>14766.816410949999</v>
      </c>
      <c r="J79" s="120">
        <v>2.49587556</v>
      </c>
      <c r="K79" s="120">
        <v>14764.320535389999</v>
      </c>
      <c r="L79" s="120">
        <v>4708.0837300900002</v>
      </c>
      <c r="M79" s="120">
        <v>4706.0689290600003</v>
      </c>
      <c r="N79" s="120">
        <v>2.0148010300000001</v>
      </c>
      <c r="O79" s="120">
        <v>69.94316929</v>
      </c>
      <c r="P79" s="120">
        <v>3.2084788999999998</v>
      </c>
      <c r="Q79" s="121"/>
      <c r="R79" s="121"/>
      <c r="S79" s="121"/>
    </row>
    <row r="80" spans="1:19" ht="13.8" hidden="1" outlineLevel="1">
      <c r="A80" s="15">
        <v>42644</v>
      </c>
      <c r="B80" s="120">
        <v>20393.003654849999</v>
      </c>
      <c r="C80" s="120">
        <v>518.22838589000003</v>
      </c>
      <c r="D80" s="120">
        <v>0</v>
      </c>
      <c r="E80" s="120">
        <v>518.22838589000003</v>
      </c>
      <c r="F80" s="120">
        <v>0</v>
      </c>
      <c r="G80" s="120">
        <v>0</v>
      </c>
      <c r="H80" s="120">
        <v>0</v>
      </c>
      <c r="I80" s="120">
        <v>15147.1009997</v>
      </c>
      <c r="J80" s="120">
        <v>2.4539002700000001</v>
      </c>
      <c r="K80" s="120">
        <v>15144.64709943</v>
      </c>
      <c r="L80" s="120">
        <v>4727.6742692600001</v>
      </c>
      <c r="M80" s="120">
        <v>4724.6058630999996</v>
      </c>
      <c r="N80" s="120">
        <v>3.0684061599999999</v>
      </c>
      <c r="O80" s="120">
        <v>68.820552289999995</v>
      </c>
      <c r="P80" s="120">
        <v>3.2075237900000002</v>
      </c>
      <c r="Q80" s="121"/>
      <c r="R80" s="121"/>
      <c r="S80" s="121"/>
    </row>
    <row r="81" spans="1:19" ht="13.8" hidden="1" outlineLevel="1">
      <c r="A81" s="15">
        <v>42675</v>
      </c>
      <c r="B81" s="120">
        <v>20725.176588869999</v>
      </c>
      <c r="C81" s="120">
        <v>521.16145229999995</v>
      </c>
      <c r="D81" s="120">
        <v>0</v>
      </c>
      <c r="E81" s="120">
        <v>521.16145229999995</v>
      </c>
      <c r="F81" s="120">
        <v>0</v>
      </c>
      <c r="G81" s="120">
        <v>0</v>
      </c>
      <c r="H81" s="120">
        <v>0</v>
      </c>
      <c r="I81" s="120">
        <v>15356.561021949999</v>
      </c>
      <c r="J81" s="120">
        <v>2.9331784500000002</v>
      </c>
      <c r="K81" s="120">
        <v>15353.6278435</v>
      </c>
      <c r="L81" s="120">
        <v>4847.4541146199999</v>
      </c>
      <c r="M81" s="120">
        <v>4842.9770639300004</v>
      </c>
      <c r="N81" s="120">
        <v>4.4770506900000004</v>
      </c>
      <c r="O81" s="120">
        <v>69.099719280000002</v>
      </c>
      <c r="P81" s="120">
        <v>3.2129934900000001</v>
      </c>
      <c r="Q81" s="121"/>
      <c r="R81" s="121"/>
      <c r="S81" s="121"/>
    </row>
    <row r="82" spans="1:19" ht="13.8" hidden="1" outlineLevel="1">
      <c r="A82" s="15">
        <v>42705</v>
      </c>
      <c r="B82" s="120">
        <v>21533.60334288</v>
      </c>
      <c r="C82" s="120">
        <v>529.19479736999995</v>
      </c>
      <c r="D82" s="120">
        <v>0</v>
      </c>
      <c r="E82" s="120">
        <v>529.19479736999995</v>
      </c>
      <c r="F82" s="120">
        <v>0</v>
      </c>
      <c r="G82" s="120">
        <v>0</v>
      </c>
      <c r="H82" s="120">
        <v>0</v>
      </c>
      <c r="I82" s="120">
        <v>15778.7059037</v>
      </c>
      <c r="J82" s="120">
        <v>2.96426474</v>
      </c>
      <c r="K82" s="120">
        <v>15775.74163896</v>
      </c>
      <c r="L82" s="120">
        <v>5225.7026418100004</v>
      </c>
      <c r="M82" s="120">
        <v>5222.1816440100001</v>
      </c>
      <c r="N82" s="120">
        <v>3.5209978</v>
      </c>
      <c r="O82" s="120">
        <v>73.395570329999998</v>
      </c>
      <c r="P82" s="120">
        <v>3.9443057800000001</v>
      </c>
      <c r="Q82" s="121"/>
      <c r="R82" s="121"/>
      <c r="S82" s="121"/>
    </row>
    <row r="83" spans="1:19" ht="13.8" hidden="1" outlineLevel="1">
      <c r="A83" s="15">
        <v>42736</v>
      </c>
      <c r="B83" s="120">
        <v>21768.778709139999</v>
      </c>
      <c r="C83" s="120">
        <v>531.18514777999997</v>
      </c>
      <c r="D83" s="120">
        <v>0</v>
      </c>
      <c r="E83" s="120">
        <v>531.18514777999997</v>
      </c>
      <c r="F83" s="120">
        <v>0</v>
      </c>
      <c r="G83" s="120">
        <v>0</v>
      </c>
      <c r="H83" s="120">
        <v>0</v>
      </c>
      <c r="I83" s="120">
        <v>16020.550980280001</v>
      </c>
      <c r="J83" s="120">
        <v>2.9723732799999998</v>
      </c>
      <c r="K83" s="120">
        <v>16017.578606999999</v>
      </c>
      <c r="L83" s="120">
        <v>5217.0425810799998</v>
      </c>
      <c r="M83" s="120">
        <v>5213.0113259700001</v>
      </c>
      <c r="N83" s="120">
        <v>4.03125511</v>
      </c>
      <c r="O83" s="120">
        <v>43.37888564</v>
      </c>
      <c r="P83" s="120">
        <v>3.95442553</v>
      </c>
      <c r="Q83" s="121"/>
      <c r="R83" s="121"/>
      <c r="S83" s="121"/>
    </row>
    <row r="84" spans="1:19" ht="13.8" hidden="1" outlineLevel="1">
      <c r="A84" s="15">
        <v>42767</v>
      </c>
      <c r="B84" s="120">
        <v>21837.75207146</v>
      </c>
      <c r="C84" s="120">
        <v>523.59861523999996</v>
      </c>
      <c r="D84" s="120">
        <v>5.0290000000000001E-5</v>
      </c>
      <c r="E84" s="120">
        <v>523.59856494999997</v>
      </c>
      <c r="F84" s="120">
        <v>0</v>
      </c>
      <c r="G84" s="120">
        <v>0</v>
      </c>
      <c r="H84" s="120">
        <v>0</v>
      </c>
      <c r="I84" s="120">
        <v>15918.28411545</v>
      </c>
      <c r="J84" s="120">
        <v>5.4034490599999998</v>
      </c>
      <c r="K84" s="120">
        <v>15912.88066639</v>
      </c>
      <c r="L84" s="120">
        <v>5395.8693407700002</v>
      </c>
      <c r="M84" s="120">
        <v>5391.9611340600004</v>
      </c>
      <c r="N84" s="120">
        <v>3.90820671</v>
      </c>
      <c r="O84" s="120">
        <v>43.274058699999998</v>
      </c>
      <c r="P84" s="120">
        <v>3.8882141400000001</v>
      </c>
      <c r="Q84" s="121"/>
      <c r="R84" s="121"/>
      <c r="S84" s="121"/>
    </row>
    <row r="85" spans="1:19" ht="13.8" hidden="1" outlineLevel="1">
      <c r="A85" s="15">
        <v>42795</v>
      </c>
      <c r="B85" s="120">
        <v>22090.0801288</v>
      </c>
      <c r="C85" s="120">
        <v>327.62804403000001</v>
      </c>
      <c r="D85" s="120">
        <v>5.1230000000000002E-5</v>
      </c>
      <c r="E85" s="120">
        <v>327.62799280000002</v>
      </c>
      <c r="F85" s="120">
        <v>0</v>
      </c>
      <c r="G85" s="120">
        <v>0</v>
      </c>
      <c r="H85" s="120">
        <v>0</v>
      </c>
      <c r="I85" s="120">
        <v>16315.70685393</v>
      </c>
      <c r="J85" s="120">
        <v>5.4039050900000003</v>
      </c>
      <c r="K85" s="120">
        <v>16310.302948840001</v>
      </c>
      <c r="L85" s="120">
        <v>5446.7452308399997</v>
      </c>
      <c r="M85" s="120">
        <v>5441.9674228900003</v>
      </c>
      <c r="N85" s="120">
        <v>4.7778079499999997</v>
      </c>
      <c r="O85" s="120">
        <v>43.150181850000003</v>
      </c>
      <c r="P85" s="120">
        <v>3.8599932400000001</v>
      </c>
      <c r="Q85" s="121"/>
      <c r="R85" s="121"/>
      <c r="S85" s="121"/>
    </row>
    <row r="86" spans="1:19" ht="13.8" hidden="1" outlineLevel="1">
      <c r="A86" s="15">
        <v>42826</v>
      </c>
      <c r="B86" s="120">
        <v>21900.550120520002</v>
      </c>
      <c r="C86" s="120">
        <v>325.72046051000001</v>
      </c>
      <c r="D86" s="120">
        <v>0</v>
      </c>
      <c r="E86" s="120">
        <v>325.72046051000001</v>
      </c>
      <c r="F86" s="120">
        <v>0</v>
      </c>
      <c r="G86" s="120">
        <v>0</v>
      </c>
      <c r="H86" s="120">
        <v>0</v>
      </c>
      <c r="I86" s="120">
        <v>16176.64109433</v>
      </c>
      <c r="J86" s="120">
        <v>5.2546913100000001</v>
      </c>
      <c r="K86" s="120">
        <v>16171.38640302</v>
      </c>
      <c r="L86" s="120">
        <v>5398.1885656799996</v>
      </c>
      <c r="M86" s="120">
        <v>5392.78561876</v>
      </c>
      <c r="N86" s="120">
        <v>5.4029469199999998</v>
      </c>
      <c r="O86" s="120">
        <v>42.46932202</v>
      </c>
      <c r="P86" s="120">
        <v>3.8430506000000002</v>
      </c>
      <c r="Q86" s="121"/>
      <c r="R86" s="121"/>
      <c r="S86" s="121"/>
    </row>
    <row r="87" spans="1:19" ht="13.8" hidden="1" outlineLevel="1">
      <c r="A87" s="15">
        <v>42856</v>
      </c>
      <c r="B87" s="120">
        <v>21826.367168479999</v>
      </c>
      <c r="C87" s="120">
        <v>322.50388433000001</v>
      </c>
      <c r="D87" s="120">
        <v>2.6270000000000001E-5</v>
      </c>
      <c r="E87" s="120">
        <v>322.50385806000003</v>
      </c>
      <c r="F87" s="120">
        <v>0</v>
      </c>
      <c r="G87" s="120">
        <v>0</v>
      </c>
      <c r="H87" s="120">
        <v>0</v>
      </c>
      <c r="I87" s="120">
        <v>16113.886938739999</v>
      </c>
      <c r="J87" s="120">
        <v>2.7870645000000001</v>
      </c>
      <c r="K87" s="120">
        <v>16111.099874240001</v>
      </c>
      <c r="L87" s="120">
        <v>5389.9763454100002</v>
      </c>
      <c r="M87" s="120">
        <v>5384.0928458300004</v>
      </c>
      <c r="N87" s="120">
        <v>5.8834995799999996</v>
      </c>
      <c r="O87" s="120">
        <v>42.151793089999998</v>
      </c>
      <c r="P87" s="120">
        <v>3.8326349300000002</v>
      </c>
      <c r="Q87" s="121"/>
      <c r="R87" s="121"/>
      <c r="S87" s="121"/>
    </row>
    <row r="88" spans="1:19" ht="13.8" hidden="1" outlineLevel="1">
      <c r="A88" s="15">
        <v>42887</v>
      </c>
      <c r="B88" s="120">
        <v>21702.746376269999</v>
      </c>
      <c r="C88" s="120">
        <v>233.93227533000001</v>
      </c>
      <c r="D88" s="120">
        <v>0</v>
      </c>
      <c r="E88" s="120">
        <v>233.93227533000001</v>
      </c>
      <c r="F88" s="120">
        <v>0</v>
      </c>
      <c r="G88" s="120">
        <v>0</v>
      </c>
      <c r="H88" s="120">
        <v>0</v>
      </c>
      <c r="I88" s="120">
        <v>16063.66457447</v>
      </c>
      <c r="J88" s="120">
        <v>2.8835371200000002</v>
      </c>
      <c r="K88" s="120">
        <v>16060.78103735</v>
      </c>
      <c r="L88" s="120">
        <v>5405.1495264699997</v>
      </c>
      <c r="M88" s="120">
        <v>5397.8510407599997</v>
      </c>
      <c r="N88" s="120">
        <v>7.2984857099999996</v>
      </c>
      <c r="O88" s="120">
        <v>41.746062019999997</v>
      </c>
      <c r="P88" s="120">
        <v>3.82094171</v>
      </c>
      <c r="Q88" s="121"/>
      <c r="R88" s="121"/>
      <c r="S88" s="121"/>
    </row>
    <row r="89" spans="1:19" ht="13.8" hidden="1" outlineLevel="1">
      <c r="A89" s="15">
        <v>42917</v>
      </c>
      <c r="B89" s="120">
        <v>21737.584227150001</v>
      </c>
      <c r="C89" s="120">
        <v>228.96414329000001</v>
      </c>
      <c r="D89" s="120">
        <v>0</v>
      </c>
      <c r="E89" s="120">
        <v>228.96414329000001</v>
      </c>
      <c r="F89" s="120">
        <v>0</v>
      </c>
      <c r="G89" s="120">
        <v>0</v>
      </c>
      <c r="H89" s="120">
        <v>0</v>
      </c>
      <c r="I89" s="120">
        <v>16096.808086479999</v>
      </c>
      <c r="J89" s="120">
        <v>2.6175045699999999</v>
      </c>
      <c r="K89" s="120">
        <v>16094.190581909999</v>
      </c>
      <c r="L89" s="120">
        <v>5411.8119973800003</v>
      </c>
      <c r="M89" s="120">
        <v>5402.6033525399998</v>
      </c>
      <c r="N89" s="120">
        <v>9.2086448399999998</v>
      </c>
      <c r="O89" s="120">
        <v>41.45295411</v>
      </c>
      <c r="P89" s="120">
        <v>3.8137711200000002</v>
      </c>
      <c r="Q89" s="121"/>
      <c r="R89" s="121"/>
      <c r="S89" s="121"/>
    </row>
    <row r="90" spans="1:19" ht="13.8" hidden="1" outlineLevel="1">
      <c r="A90" s="15">
        <v>42948</v>
      </c>
      <c r="B90" s="120">
        <v>21784.046202400001</v>
      </c>
      <c r="C90" s="120">
        <v>226.60886078999999</v>
      </c>
      <c r="D90" s="120">
        <v>0</v>
      </c>
      <c r="E90" s="120">
        <v>226.60886078999999</v>
      </c>
      <c r="F90" s="120">
        <v>0</v>
      </c>
      <c r="G90" s="120">
        <v>0</v>
      </c>
      <c r="H90" s="120">
        <v>0</v>
      </c>
      <c r="I90" s="120">
        <v>16107.195990579999</v>
      </c>
      <c r="J90" s="120">
        <v>2.0324399899999999</v>
      </c>
      <c r="K90" s="120">
        <v>16105.163550589999</v>
      </c>
      <c r="L90" s="120">
        <v>5450.2413510300003</v>
      </c>
      <c r="M90" s="120">
        <v>5439.8825331199996</v>
      </c>
      <c r="N90" s="120">
        <v>10.358817910000001</v>
      </c>
      <c r="O90" s="120">
        <v>40.915684720000002</v>
      </c>
      <c r="P90" s="120">
        <v>3.8001352499999999</v>
      </c>
      <c r="Q90" s="121"/>
      <c r="R90" s="121"/>
      <c r="S90" s="121"/>
    </row>
    <row r="91" spans="1:19" ht="13.8" hidden="1" outlineLevel="1">
      <c r="A91" s="15">
        <v>42979</v>
      </c>
      <c r="B91" s="120">
        <v>22316.658335619999</v>
      </c>
      <c r="C91" s="120">
        <v>223.84139608000001</v>
      </c>
      <c r="D91" s="120">
        <v>0</v>
      </c>
      <c r="E91" s="120">
        <v>223.84139608000001</v>
      </c>
      <c r="F91" s="120">
        <v>0</v>
      </c>
      <c r="G91" s="120">
        <v>0</v>
      </c>
      <c r="H91" s="120">
        <v>0</v>
      </c>
      <c r="I91" s="120">
        <v>16573.710963279998</v>
      </c>
      <c r="J91" s="120">
        <v>2.06288275</v>
      </c>
      <c r="K91" s="120">
        <v>16571.648080530002</v>
      </c>
      <c r="L91" s="120">
        <v>5519.1059762599998</v>
      </c>
      <c r="M91" s="120">
        <v>5506.1604979200001</v>
      </c>
      <c r="N91" s="120">
        <v>12.945478339999999</v>
      </c>
      <c r="O91" s="120">
        <v>42.421953819999999</v>
      </c>
      <c r="P91" s="120">
        <v>3.8817051199999999</v>
      </c>
      <c r="Q91" s="121"/>
      <c r="R91" s="121"/>
      <c r="S91" s="121"/>
    </row>
    <row r="92" spans="1:19" ht="13.8" hidden="1" outlineLevel="1">
      <c r="A92" s="15">
        <v>43009</v>
      </c>
      <c r="B92" s="120">
        <v>22634.66473534</v>
      </c>
      <c r="C92" s="120">
        <v>221.01288922000001</v>
      </c>
      <c r="D92" s="120">
        <v>4.3069999999999999E-5</v>
      </c>
      <c r="E92" s="120">
        <v>221.01284615</v>
      </c>
      <c r="F92" s="120">
        <v>0</v>
      </c>
      <c r="G92" s="120">
        <v>0</v>
      </c>
      <c r="H92" s="120">
        <v>0</v>
      </c>
      <c r="I92" s="120">
        <v>16838.038130510002</v>
      </c>
      <c r="J92" s="120">
        <v>2.0317369300000001</v>
      </c>
      <c r="K92" s="120">
        <v>16836.006393579999</v>
      </c>
      <c r="L92" s="120">
        <v>5575.6137156100003</v>
      </c>
      <c r="M92" s="120">
        <v>5563.9059567300001</v>
      </c>
      <c r="N92" s="120">
        <v>11.70775888</v>
      </c>
      <c r="O92" s="120">
        <v>42.915358580000003</v>
      </c>
      <c r="P92" s="120">
        <v>3.7933351900000001</v>
      </c>
      <c r="Q92" s="121"/>
      <c r="R92" s="121"/>
      <c r="S92" s="121"/>
    </row>
    <row r="93" spans="1:19" ht="13.8" hidden="1" outlineLevel="1">
      <c r="A93" s="15">
        <v>43040</v>
      </c>
      <c r="B93" s="120">
        <v>22589.888337749999</v>
      </c>
      <c r="C93" s="120">
        <v>218.24516025</v>
      </c>
      <c r="D93" s="120">
        <v>0</v>
      </c>
      <c r="E93" s="120">
        <v>218.24516025</v>
      </c>
      <c r="F93" s="120">
        <v>0</v>
      </c>
      <c r="G93" s="120">
        <v>0</v>
      </c>
      <c r="H93" s="120">
        <v>0</v>
      </c>
      <c r="I93" s="120">
        <v>16897.802255430001</v>
      </c>
      <c r="J93" s="120">
        <v>2.1010960999999999</v>
      </c>
      <c r="K93" s="120">
        <v>16895.701159330001</v>
      </c>
      <c r="L93" s="120">
        <v>5473.8409220699996</v>
      </c>
      <c r="M93" s="120">
        <v>5465.0752138600001</v>
      </c>
      <c r="N93" s="120">
        <v>8.7657082099999997</v>
      </c>
      <c r="O93" s="120">
        <v>43.222287999999999</v>
      </c>
      <c r="P93" s="120">
        <v>3.7795871700000001</v>
      </c>
      <c r="Q93" s="121"/>
      <c r="R93" s="121"/>
      <c r="S93" s="121"/>
    </row>
    <row r="94" spans="1:19" ht="13.8" hidden="1" outlineLevel="1">
      <c r="A94" s="15">
        <v>43070</v>
      </c>
      <c r="B94" s="120">
        <v>23490.767989020002</v>
      </c>
      <c r="C94" s="120">
        <v>2.78291303</v>
      </c>
      <c r="D94" s="120">
        <v>0</v>
      </c>
      <c r="E94" s="120">
        <v>2.78291303</v>
      </c>
      <c r="F94" s="120">
        <v>0</v>
      </c>
      <c r="G94" s="120">
        <v>0</v>
      </c>
      <c r="H94" s="120">
        <v>0</v>
      </c>
      <c r="I94" s="120">
        <v>17568.652144119998</v>
      </c>
      <c r="J94" s="120">
        <v>41.185570550000001</v>
      </c>
      <c r="K94" s="120">
        <v>17527.46657357</v>
      </c>
      <c r="L94" s="120">
        <v>5919.3329318699998</v>
      </c>
      <c r="M94" s="120">
        <v>5912.1063294200003</v>
      </c>
      <c r="N94" s="120">
        <v>7.2266024499999997</v>
      </c>
      <c r="O94" s="120">
        <v>0</v>
      </c>
      <c r="P94" s="120">
        <v>34.555896420000003</v>
      </c>
      <c r="Q94" s="121"/>
      <c r="R94" s="121"/>
      <c r="S94" s="121"/>
    </row>
    <row r="95" spans="1:19" ht="13.8" hidden="1" outlineLevel="1">
      <c r="A95" s="15">
        <v>43101</v>
      </c>
      <c r="B95" s="120">
        <v>24769.685396289999</v>
      </c>
      <c r="C95" s="120">
        <v>2.65167909</v>
      </c>
      <c r="D95" s="120">
        <v>0</v>
      </c>
      <c r="E95" s="120">
        <v>2.65167909</v>
      </c>
      <c r="F95" s="120">
        <v>0</v>
      </c>
      <c r="G95" s="120">
        <v>0</v>
      </c>
      <c r="H95" s="120">
        <v>0</v>
      </c>
      <c r="I95" s="120">
        <v>18625.12008941</v>
      </c>
      <c r="J95" s="120">
        <v>40.601284499999998</v>
      </c>
      <c r="K95" s="120">
        <v>18584.51880491</v>
      </c>
      <c r="L95" s="120">
        <v>6141.9136277899997</v>
      </c>
      <c r="M95" s="120">
        <v>6134.8648441200003</v>
      </c>
      <c r="N95" s="120">
        <v>7.0487836699999997</v>
      </c>
      <c r="O95" s="120">
        <v>0</v>
      </c>
      <c r="P95" s="120">
        <v>32.563375630000003</v>
      </c>
      <c r="Q95" s="121"/>
      <c r="R95" s="121"/>
      <c r="S95" s="121"/>
    </row>
    <row r="96" spans="1:19" ht="13.8" hidden="1" outlineLevel="1">
      <c r="A96" s="15">
        <v>43132</v>
      </c>
      <c r="B96" s="120">
        <v>24745.73137551</v>
      </c>
      <c r="C96" s="120">
        <v>2.5904261599999998</v>
      </c>
      <c r="D96" s="120">
        <v>0</v>
      </c>
      <c r="E96" s="120">
        <v>2.5904261599999998</v>
      </c>
      <c r="F96" s="120">
        <v>0</v>
      </c>
      <c r="G96" s="120">
        <v>0</v>
      </c>
      <c r="H96" s="120">
        <v>0</v>
      </c>
      <c r="I96" s="120">
        <v>18637.970868730001</v>
      </c>
      <c r="J96" s="120">
        <v>89.939339020000006</v>
      </c>
      <c r="K96" s="120">
        <v>18548.031529709999</v>
      </c>
      <c r="L96" s="120">
        <v>6105.1700806199997</v>
      </c>
      <c r="M96" s="120">
        <v>6098.3301001</v>
      </c>
      <c r="N96" s="120">
        <v>6.8399805200000001</v>
      </c>
      <c r="O96" s="120">
        <v>0</v>
      </c>
      <c r="P96" s="120">
        <v>36.120346400000003</v>
      </c>
      <c r="Q96" s="121"/>
      <c r="R96" s="121"/>
      <c r="S96" s="121"/>
    </row>
    <row r="97" spans="1:19" ht="13.8" hidden="1" outlineLevel="1">
      <c r="A97" s="15">
        <v>43160</v>
      </c>
      <c r="B97" s="120">
        <v>23111.28730616</v>
      </c>
      <c r="C97" s="120">
        <v>2.4672399299999999</v>
      </c>
      <c r="D97" s="120">
        <v>0</v>
      </c>
      <c r="E97" s="120">
        <v>2.4672399299999999</v>
      </c>
      <c r="F97" s="120">
        <v>0</v>
      </c>
      <c r="G97" s="120">
        <v>0</v>
      </c>
      <c r="H97" s="120">
        <v>0</v>
      </c>
      <c r="I97" s="120">
        <v>16955.552611489999</v>
      </c>
      <c r="J97" s="120">
        <v>96.145833100000004</v>
      </c>
      <c r="K97" s="120">
        <v>16859.406778389999</v>
      </c>
      <c r="L97" s="120">
        <v>6153.2674547400002</v>
      </c>
      <c r="M97" s="120">
        <v>6146.5745333000004</v>
      </c>
      <c r="N97" s="120">
        <v>6.6929214400000001</v>
      </c>
      <c r="O97" s="120">
        <v>0</v>
      </c>
      <c r="P97" s="120">
        <v>4.1773518599999999</v>
      </c>
      <c r="Q97" s="121"/>
      <c r="R97" s="121"/>
      <c r="S97" s="121"/>
    </row>
    <row r="98" spans="1:19" ht="13.8" hidden="1" outlineLevel="1">
      <c r="A98" s="15">
        <v>43191</v>
      </c>
      <c r="B98" s="120">
        <v>23591.200409050001</v>
      </c>
      <c r="C98" s="120">
        <v>2.4704340999999999</v>
      </c>
      <c r="D98" s="120">
        <v>0</v>
      </c>
      <c r="E98" s="120">
        <v>2.4704340999999999</v>
      </c>
      <c r="F98" s="120">
        <v>0</v>
      </c>
      <c r="G98" s="120">
        <v>0</v>
      </c>
      <c r="H98" s="120">
        <v>0</v>
      </c>
      <c r="I98" s="120">
        <v>17449.992058150001</v>
      </c>
      <c r="J98" s="120">
        <v>97.365727019999994</v>
      </c>
      <c r="K98" s="120">
        <v>17352.626331129999</v>
      </c>
      <c r="L98" s="120">
        <v>6138.7379167999998</v>
      </c>
      <c r="M98" s="120">
        <v>6124.5136993699998</v>
      </c>
      <c r="N98" s="120">
        <v>14.224217429999999</v>
      </c>
      <c r="O98" s="120">
        <v>0</v>
      </c>
      <c r="P98" s="120">
        <v>4.1678402400000003</v>
      </c>
      <c r="Q98" s="121"/>
      <c r="R98" s="121"/>
      <c r="S98" s="121"/>
    </row>
    <row r="99" spans="1:19" ht="13.8" hidden="1" outlineLevel="1">
      <c r="A99" s="15">
        <v>43221</v>
      </c>
      <c r="B99" s="120">
        <v>23602.556271680001</v>
      </c>
      <c r="C99" s="120">
        <v>2.47414209</v>
      </c>
      <c r="D99" s="120">
        <v>0</v>
      </c>
      <c r="E99" s="120">
        <v>2.47414209</v>
      </c>
      <c r="F99" s="120">
        <v>0</v>
      </c>
      <c r="G99" s="120">
        <v>0</v>
      </c>
      <c r="H99" s="120">
        <v>0</v>
      </c>
      <c r="I99" s="120">
        <v>17416.726023859999</v>
      </c>
      <c r="J99" s="120">
        <v>95.911348899999993</v>
      </c>
      <c r="K99" s="120">
        <v>17320.814674959998</v>
      </c>
      <c r="L99" s="120">
        <v>6183.3561057300003</v>
      </c>
      <c r="M99" s="120">
        <v>6157.0099351199997</v>
      </c>
      <c r="N99" s="120">
        <v>26.346170610000001</v>
      </c>
      <c r="O99" s="120">
        <v>0</v>
      </c>
      <c r="P99" s="120">
        <v>4.17490659</v>
      </c>
      <c r="Q99" s="121"/>
      <c r="R99" s="121"/>
      <c r="S99" s="121"/>
    </row>
    <row r="100" spans="1:19" ht="13.8" hidden="1" outlineLevel="1">
      <c r="A100" s="15">
        <v>43252</v>
      </c>
      <c r="B100" s="120">
        <v>23625.542462090001</v>
      </c>
      <c r="C100" s="120">
        <v>2.4752964500000001</v>
      </c>
      <c r="D100" s="120">
        <v>0</v>
      </c>
      <c r="E100" s="120">
        <v>2.4752964500000001</v>
      </c>
      <c r="F100" s="120">
        <v>0</v>
      </c>
      <c r="G100" s="120">
        <v>0</v>
      </c>
      <c r="H100" s="120">
        <v>0</v>
      </c>
      <c r="I100" s="120">
        <v>17459.562096630001</v>
      </c>
      <c r="J100" s="120">
        <v>93.876060210000006</v>
      </c>
      <c r="K100" s="120">
        <v>17365.68603642</v>
      </c>
      <c r="L100" s="120">
        <v>6163.5050690099997</v>
      </c>
      <c r="M100" s="120">
        <v>6131.2552272200001</v>
      </c>
      <c r="N100" s="120">
        <v>32.249841789999998</v>
      </c>
      <c r="O100" s="120">
        <v>0</v>
      </c>
      <c r="P100" s="120">
        <v>4.1489778800000003</v>
      </c>
      <c r="Q100" s="121"/>
      <c r="R100" s="121"/>
      <c r="S100" s="121"/>
    </row>
    <row r="101" spans="1:19" ht="13.8" hidden="1" outlineLevel="1">
      <c r="A101" s="15">
        <v>43282</v>
      </c>
      <c r="B101" s="120">
        <v>24365.25016657</v>
      </c>
      <c r="C101" s="120">
        <v>2.4787177499999999</v>
      </c>
      <c r="D101" s="120">
        <v>0</v>
      </c>
      <c r="E101" s="120">
        <v>2.4787177499999999</v>
      </c>
      <c r="F101" s="120">
        <v>9.2477155599999996</v>
      </c>
      <c r="G101" s="120">
        <v>0</v>
      </c>
      <c r="H101" s="120">
        <v>9.2477155599999996</v>
      </c>
      <c r="I101" s="120">
        <v>18141.05791553</v>
      </c>
      <c r="J101" s="120">
        <v>91.323369319999998</v>
      </c>
      <c r="K101" s="120">
        <v>18049.734546209998</v>
      </c>
      <c r="L101" s="120">
        <v>6212.4658177299998</v>
      </c>
      <c r="M101" s="120">
        <v>6179.82926916</v>
      </c>
      <c r="N101" s="120">
        <v>32.636548570000002</v>
      </c>
      <c r="O101" s="120">
        <v>0</v>
      </c>
      <c r="P101" s="120">
        <v>4.1289359599999997</v>
      </c>
      <c r="Q101" s="121"/>
      <c r="R101" s="121"/>
      <c r="S101" s="121"/>
    </row>
    <row r="102" spans="1:19" ht="13.8" hidden="1" outlineLevel="1">
      <c r="A102" s="15">
        <v>43313</v>
      </c>
      <c r="B102" s="120">
        <v>25689.99712837</v>
      </c>
      <c r="C102" s="120">
        <v>2.4805494700000001</v>
      </c>
      <c r="D102" s="120">
        <v>0</v>
      </c>
      <c r="E102" s="120">
        <v>2.4805494700000001</v>
      </c>
      <c r="F102" s="120">
        <v>64.048972579999997</v>
      </c>
      <c r="G102" s="120">
        <v>0</v>
      </c>
      <c r="H102" s="120">
        <v>64.048972579999997</v>
      </c>
      <c r="I102" s="120">
        <v>18904.455248390001</v>
      </c>
      <c r="J102" s="120">
        <v>136.28461374</v>
      </c>
      <c r="K102" s="120">
        <v>18768.17063465</v>
      </c>
      <c r="L102" s="120">
        <v>6719.0123579299998</v>
      </c>
      <c r="M102" s="120">
        <v>6689.4160828000004</v>
      </c>
      <c r="N102" s="120">
        <v>29.596275129999999</v>
      </c>
      <c r="O102" s="120">
        <v>0</v>
      </c>
      <c r="P102" s="120">
        <v>4.1745084500000003</v>
      </c>
      <c r="Q102" s="121"/>
      <c r="R102" s="121"/>
      <c r="S102" s="121"/>
    </row>
    <row r="103" spans="1:19" ht="13.8" hidden="1" outlineLevel="1">
      <c r="A103" s="15">
        <v>43344</v>
      </c>
      <c r="B103" s="120">
        <v>26576.397596390001</v>
      </c>
      <c r="C103" s="120">
        <v>17.418255519999999</v>
      </c>
      <c r="D103" s="120">
        <v>0</v>
      </c>
      <c r="E103" s="120">
        <v>17.418255519999999</v>
      </c>
      <c r="F103" s="120">
        <v>90.884200399999997</v>
      </c>
      <c r="G103" s="120">
        <v>0</v>
      </c>
      <c r="H103" s="120">
        <v>90.884200399999997</v>
      </c>
      <c r="I103" s="120">
        <v>19711.51757579</v>
      </c>
      <c r="J103" s="120">
        <v>137.89251942999999</v>
      </c>
      <c r="K103" s="120">
        <v>19573.625056360001</v>
      </c>
      <c r="L103" s="120">
        <v>6756.5775646800003</v>
      </c>
      <c r="M103" s="120">
        <v>6732.37370096</v>
      </c>
      <c r="N103" s="120">
        <v>24.203863720000001</v>
      </c>
      <c r="O103" s="120">
        <v>0</v>
      </c>
      <c r="P103" s="120">
        <v>4.1946468399999999</v>
      </c>
      <c r="Q103" s="121"/>
      <c r="R103" s="121"/>
      <c r="S103" s="121"/>
    </row>
    <row r="104" spans="1:19" ht="13.8" hidden="1" outlineLevel="1">
      <c r="A104" s="15">
        <v>43374</v>
      </c>
      <c r="B104" s="120">
        <v>26847.968939670001</v>
      </c>
      <c r="C104" s="120">
        <v>2.4742031799999999</v>
      </c>
      <c r="D104" s="120">
        <v>0</v>
      </c>
      <c r="E104" s="120">
        <v>2.4742031799999999</v>
      </c>
      <c r="F104" s="120">
        <v>121.93539552999999</v>
      </c>
      <c r="G104" s="120">
        <v>0</v>
      </c>
      <c r="H104" s="120">
        <v>121.93539552999999</v>
      </c>
      <c r="I104" s="120">
        <v>19921.91647353</v>
      </c>
      <c r="J104" s="120">
        <v>185.67550989</v>
      </c>
      <c r="K104" s="120">
        <v>19736.240963640001</v>
      </c>
      <c r="L104" s="120">
        <v>6801.6428674299996</v>
      </c>
      <c r="M104" s="120">
        <v>6778.4336343499999</v>
      </c>
      <c r="N104" s="120">
        <v>23.209233080000001</v>
      </c>
      <c r="O104" s="120">
        <v>0</v>
      </c>
      <c r="P104" s="120">
        <v>4.2023593899999998</v>
      </c>
      <c r="Q104" s="121"/>
      <c r="R104" s="121"/>
      <c r="S104" s="121"/>
    </row>
    <row r="105" spans="1:19" ht="13.8" hidden="1" outlineLevel="1">
      <c r="A105" s="15">
        <v>43405</v>
      </c>
      <c r="B105" s="120">
        <v>26030.909392900001</v>
      </c>
      <c r="C105" s="120">
        <v>2.9064941000000002</v>
      </c>
      <c r="D105" s="120">
        <v>0</v>
      </c>
      <c r="E105" s="120">
        <v>2.9064941000000002</v>
      </c>
      <c r="F105" s="120">
        <v>156.67258385</v>
      </c>
      <c r="G105" s="120">
        <v>0</v>
      </c>
      <c r="H105" s="120">
        <v>156.67258385</v>
      </c>
      <c r="I105" s="120">
        <v>18940.251558349999</v>
      </c>
      <c r="J105" s="120">
        <v>181.97007262</v>
      </c>
      <c r="K105" s="120">
        <v>18758.28148573</v>
      </c>
      <c r="L105" s="120">
        <v>6931.0787565999999</v>
      </c>
      <c r="M105" s="120">
        <v>6901.90360951</v>
      </c>
      <c r="N105" s="120">
        <v>29.175147089999999</v>
      </c>
      <c r="O105" s="120">
        <v>0</v>
      </c>
      <c r="P105" s="120">
        <v>4.24396255</v>
      </c>
      <c r="Q105" s="121"/>
      <c r="R105" s="121"/>
      <c r="S105" s="121"/>
    </row>
    <row r="106" spans="1:19" ht="13.8" hidden="1" outlineLevel="1">
      <c r="A106" s="15">
        <v>43435</v>
      </c>
      <c r="B106" s="120">
        <v>25639.226540290001</v>
      </c>
      <c r="C106" s="120">
        <v>3.8397373099999998</v>
      </c>
      <c r="D106" s="120">
        <v>0</v>
      </c>
      <c r="E106" s="120">
        <v>3.8397373099999998</v>
      </c>
      <c r="F106" s="120">
        <v>249.84720809999999</v>
      </c>
      <c r="G106" s="120">
        <v>0</v>
      </c>
      <c r="H106" s="120">
        <v>249.84720809999999</v>
      </c>
      <c r="I106" s="120">
        <v>18677.929004950001</v>
      </c>
      <c r="J106" s="120">
        <v>180.93159252000001</v>
      </c>
      <c r="K106" s="120">
        <v>18496.997412429999</v>
      </c>
      <c r="L106" s="120">
        <v>6707.6105899300001</v>
      </c>
      <c r="M106" s="120">
        <v>6685.9161674500001</v>
      </c>
      <c r="N106" s="120">
        <v>21.69442248</v>
      </c>
      <c r="O106" s="120">
        <v>0</v>
      </c>
      <c r="P106" s="120">
        <v>4.2047828200000001</v>
      </c>
      <c r="Q106" s="121"/>
      <c r="R106" s="121"/>
      <c r="S106" s="121"/>
    </row>
    <row r="107" spans="1:19" ht="13.8" hidden="1" outlineLevel="1">
      <c r="A107" s="15">
        <v>43466</v>
      </c>
      <c r="B107" s="120">
        <v>25846.144938329999</v>
      </c>
      <c r="C107" s="120">
        <v>3.81337525</v>
      </c>
      <c r="D107" s="120">
        <v>0</v>
      </c>
      <c r="E107" s="120">
        <v>3.81337525</v>
      </c>
      <c r="F107" s="120">
        <v>253.63673274000001</v>
      </c>
      <c r="G107" s="120">
        <v>0</v>
      </c>
      <c r="H107" s="120">
        <v>253.63673274000001</v>
      </c>
      <c r="I107" s="120">
        <v>18800.346830449998</v>
      </c>
      <c r="J107" s="120">
        <v>266.46730545000003</v>
      </c>
      <c r="K107" s="120">
        <v>18533.879525</v>
      </c>
      <c r="L107" s="120">
        <v>6788.3479998900002</v>
      </c>
      <c r="M107" s="120">
        <v>6767.4957780100003</v>
      </c>
      <c r="N107" s="120">
        <v>20.852221879999998</v>
      </c>
      <c r="O107" s="120">
        <v>0</v>
      </c>
      <c r="P107" s="120">
        <v>4.2271356600000001</v>
      </c>
      <c r="Q107" s="121"/>
      <c r="R107" s="121"/>
      <c r="S107" s="121"/>
    </row>
    <row r="108" spans="1:19" ht="13.8" hidden="1" outlineLevel="1">
      <c r="A108" s="15">
        <v>43497</v>
      </c>
      <c r="B108" s="120">
        <v>25890.94835748</v>
      </c>
      <c r="C108" s="120">
        <v>3.7617143899999999</v>
      </c>
      <c r="D108" s="120">
        <v>0</v>
      </c>
      <c r="E108" s="120">
        <v>3.7617143899999999</v>
      </c>
      <c r="F108" s="120">
        <v>253.27082862</v>
      </c>
      <c r="G108" s="120">
        <v>0</v>
      </c>
      <c r="H108" s="120">
        <v>253.27082862</v>
      </c>
      <c r="I108" s="120">
        <v>18857.51270969</v>
      </c>
      <c r="J108" s="120">
        <v>292.78150082000002</v>
      </c>
      <c r="K108" s="120">
        <v>18564.731208869998</v>
      </c>
      <c r="L108" s="120">
        <v>6776.4031047799999</v>
      </c>
      <c r="M108" s="120">
        <v>6755.9997443100001</v>
      </c>
      <c r="N108" s="120">
        <v>20.403360469999999</v>
      </c>
      <c r="O108" s="120">
        <v>0</v>
      </c>
      <c r="P108" s="120">
        <v>4.1952295700000004</v>
      </c>
      <c r="Q108" s="121"/>
      <c r="R108" s="121"/>
      <c r="S108" s="121"/>
    </row>
    <row r="109" spans="1:19" ht="13.8" hidden="1" outlineLevel="1">
      <c r="A109" s="15">
        <v>43525</v>
      </c>
      <c r="B109" s="120">
        <v>27028.981666240001</v>
      </c>
      <c r="C109" s="120">
        <v>3.7182163799999999</v>
      </c>
      <c r="D109" s="120">
        <v>0</v>
      </c>
      <c r="E109" s="120">
        <v>3.7182163799999999</v>
      </c>
      <c r="F109" s="120">
        <v>253.63547048000001</v>
      </c>
      <c r="G109" s="120">
        <v>0</v>
      </c>
      <c r="H109" s="120">
        <v>253.63547048000001</v>
      </c>
      <c r="I109" s="120">
        <v>19838.178863599998</v>
      </c>
      <c r="J109" s="120">
        <v>400.64318634</v>
      </c>
      <c r="K109" s="120">
        <v>19437.535677259999</v>
      </c>
      <c r="L109" s="120">
        <v>6933.4491157800003</v>
      </c>
      <c r="M109" s="120">
        <v>6913.4477143499998</v>
      </c>
      <c r="N109" s="120">
        <v>20.001401430000001</v>
      </c>
      <c r="O109" s="120">
        <v>0</v>
      </c>
      <c r="P109" s="120">
        <v>4.2288312299999999</v>
      </c>
      <c r="Q109" s="121"/>
      <c r="R109" s="121"/>
      <c r="S109" s="121"/>
    </row>
    <row r="110" spans="1:19" ht="13.8" hidden="1" outlineLevel="1">
      <c r="A110" s="15">
        <v>43556</v>
      </c>
      <c r="B110" s="120">
        <v>27228.08047511</v>
      </c>
      <c r="C110" s="120">
        <v>3.75699022</v>
      </c>
      <c r="D110" s="120">
        <v>0</v>
      </c>
      <c r="E110" s="120">
        <v>3.75699022</v>
      </c>
      <c r="F110" s="120">
        <v>253.51385536999999</v>
      </c>
      <c r="G110" s="120">
        <v>0</v>
      </c>
      <c r="H110" s="120">
        <v>253.51385536999999</v>
      </c>
      <c r="I110" s="120">
        <v>20026.504290329998</v>
      </c>
      <c r="J110" s="120">
        <v>391.37900206</v>
      </c>
      <c r="K110" s="120">
        <v>19635.125288269999</v>
      </c>
      <c r="L110" s="120">
        <v>6944.3053391900003</v>
      </c>
      <c r="M110" s="120">
        <v>6905.0743164699998</v>
      </c>
      <c r="N110" s="120">
        <v>39.231022719999999</v>
      </c>
      <c r="O110" s="120">
        <v>0</v>
      </c>
      <c r="P110" s="120">
        <v>2.5440628200000002</v>
      </c>
      <c r="Q110" s="121"/>
      <c r="R110" s="121"/>
      <c r="S110" s="121"/>
    </row>
    <row r="111" spans="1:19" ht="13.8" hidden="1" outlineLevel="1">
      <c r="A111" s="15">
        <v>43586</v>
      </c>
      <c r="B111" s="120">
        <v>27521.19035864</v>
      </c>
      <c r="C111" s="120">
        <v>3.6322955700000001</v>
      </c>
      <c r="D111" s="120">
        <v>0</v>
      </c>
      <c r="E111" s="120">
        <v>3.6322955700000001</v>
      </c>
      <c r="F111" s="120">
        <v>253.63581918</v>
      </c>
      <c r="G111" s="120">
        <v>0</v>
      </c>
      <c r="H111" s="120">
        <v>253.63581918</v>
      </c>
      <c r="I111" s="120">
        <v>20161.53367393</v>
      </c>
      <c r="J111" s="120">
        <v>415.99953498999997</v>
      </c>
      <c r="K111" s="120">
        <v>19745.534138939998</v>
      </c>
      <c r="L111" s="120">
        <v>7102.3885699599996</v>
      </c>
      <c r="M111" s="120">
        <v>7043.4213382500002</v>
      </c>
      <c r="N111" s="120">
        <v>58.96723171</v>
      </c>
      <c r="O111" s="120">
        <v>0</v>
      </c>
      <c r="P111" s="120">
        <v>2.56008331</v>
      </c>
      <c r="Q111" s="121"/>
      <c r="R111" s="121"/>
      <c r="S111" s="121"/>
    </row>
    <row r="112" spans="1:19" ht="13.8" hidden="1" outlineLevel="1">
      <c r="A112" s="15">
        <v>43617</v>
      </c>
      <c r="B112" s="120">
        <v>27111.9583207</v>
      </c>
      <c r="C112" s="120">
        <v>5.2391773099999996</v>
      </c>
      <c r="D112" s="120">
        <v>0</v>
      </c>
      <c r="E112" s="120">
        <v>5.2391773099999996</v>
      </c>
      <c r="F112" s="120">
        <v>253.51420913999999</v>
      </c>
      <c r="G112" s="120">
        <v>0</v>
      </c>
      <c r="H112" s="120">
        <v>253.51420913999999</v>
      </c>
      <c r="I112" s="120">
        <v>20277.791918359999</v>
      </c>
      <c r="J112" s="120">
        <v>405.81327283000002</v>
      </c>
      <c r="K112" s="120">
        <v>19871.978645530002</v>
      </c>
      <c r="L112" s="120">
        <v>6575.4130158899998</v>
      </c>
      <c r="M112" s="120">
        <v>6509.7724642900002</v>
      </c>
      <c r="N112" s="120">
        <v>65.640551599999995</v>
      </c>
      <c r="O112" s="120">
        <v>0</v>
      </c>
      <c r="P112" s="120">
        <v>2.5574481599999999</v>
      </c>
      <c r="Q112" s="121"/>
      <c r="R112" s="121"/>
      <c r="S112" s="121"/>
    </row>
    <row r="113" spans="1:19" ht="13.8" hidden="1" outlineLevel="1">
      <c r="A113" s="15">
        <v>43647</v>
      </c>
      <c r="B113" s="120">
        <v>25622.115693899999</v>
      </c>
      <c r="C113" s="120">
        <v>6.3508616099999999</v>
      </c>
      <c r="D113" s="120">
        <v>0</v>
      </c>
      <c r="E113" s="120">
        <v>6.3508616099999999</v>
      </c>
      <c r="F113" s="120">
        <v>255.50270653000001</v>
      </c>
      <c r="G113" s="120">
        <v>0</v>
      </c>
      <c r="H113" s="120">
        <v>255.50270653000001</v>
      </c>
      <c r="I113" s="120">
        <v>18825.13565629</v>
      </c>
      <c r="J113" s="120">
        <v>394.59927021999999</v>
      </c>
      <c r="K113" s="120">
        <v>18430.536386070002</v>
      </c>
      <c r="L113" s="120">
        <v>6535.1264694700003</v>
      </c>
      <c r="M113" s="120">
        <v>6472.32766997</v>
      </c>
      <c r="N113" s="120">
        <v>62.798799500000001</v>
      </c>
      <c r="O113" s="120">
        <v>0</v>
      </c>
      <c r="P113" s="120">
        <v>2.72928017</v>
      </c>
      <c r="Q113" s="121"/>
      <c r="R113" s="121"/>
      <c r="S113" s="121"/>
    </row>
    <row r="114" spans="1:19" ht="13.8" hidden="1" outlineLevel="1">
      <c r="A114" s="15">
        <v>43678</v>
      </c>
      <c r="B114" s="120">
        <v>25523.177713360001</v>
      </c>
      <c r="C114" s="120">
        <v>6.6219353099999996</v>
      </c>
      <c r="D114" s="120">
        <v>0</v>
      </c>
      <c r="E114" s="120">
        <v>6.6219353099999996</v>
      </c>
      <c r="F114" s="120">
        <v>252.64879461999999</v>
      </c>
      <c r="G114" s="120">
        <v>0</v>
      </c>
      <c r="H114" s="120">
        <v>252.64879461999999</v>
      </c>
      <c r="I114" s="120">
        <v>18608.878945060002</v>
      </c>
      <c r="J114" s="120">
        <v>464.89029699000002</v>
      </c>
      <c r="K114" s="120">
        <v>18143.988648070001</v>
      </c>
      <c r="L114" s="120">
        <v>6655.0280383700001</v>
      </c>
      <c r="M114" s="120">
        <v>6590.3136948399997</v>
      </c>
      <c r="N114" s="120">
        <v>64.714343529999994</v>
      </c>
      <c r="O114" s="120">
        <v>0</v>
      </c>
      <c r="P114" s="120">
        <v>2.73849863</v>
      </c>
      <c r="Q114" s="121"/>
      <c r="R114" s="121"/>
      <c r="S114" s="121"/>
    </row>
    <row r="115" spans="1:19" ht="13.8" hidden="1" outlineLevel="1">
      <c r="A115" s="15">
        <v>43709</v>
      </c>
      <c r="B115" s="120">
        <v>21518.453987730001</v>
      </c>
      <c r="C115" s="120">
        <v>6.4488998000000004</v>
      </c>
      <c r="D115" s="120">
        <v>0</v>
      </c>
      <c r="E115" s="120">
        <v>6.4488998000000004</v>
      </c>
      <c r="F115" s="120">
        <v>247.57532205999999</v>
      </c>
      <c r="G115" s="120">
        <v>0</v>
      </c>
      <c r="H115" s="120">
        <v>247.57532205999999</v>
      </c>
      <c r="I115" s="120">
        <v>14569.28112693</v>
      </c>
      <c r="J115" s="120">
        <v>476.51598013</v>
      </c>
      <c r="K115" s="120">
        <v>14092.7651468</v>
      </c>
      <c r="L115" s="120">
        <v>6695.1486389399997</v>
      </c>
      <c r="M115" s="120">
        <v>6626.2443731599997</v>
      </c>
      <c r="N115" s="120">
        <v>68.904265780000003</v>
      </c>
      <c r="O115" s="120">
        <v>0</v>
      </c>
      <c r="P115" s="120">
        <v>2.9285996000000001</v>
      </c>
      <c r="Q115" s="121"/>
      <c r="R115" s="121"/>
      <c r="S115" s="121"/>
    </row>
    <row r="116" spans="1:19" ht="13.8" hidden="1" outlineLevel="1">
      <c r="A116" s="15">
        <v>43739</v>
      </c>
      <c r="B116" s="120">
        <v>21982.16797427</v>
      </c>
      <c r="C116" s="120">
        <v>7.27508745</v>
      </c>
      <c r="D116" s="120">
        <v>0</v>
      </c>
      <c r="E116" s="120">
        <v>7.27508745</v>
      </c>
      <c r="F116" s="120">
        <v>426.28641794999999</v>
      </c>
      <c r="G116" s="120">
        <v>0</v>
      </c>
      <c r="H116" s="120">
        <v>426.28641794999999</v>
      </c>
      <c r="I116" s="120">
        <v>14707.22847158</v>
      </c>
      <c r="J116" s="120">
        <v>470.61033126000001</v>
      </c>
      <c r="K116" s="120">
        <v>14236.618140320001</v>
      </c>
      <c r="L116" s="120">
        <v>6841.3779972900002</v>
      </c>
      <c r="M116" s="120">
        <v>6769.3363438200004</v>
      </c>
      <c r="N116" s="120">
        <v>72.04165347</v>
      </c>
      <c r="O116" s="120">
        <v>0</v>
      </c>
      <c r="P116" s="120">
        <v>3.0525839000000001</v>
      </c>
      <c r="Q116" s="121"/>
      <c r="R116" s="121"/>
      <c r="S116" s="121"/>
    </row>
    <row r="117" spans="1:19" ht="13.8" hidden="1" outlineLevel="1">
      <c r="A117" s="15">
        <v>43770</v>
      </c>
      <c r="B117" s="120">
        <v>21741.934565129999</v>
      </c>
      <c r="C117" s="120">
        <v>7.0264724999999997</v>
      </c>
      <c r="D117" s="120">
        <v>0</v>
      </c>
      <c r="E117" s="120">
        <v>7.0264724999999997</v>
      </c>
      <c r="F117" s="120">
        <v>512.17763907999995</v>
      </c>
      <c r="G117" s="120">
        <v>0</v>
      </c>
      <c r="H117" s="120">
        <v>512.17763907999995</v>
      </c>
      <c r="I117" s="120">
        <v>14362.62688374</v>
      </c>
      <c r="J117" s="120">
        <v>448.20600855999999</v>
      </c>
      <c r="K117" s="120">
        <v>13914.42087518</v>
      </c>
      <c r="L117" s="120">
        <v>6860.1035698100004</v>
      </c>
      <c r="M117" s="120">
        <v>6788.3717623000002</v>
      </c>
      <c r="N117" s="120">
        <v>71.731807509999996</v>
      </c>
      <c r="O117" s="120">
        <v>0</v>
      </c>
      <c r="P117" s="120">
        <v>2.7753223</v>
      </c>
      <c r="Q117" s="121"/>
      <c r="R117" s="121"/>
      <c r="S117" s="121"/>
    </row>
    <row r="118" spans="1:19" ht="13.8" hidden="1" outlineLevel="1">
      <c r="A118" s="15">
        <v>43800</v>
      </c>
      <c r="B118" s="120">
        <v>21944.343065780002</v>
      </c>
      <c r="C118" s="120">
        <v>6.8172476099999999</v>
      </c>
      <c r="D118" s="120">
        <v>0</v>
      </c>
      <c r="E118" s="120">
        <v>6.8172476099999999</v>
      </c>
      <c r="F118" s="120">
        <v>592.11168138999994</v>
      </c>
      <c r="G118" s="120">
        <v>0</v>
      </c>
      <c r="H118" s="120">
        <v>592.11168138999994</v>
      </c>
      <c r="I118" s="120">
        <v>14509.28261217</v>
      </c>
      <c r="J118" s="120">
        <v>435.23581374000003</v>
      </c>
      <c r="K118" s="120">
        <v>14074.046798429999</v>
      </c>
      <c r="L118" s="120">
        <v>6836.1315246100003</v>
      </c>
      <c r="M118" s="120">
        <v>6777.9731269599997</v>
      </c>
      <c r="N118" s="120">
        <v>58.158397649999998</v>
      </c>
      <c r="O118" s="120">
        <v>0</v>
      </c>
      <c r="P118" s="120">
        <v>2.6887578699999999</v>
      </c>
      <c r="Q118" s="121"/>
      <c r="R118" s="121"/>
      <c r="S118" s="121"/>
    </row>
    <row r="119" spans="1:19" ht="13.8" hidden="1" outlineLevel="1">
      <c r="A119" s="15">
        <v>43831</v>
      </c>
      <c r="B119" s="120">
        <v>22288.151811719999</v>
      </c>
      <c r="C119" s="120">
        <v>6.56376458</v>
      </c>
      <c r="D119" s="120">
        <v>0</v>
      </c>
      <c r="E119" s="120">
        <v>6.56376458</v>
      </c>
      <c r="F119" s="120">
        <v>585.15078244999995</v>
      </c>
      <c r="G119" s="120">
        <v>0</v>
      </c>
      <c r="H119" s="120">
        <v>585.15078244999995</v>
      </c>
      <c r="I119" s="120">
        <v>14720.023407889999</v>
      </c>
      <c r="J119" s="120">
        <v>548.05801102999999</v>
      </c>
      <c r="K119" s="120">
        <v>14171.96539686</v>
      </c>
      <c r="L119" s="120">
        <v>6976.4138567999998</v>
      </c>
      <c r="M119" s="120">
        <v>6921.2784965299998</v>
      </c>
      <c r="N119" s="120">
        <v>55.13536027</v>
      </c>
      <c r="O119" s="120">
        <v>0</v>
      </c>
      <c r="P119" s="120">
        <v>2.72250484</v>
      </c>
      <c r="Q119" s="121"/>
      <c r="R119" s="121"/>
      <c r="S119" s="121"/>
    </row>
    <row r="120" spans="1:19" ht="13.8" hidden="1" outlineLevel="1">
      <c r="A120" s="15">
        <v>43862</v>
      </c>
      <c r="B120" s="120">
        <v>22416.642824409999</v>
      </c>
      <c r="C120" s="120">
        <v>6.3504562599999996</v>
      </c>
      <c r="D120" s="120">
        <v>0</v>
      </c>
      <c r="E120" s="120">
        <v>6.3504562599999996</v>
      </c>
      <c r="F120" s="120">
        <v>579.09679676999997</v>
      </c>
      <c r="G120" s="120">
        <v>0</v>
      </c>
      <c r="H120" s="120">
        <v>579.09679676999997</v>
      </c>
      <c r="I120" s="120">
        <v>14802.750846860001</v>
      </c>
      <c r="J120" s="120">
        <v>535.18236563000005</v>
      </c>
      <c r="K120" s="120">
        <v>14267.568481230001</v>
      </c>
      <c r="L120" s="120">
        <v>7028.4447245199999</v>
      </c>
      <c r="M120" s="120">
        <v>6973.1675616299999</v>
      </c>
      <c r="N120" s="120">
        <v>55.27716289</v>
      </c>
      <c r="O120" s="120">
        <v>0</v>
      </c>
      <c r="P120" s="120">
        <v>2.64340142</v>
      </c>
      <c r="Q120" s="121"/>
      <c r="R120" s="121"/>
      <c r="S120" s="121"/>
    </row>
    <row r="121" spans="1:19" ht="13.8" hidden="1" outlineLevel="1">
      <c r="A121" s="15">
        <v>43891</v>
      </c>
      <c r="B121" s="120">
        <v>25014.10822292</v>
      </c>
      <c r="C121" s="120">
        <v>6.1550174000000002</v>
      </c>
      <c r="D121" s="120">
        <v>0</v>
      </c>
      <c r="E121" s="120">
        <v>6.1550174000000002</v>
      </c>
      <c r="F121" s="120">
        <v>582.79490370999997</v>
      </c>
      <c r="G121" s="120">
        <v>0</v>
      </c>
      <c r="H121" s="120">
        <v>582.79490370999997</v>
      </c>
      <c r="I121" s="120">
        <v>17117.863873959999</v>
      </c>
      <c r="J121" s="120">
        <v>587.34282402999997</v>
      </c>
      <c r="K121" s="120">
        <v>16530.521049930001</v>
      </c>
      <c r="L121" s="120">
        <v>7307.2944278499999</v>
      </c>
      <c r="M121" s="120">
        <v>7253.0636007800003</v>
      </c>
      <c r="N121" s="120">
        <v>54.230827069999997</v>
      </c>
      <c r="O121" s="120">
        <v>0</v>
      </c>
      <c r="P121" s="120">
        <v>2.7923433599999998</v>
      </c>
      <c r="Q121" s="121"/>
      <c r="R121" s="121"/>
      <c r="S121" s="121"/>
    </row>
    <row r="122" spans="1:19" ht="13.8" hidden="1" outlineLevel="1">
      <c r="A122" s="15">
        <v>43922</v>
      </c>
      <c r="B122" s="120">
        <v>24311.691864199998</v>
      </c>
      <c r="C122" s="120">
        <v>6.0426641700000001</v>
      </c>
      <c r="D122" s="120">
        <v>0</v>
      </c>
      <c r="E122" s="120">
        <v>6.0426641700000001</v>
      </c>
      <c r="F122" s="120">
        <v>586.70519248999994</v>
      </c>
      <c r="G122" s="120">
        <v>0</v>
      </c>
      <c r="H122" s="120">
        <v>586.70519248999994</v>
      </c>
      <c r="I122" s="120">
        <v>16635.131158600001</v>
      </c>
      <c r="J122" s="120">
        <v>530.44892528000003</v>
      </c>
      <c r="K122" s="120">
        <v>16104.68223332</v>
      </c>
      <c r="L122" s="120">
        <v>7083.8128489399996</v>
      </c>
      <c r="M122" s="120">
        <v>7027.2801101100004</v>
      </c>
      <c r="N122" s="120">
        <v>56.53273883</v>
      </c>
      <c r="O122" s="120">
        <v>0</v>
      </c>
      <c r="P122" s="120">
        <v>2.5703858300000002</v>
      </c>
      <c r="Q122" s="121"/>
      <c r="R122" s="121"/>
      <c r="S122" s="121"/>
    </row>
    <row r="123" spans="1:19" ht="13.8" hidden="1" outlineLevel="1">
      <c r="A123" s="15">
        <v>43952</v>
      </c>
      <c r="B123" s="120">
        <v>23644.840098870001</v>
      </c>
      <c r="C123" s="120">
        <v>5.9119529999999996</v>
      </c>
      <c r="D123" s="120">
        <v>0</v>
      </c>
      <c r="E123" s="120">
        <v>5.9119529999999996</v>
      </c>
      <c r="F123" s="120">
        <v>598.05215507000003</v>
      </c>
      <c r="G123" s="120">
        <v>0</v>
      </c>
      <c r="H123" s="120">
        <v>598.05215507000003</v>
      </c>
      <c r="I123" s="120">
        <v>15909.23911158</v>
      </c>
      <c r="J123" s="120">
        <v>478.67246169999999</v>
      </c>
      <c r="K123" s="120">
        <v>15430.56664988</v>
      </c>
      <c r="L123" s="120">
        <v>7131.6368792200001</v>
      </c>
      <c r="M123" s="120">
        <v>7067.7699408999997</v>
      </c>
      <c r="N123" s="120">
        <v>63.866938320000003</v>
      </c>
      <c r="O123" s="120">
        <v>0</v>
      </c>
      <c r="P123" s="120">
        <v>2.5800538300000002</v>
      </c>
      <c r="Q123" s="121"/>
      <c r="R123" s="121"/>
      <c r="S123" s="121"/>
    </row>
    <row r="124" spans="1:19" ht="13.8" hidden="1" outlineLevel="1">
      <c r="A124" s="15">
        <v>43983</v>
      </c>
      <c r="B124" s="120">
        <v>23255.01501445</v>
      </c>
      <c r="C124" s="120">
        <v>5.7466476499999999</v>
      </c>
      <c r="D124" s="120">
        <v>0</v>
      </c>
      <c r="E124" s="120">
        <v>5.7466476499999999</v>
      </c>
      <c r="F124" s="120">
        <v>703.72994548999998</v>
      </c>
      <c r="G124" s="120">
        <v>0</v>
      </c>
      <c r="H124" s="120">
        <v>703.72994548999998</v>
      </c>
      <c r="I124" s="120">
        <v>15380.79730192</v>
      </c>
      <c r="J124" s="120">
        <v>463.94657837</v>
      </c>
      <c r="K124" s="120">
        <v>14916.85072355</v>
      </c>
      <c r="L124" s="120">
        <v>7164.7411193899998</v>
      </c>
      <c r="M124" s="120">
        <v>7095.6537116400004</v>
      </c>
      <c r="N124" s="120">
        <v>69.087407749999997</v>
      </c>
      <c r="O124" s="120">
        <v>0</v>
      </c>
      <c r="P124" s="120">
        <v>2.35840893</v>
      </c>
      <c r="Q124" s="121"/>
      <c r="R124" s="121"/>
      <c r="S124" s="121"/>
    </row>
    <row r="125" spans="1:19" ht="13.8" hidden="1" outlineLevel="1">
      <c r="A125" s="15">
        <v>44013</v>
      </c>
      <c r="B125" s="120">
        <v>23246.147761889999</v>
      </c>
      <c r="C125" s="120">
        <v>4.8690327399999997</v>
      </c>
      <c r="D125" s="120">
        <v>0</v>
      </c>
      <c r="E125" s="120">
        <v>4.8690327399999997</v>
      </c>
      <c r="F125" s="120">
        <v>731.23447294000005</v>
      </c>
      <c r="G125" s="120">
        <v>0</v>
      </c>
      <c r="H125" s="120">
        <v>731.23447294000005</v>
      </c>
      <c r="I125" s="120">
        <v>15390.22834394</v>
      </c>
      <c r="J125" s="120">
        <v>467.53148191000002</v>
      </c>
      <c r="K125" s="120">
        <v>14922.696862029999</v>
      </c>
      <c r="L125" s="120">
        <v>7119.8159122699999</v>
      </c>
      <c r="M125" s="120">
        <v>7052.2424185</v>
      </c>
      <c r="N125" s="120">
        <v>67.573493769999999</v>
      </c>
      <c r="O125" s="120">
        <v>0</v>
      </c>
      <c r="P125" s="120">
        <v>2.3582410700000001</v>
      </c>
      <c r="Q125" s="121"/>
      <c r="R125" s="121"/>
      <c r="S125" s="121"/>
    </row>
    <row r="126" spans="1:19" ht="13.8" hidden="1" outlineLevel="1">
      <c r="A126" s="15">
        <v>44044</v>
      </c>
      <c r="B126" s="120">
        <v>22801.086511270001</v>
      </c>
      <c r="C126" s="120">
        <v>5.9662447500000004</v>
      </c>
      <c r="D126" s="120">
        <v>0</v>
      </c>
      <c r="E126" s="120">
        <v>5.9662447500000004</v>
      </c>
      <c r="F126" s="120">
        <v>750.76218558999994</v>
      </c>
      <c r="G126" s="120">
        <v>0</v>
      </c>
      <c r="H126" s="120">
        <v>750.76218558999994</v>
      </c>
      <c r="I126" s="120">
        <v>14889.987053090001</v>
      </c>
      <c r="J126" s="120">
        <v>455.92255885999998</v>
      </c>
      <c r="K126" s="120">
        <v>14434.06449423</v>
      </c>
      <c r="L126" s="120">
        <v>7154.3710278400004</v>
      </c>
      <c r="M126" s="120">
        <v>7085.3914137900001</v>
      </c>
      <c r="N126" s="120">
        <v>68.979614049999995</v>
      </c>
      <c r="O126" s="120">
        <v>0</v>
      </c>
      <c r="P126" s="120">
        <v>2.3725542900000001</v>
      </c>
      <c r="Q126" s="121"/>
      <c r="R126" s="121"/>
      <c r="S126" s="121"/>
    </row>
    <row r="127" spans="1:19" ht="13.8" hidden="1" outlineLevel="1">
      <c r="A127" s="15">
        <v>44075</v>
      </c>
      <c r="B127" s="120">
        <v>23611.46430317</v>
      </c>
      <c r="C127" s="120">
        <v>5.6308211500000001</v>
      </c>
      <c r="D127" s="120">
        <v>0</v>
      </c>
      <c r="E127" s="120">
        <v>5.6308211500000001</v>
      </c>
      <c r="F127" s="120">
        <v>830.08446836999997</v>
      </c>
      <c r="G127" s="120">
        <v>0</v>
      </c>
      <c r="H127" s="120">
        <v>830.08446836999997</v>
      </c>
      <c r="I127" s="120">
        <v>15668.59499958</v>
      </c>
      <c r="J127" s="120">
        <v>457.73154400999999</v>
      </c>
      <c r="K127" s="120">
        <v>15210.863455569999</v>
      </c>
      <c r="L127" s="120">
        <v>7107.1540140699999</v>
      </c>
      <c r="M127" s="120">
        <v>7039.6279059400003</v>
      </c>
      <c r="N127" s="120">
        <v>67.526108129999997</v>
      </c>
      <c r="O127" s="120">
        <v>0</v>
      </c>
      <c r="P127" s="120">
        <v>2.3653122099999999</v>
      </c>
      <c r="Q127" s="121"/>
      <c r="R127" s="121"/>
      <c r="S127" s="121"/>
    </row>
    <row r="128" spans="1:19" ht="13.8" hidden="1" outlineLevel="1">
      <c r="A128" s="15">
        <v>44105</v>
      </c>
      <c r="B128" s="120">
        <v>23517.691143650001</v>
      </c>
      <c r="C128" s="120">
        <v>5.0815435100000004</v>
      </c>
      <c r="D128" s="120">
        <v>0</v>
      </c>
      <c r="E128" s="120">
        <v>5.0815435100000004</v>
      </c>
      <c r="F128" s="120">
        <v>826.14786786000002</v>
      </c>
      <c r="G128" s="120">
        <v>0</v>
      </c>
      <c r="H128" s="120">
        <v>826.14786786000002</v>
      </c>
      <c r="I128" s="120">
        <v>16275.9856473</v>
      </c>
      <c r="J128" s="120">
        <v>452.08773565000001</v>
      </c>
      <c r="K128" s="120">
        <v>15823.89791165</v>
      </c>
      <c r="L128" s="120">
        <v>6410.4760849800005</v>
      </c>
      <c r="M128" s="120">
        <v>6348.7093353800001</v>
      </c>
      <c r="N128" s="120">
        <v>61.766749599999997</v>
      </c>
      <c r="O128" s="120">
        <v>0</v>
      </c>
      <c r="P128" s="120">
        <v>2.3397786200000001</v>
      </c>
      <c r="Q128" s="121"/>
      <c r="R128" s="121"/>
      <c r="S128" s="121"/>
    </row>
    <row r="129" spans="1:19" ht="13.8" hidden="1" outlineLevel="1">
      <c r="A129" s="15">
        <v>44136</v>
      </c>
      <c r="B129" s="120">
        <v>23477.62038737</v>
      </c>
      <c r="C129" s="120">
        <v>4.7923251999999996</v>
      </c>
      <c r="D129" s="120">
        <v>0</v>
      </c>
      <c r="E129" s="120">
        <v>4.7923251999999996</v>
      </c>
      <c r="F129" s="120">
        <v>841.11422825</v>
      </c>
      <c r="G129" s="120">
        <v>0</v>
      </c>
      <c r="H129" s="120">
        <v>841.11422825</v>
      </c>
      <c r="I129" s="120">
        <v>16238.96134659</v>
      </c>
      <c r="J129" s="120">
        <v>442.20888826999999</v>
      </c>
      <c r="K129" s="120">
        <v>15796.752458319999</v>
      </c>
      <c r="L129" s="120">
        <v>6392.7524873299999</v>
      </c>
      <c r="M129" s="120">
        <v>6326.1066377899997</v>
      </c>
      <c r="N129" s="120">
        <v>66.64584954</v>
      </c>
      <c r="O129" s="120">
        <v>0</v>
      </c>
      <c r="P129" s="120">
        <v>2.3537784400000001</v>
      </c>
      <c r="Q129" s="121"/>
      <c r="R129" s="121"/>
      <c r="S129" s="121"/>
    </row>
    <row r="130" spans="1:19" ht="13.8" hidden="1" outlineLevel="1">
      <c r="A130" s="15">
        <v>44166</v>
      </c>
      <c r="B130" s="120">
        <v>22753.639829759999</v>
      </c>
      <c r="C130" s="120">
        <v>4.63785091</v>
      </c>
      <c r="D130" s="120">
        <v>0</v>
      </c>
      <c r="E130" s="120">
        <v>4.63785091</v>
      </c>
      <c r="F130" s="120">
        <v>852.70811438999999</v>
      </c>
      <c r="G130" s="120">
        <v>0</v>
      </c>
      <c r="H130" s="120">
        <v>852.70811438999999</v>
      </c>
      <c r="I130" s="120">
        <v>15637.30254053</v>
      </c>
      <c r="J130" s="120">
        <v>434.66481171999999</v>
      </c>
      <c r="K130" s="120">
        <v>15202.637728809999</v>
      </c>
      <c r="L130" s="120">
        <v>6258.9913239300004</v>
      </c>
      <c r="M130" s="120">
        <v>6196.4197682599997</v>
      </c>
      <c r="N130" s="120">
        <v>62.571555670000002</v>
      </c>
      <c r="O130" s="120">
        <v>0</v>
      </c>
      <c r="P130" s="120">
        <v>2.32009737</v>
      </c>
      <c r="Q130" s="121"/>
      <c r="R130" s="121"/>
      <c r="S130" s="121"/>
    </row>
    <row r="131" spans="1:19" ht="13.8" hidden="1" outlineLevel="1">
      <c r="A131" s="15">
        <v>44197</v>
      </c>
      <c r="B131" s="120">
        <v>22793.92116795</v>
      </c>
      <c r="C131" s="120">
        <v>4.4717457100000004</v>
      </c>
      <c r="D131" s="120">
        <v>0</v>
      </c>
      <c r="E131" s="120">
        <v>4.4717457100000004</v>
      </c>
      <c r="F131" s="120">
        <v>841.63701028000003</v>
      </c>
      <c r="G131" s="120">
        <v>0</v>
      </c>
      <c r="H131" s="120">
        <v>841.63701028000003</v>
      </c>
      <c r="I131" s="120">
        <v>15660.88652143</v>
      </c>
      <c r="J131" s="120">
        <v>428.42402313000002</v>
      </c>
      <c r="K131" s="120">
        <v>15232.462498299999</v>
      </c>
      <c r="L131" s="120">
        <v>6286.9258905300003</v>
      </c>
      <c r="M131" s="120">
        <v>6224.7581744400004</v>
      </c>
      <c r="N131" s="120">
        <v>62.167716089999999</v>
      </c>
      <c r="O131" s="120">
        <v>0</v>
      </c>
      <c r="P131" s="120">
        <v>2.34398749</v>
      </c>
      <c r="Q131" s="121"/>
      <c r="R131" s="121"/>
      <c r="S131" s="121"/>
    </row>
    <row r="132" spans="1:19" ht="13.8" hidden="1" outlineLevel="1">
      <c r="A132" s="15">
        <v>44228</v>
      </c>
      <c r="B132" s="120">
        <v>22883.31652986</v>
      </c>
      <c r="C132" s="120">
        <v>4.31967225</v>
      </c>
      <c r="D132" s="120">
        <v>0</v>
      </c>
      <c r="E132" s="120">
        <v>4.31967225</v>
      </c>
      <c r="F132" s="120">
        <v>811.49572508000006</v>
      </c>
      <c r="G132" s="120">
        <v>0</v>
      </c>
      <c r="H132" s="120">
        <v>811.49572508000006</v>
      </c>
      <c r="I132" s="120">
        <v>15726.39373634</v>
      </c>
      <c r="J132" s="120">
        <v>429.13972256</v>
      </c>
      <c r="K132" s="120">
        <v>15297.254013780001</v>
      </c>
      <c r="L132" s="120">
        <v>6341.1073961900001</v>
      </c>
      <c r="M132" s="120">
        <v>6280.5027020199996</v>
      </c>
      <c r="N132" s="120">
        <v>60.604694170000002</v>
      </c>
      <c r="O132" s="120">
        <v>0</v>
      </c>
      <c r="P132" s="120">
        <v>2.3525419599999999</v>
      </c>
      <c r="Q132" s="121"/>
      <c r="R132" s="121"/>
      <c r="S132" s="121"/>
    </row>
    <row r="133" spans="1:19" ht="13.8" hidden="1" outlineLevel="1">
      <c r="A133" s="15">
        <v>44256</v>
      </c>
      <c r="B133" s="120">
        <v>22985.876010290001</v>
      </c>
      <c r="C133" s="120">
        <v>4.18442515</v>
      </c>
      <c r="D133" s="120">
        <v>0</v>
      </c>
      <c r="E133" s="120">
        <v>4.18442515</v>
      </c>
      <c r="F133" s="120">
        <v>796.06665285999998</v>
      </c>
      <c r="G133" s="120">
        <v>0</v>
      </c>
      <c r="H133" s="120">
        <v>796.06665285999998</v>
      </c>
      <c r="I133" s="120">
        <v>15696.889069209999</v>
      </c>
      <c r="J133" s="120">
        <v>422.79562365999999</v>
      </c>
      <c r="K133" s="120">
        <v>15274.093445549999</v>
      </c>
      <c r="L133" s="120">
        <v>6488.7358630700001</v>
      </c>
      <c r="M133" s="120">
        <v>6432.2493519999998</v>
      </c>
      <c r="N133" s="120">
        <v>56.486511069999999</v>
      </c>
      <c r="O133" s="120">
        <v>0</v>
      </c>
      <c r="P133" s="120">
        <v>3.0049351099999999</v>
      </c>
      <c r="Q133" s="121"/>
      <c r="R133" s="121"/>
      <c r="S133" s="121"/>
    </row>
    <row r="134" spans="1:19" ht="13.8" hidden="1" outlineLevel="1">
      <c r="A134" s="15">
        <v>44287</v>
      </c>
      <c r="B134" s="120">
        <v>23726.595101070001</v>
      </c>
      <c r="C134" s="120">
        <v>4.0212445499999996</v>
      </c>
      <c r="D134" s="120">
        <v>0</v>
      </c>
      <c r="E134" s="120">
        <v>4.0212445499999996</v>
      </c>
      <c r="F134" s="120">
        <v>730.73330270999998</v>
      </c>
      <c r="G134" s="120">
        <v>0</v>
      </c>
      <c r="H134" s="120">
        <v>730.73330270999998</v>
      </c>
      <c r="I134" s="120">
        <v>16436.992602089998</v>
      </c>
      <c r="J134" s="120">
        <v>416.82689342999998</v>
      </c>
      <c r="K134" s="120">
        <v>16020.165708660001</v>
      </c>
      <c r="L134" s="120">
        <v>6554.8479517200003</v>
      </c>
      <c r="M134" s="120">
        <v>6497.8342288200001</v>
      </c>
      <c r="N134" s="120">
        <v>57.013722899999998</v>
      </c>
      <c r="O134" s="120">
        <v>0</v>
      </c>
      <c r="P134" s="120">
        <v>3.0709229699999998</v>
      </c>
      <c r="Q134" s="121"/>
      <c r="R134" s="121"/>
      <c r="S134" s="121"/>
    </row>
    <row r="135" spans="1:19" ht="13.8" hidden="1" outlineLevel="1">
      <c r="A135" s="15">
        <v>44317</v>
      </c>
      <c r="B135" s="120">
        <v>23809.819073890001</v>
      </c>
      <c r="C135" s="120">
        <v>15.73290018</v>
      </c>
      <c r="D135" s="120">
        <v>11.84740139</v>
      </c>
      <c r="E135" s="120">
        <v>3.8854987900000002</v>
      </c>
      <c r="F135" s="120">
        <v>727.37466757000004</v>
      </c>
      <c r="G135" s="120">
        <v>0</v>
      </c>
      <c r="H135" s="120">
        <v>727.37466757000004</v>
      </c>
      <c r="I135" s="120">
        <v>16308.42742769</v>
      </c>
      <c r="J135" s="120">
        <v>409.31572132999997</v>
      </c>
      <c r="K135" s="120">
        <v>15899.11170636</v>
      </c>
      <c r="L135" s="120">
        <v>6758.2840784500004</v>
      </c>
      <c r="M135" s="120">
        <v>6702.2345865799998</v>
      </c>
      <c r="N135" s="120">
        <v>56.049491869999997</v>
      </c>
      <c r="O135" s="120">
        <v>0</v>
      </c>
      <c r="P135" s="120">
        <v>3.0501554400000002</v>
      </c>
      <c r="Q135" s="121"/>
      <c r="R135" s="121"/>
      <c r="S135" s="121"/>
    </row>
    <row r="136" spans="1:19" ht="13.8" hidden="1" outlineLevel="1">
      <c r="A136" s="15">
        <v>44348</v>
      </c>
      <c r="B136" s="120">
        <v>23722.17151126</v>
      </c>
      <c r="C136" s="120">
        <v>15.55215147</v>
      </c>
      <c r="D136" s="120">
        <v>11.85516271</v>
      </c>
      <c r="E136" s="120">
        <v>3.69698876</v>
      </c>
      <c r="F136" s="120">
        <v>710.30212548999998</v>
      </c>
      <c r="G136" s="120">
        <v>0</v>
      </c>
      <c r="H136" s="120">
        <v>710.30212548999998</v>
      </c>
      <c r="I136" s="120">
        <v>16153.91692489</v>
      </c>
      <c r="J136" s="120">
        <v>400.43756501000001</v>
      </c>
      <c r="K136" s="120">
        <v>15753.479359880001</v>
      </c>
      <c r="L136" s="120">
        <v>6842.4003094099999</v>
      </c>
      <c r="M136" s="120">
        <v>6784.5085978200004</v>
      </c>
      <c r="N136" s="120">
        <v>57.89171159</v>
      </c>
      <c r="O136" s="120">
        <v>0</v>
      </c>
      <c r="P136" s="120">
        <v>3.0305057799999999</v>
      </c>
      <c r="Q136" s="121"/>
      <c r="R136" s="121"/>
      <c r="S136" s="121"/>
    </row>
    <row r="137" spans="1:19" ht="13.8" hidden="1" outlineLevel="1">
      <c r="A137" s="15">
        <v>44378</v>
      </c>
      <c r="B137" s="120">
        <v>23098.300760829999</v>
      </c>
      <c r="C137" s="120">
        <v>14.84061904</v>
      </c>
      <c r="D137" s="120">
        <v>11.603559000000001</v>
      </c>
      <c r="E137" s="120">
        <v>3.2370600399999998</v>
      </c>
      <c r="F137" s="120">
        <v>695.30089743999997</v>
      </c>
      <c r="G137" s="120">
        <v>0</v>
      </c>
      <c r="H137" s="120">
        <v>695.30089743999997</v>
      </c>
      <c r="I137" s="120">
        <v>15465.239409399999</v>
      </c>
      <c r="J137" s="120">
        <v>392.12826512999999</v>
      </c>
      <c r="K137" s="120">
        <v>15073.11114427</v>
      </c>
      <c r="L137" s="120">
        <v>6922.9198349500002</v>
      </c>
      <c r="M137" s="120">
        <v>6862.4760163700003</v>
      </c>
      <c r="N137" s="120">
        <v>60.443818579999999</v>
      </c>
      <c r="O137" s="120">
        <v>0</v>
      </c>
      <c r="P137" s="120">
        <v>3.00786445</v>
      </c>
      <c r="Q137" s="121"/>
      <c r="R137" s="121"/>
      <c r="S137" s="121"/>
    </row>
    <row r="138" spans="1:19" ht="13.8" hidden="1" outlineLevel="1">
      <c r="A138" s="15">
        <v>44409</v>
      </c>
      <c r="B138" s="120">
        <v>22833.196315190002</v>
      </c>
      <c r="C138" s="120">
        <v>14.340997229999999</v>
      </c>
      <c r="D138" s="120">
        <v>11.345162</v>
      </c>
      <c r="E138" s="120">
        <v>2.99583523</v>
      </c>
      <c r="F138" s="120">
        <v>669.41519678999998</v>
      </c>
      <c r="G138" s="120">
        <v>0</v>
      </c>
      <c r="H138" s="120">
        <v>669.41519678999998</v>
      </c>
      <c r="I138" s="120">
        <v>15078.16181446</v>
      </c>
      <c r="J138" s="120">
        <v>387.30984253000003</v>
      </c>
      <c r="K138" s="120">
        <v>14690.85197193</v>
      </c>
      <c r="L138" s="120">
        <v>7071.2783067099999</v>
      </c>
      <c r="M138" s="120">
        <v>7003.09354489</v>
      </c>
      <c r="N138" s="120">
        <v>68.184761820000006</v>
      </c>
      <c r="O138" s="120">
        <v>0</v>
      </c>
      <c r="P138" s="120">
        <v>3.0865465099999998</v>
      </c>
      <c r="Q138" s="121"/>
      <c r="R138" s="121"/>
      <c r="S138" s="121"/>
    </row>
    <row r="139" spans="1:19" ht="13.8" hidden="1" outlineLevel="1">
      <c r="A139" s="15">
        <v>44440</v>
      </c>
      <c r="B139" s="120">
        <v>23669.308045999998</v>
      </c>
      <c r="C139" s="120">
        <v>13.991867579999999</v>
      </c>
      <c r="D139" s="120">
        <v>11.083851429999999</v>
      </c>
      <c r="E139" s="120">
        <v>2.9080161499999999</v>
      </c>
      <c r="F139" s="120">
        <v>639.32415136999998</v>
      </c>
      <c r="G139" s="120">
        <v>0</v>
      </c>
      <c r="H139" s="120">
        <v>639.32415136999998</v>
      </c>
      <c r="I139" s="120">
        <v>15874.48176113</v>
      </c>
      <c r="J139" s="120">
        <v>379.57342700999999</v>
      </c>
      <c r="K139" s="120">
        <v>15494.90833412</v>
      </c>
      <c r="L139" s="120">
        <v>7141.5102659200002</v>
      </c>
      <c r="M139" s="120">
        <v>7076.2355526000001</v>
      </c>
      <c r="N139" s="120">
        <v>65.274713320000004</v>
      </c>
      <c r="O139" s="120">
        <v>0</v>
      </c>
      <c r="P139" s="120">
        <v>3.07243763</v>
      </c>
      <c r="Q139" s="121"/>
      <c r="R139" s="121"/>
      <c r="S139" s="121"/>
    </row>
    <row r="140" spans="1:19" ht="13.8" hidden="1" outlineLevel="1">
      <c r="A140" s="15">
        <v>44470</v>
      </c>
      <c r="B140" s="120">
        <v>24114.500599110001</v>
      </c>
      <c r="C140" s="120">
        <v>13.82672814</v>
      </c>
      <c r="D140" s="120">
        <v>12.71435902</v>
      </c>
      <c r="E140" s="120">
        <v>1.1123691200000001</v>
      </c>
      <c r="F140" s="120">
        <v>646.13271044999999</v>
      </c>
      <c r="G140" s="120">
        <v>0</v>
      </c>
      <c r="H140" s="120">
        <v>646.13271044999999</v>
      </c>
      <c r="I140" s="120">
        <v>16305.946894950001</v>
      </c>
      <c r="J140" s="120">
        <v>377.99518803000001</v>
      </c>
      <c r="K140" s="120">
        <v>15927.951706919999</v>
      </c>
      <c r="L140" s="120">
        <v>7148.5942655700001</v>
      </c>
      <c r="M140" s="120">
        <v>7080.58791733</v>
      </c>
      <c r="N140" s="120">
        <v>68.006348239999994</v>
      </c>
      <c r="O140" s="120">
        <v>0</v>
      </c>
      <c r="P140" s="120">
        <v>2.9832367400000002</v>
      </c>
      <c r="Q140" s="121"/>
      <c r="R140" s="121"/>
      <c r="S140" s="121"/>
    </row>
    <row r="141" spans="1:19" ht="13.8" hidden="1" outlineLevel="1">
      <c r="A141" s="15">
        <v>44501</v>
      </c>
      <c r="B141" s="120">
        <v>24895.97155645</v>
      </c>
      <c r="C141" s="120">
        <v>12.91954685</v>
      </c>
      <c r="D141" s="120">
        <v>11.89819479</v>
      </c>
      <c r="E141" s="120">
        <v>1.0213520599999999</v>
      </c>
      <c r="F141" s="120">
        <v>649.17170014999999</v>
      </c>
      <c r="G141" s="120">
        <v>0</v>
      </c>
      <c r="H141" s="120">
        <v>649.17170014999999</v>
      </c>
      <c r="I141" s="120">
        <v>16874.364935109999</v>
      </c>
      <c r="J141" s="120">
        <v>381.88486849999998</v>
      </c>
      <c r="K141" s="120">
        <v>16492.480066610002</v>
      </c>
      <c r="L141" s="120">
        <v>7359.5153743399997</v>
      </c>
      <c r="M141" s="120">
        <v>7291.8677907000001</v>
      </c>
      <c r="N141" s="120">
        <v>67.647583639999993</v>
      </c>
      <c r="O141" s="120">
        <v>0</v>
      </c>
      <c r="P141" s="120">
        <v>2.8729317499999998</v>
      </c>
      <c r="Q141" s="121"/>
      <c r="R141" s="121"/>
      <c r="S141" s="121"/>
    </row>
    <row r="142" spans="1:19" ht="13.8" hidden="1" outlineLevel="1">
      <c r="A142" s="15">
        <v>44531</v>
      </c>
      <c r="B142" s="120">
        <v>25435.974086229999</v>
      </c>
      <c r="C142" s="120">
        <v>13.13271567</v>
      </c>
      <c r="D142" s="120">
        <v>12.227554100000001</v>
      </c>
      <c r="E142" s="120">
        <v>0.90516156999999997</v>
      </c>
      <c r="F142" s="120">
        <v>733.87263180000002</v>
      </c>
      <c r="G142" s="120">
        <v>0</v>
      </c>
      <c r="H142" s="120">
        <v>733.87263180000002</v>
      </c>
      <c r="I142" s="120">
        <v>17239.986812179999</v>
      </c>
      <c r="J142" s="120">
        <v>382.93129634000002</v>
      </c>
      <c r="K142" s="120">
        <v>16857.055515839998</v>
      </c>
      <c r="L142" s="120">
        <v>7448.9819265799997</v>
      </c>
      <c r="M142" s="120">
        <v>7379.8209743699999</v>
      </c>
      <c r="N142" s="120">
        <v>69.160952210000005</v>
      </c>
      <c r="O142" s="120">
        <v>0</v>
      </c>
      <c r="P142" s="120">
        <v>0.60231972</v>
      </c>
      <c r="Q142" s="121"/>
      <c r="R142" s="121"/>
      <c r="S142" s="121"/>
    </row>
    <row r="143" spans="1:19" ht="13.8" hidden="1" outlineLevel="1">
      <c r="A143" s="15">
        <v>44562</v>
      </c>
      <c r="B143" s="120">
        <v>25856.125759030001</v>
      </c>
      <c r="C143" s="120">
        <v>12.73430729</v>
      </c>
      <c r="D143" s="120">
        <v>11.948063749999999</v>
      </c>
      <c r="E143" s="120">
        <v>0.78624353999999996</v>
      </c>
      <c r="F143" s="120">
        <v>726.12305904000004</v>
      </c>
      <c r="G143" s="120">
        <v>0</v>
      </c>
      <c r="H143" s="120">
        <v>726.12305904000004</v>
      </c>
      <c r="I143" s="120">
        <v>17447.605606519999</v>
      </c>
      <c r="J143" s="120">
        <v>403.65352918999997</v>
      </c>
      <c r="K143" s="120">
        <v>17043.952077329999</v>
      </c>
      <c r="L143" s="120">
        <v>7669.6627861799998</v>
      </c>
      <c r="M143" s="120">
        <v>7602.7304559599997</v>
      </c>
      <c r="N143" s="120">
        <v>66.932330219999997</v>
      </c>
      <c r="O143" s="120">
        <v>0</v>
      </c>
      <c r="P143" s="120">
        <v>0.59528566000000005</v>
      </c>
      <c r="Q143" s="121"/>
      <c r="R143" s="121"/>
      <c r="S143" s="121"/>
    </row>
    <row r="144" spans="1:19" ht="13.8" hidden="1" outlineLevel="1">
      <c r="A144" s="15">
        <v>44593</v>
      </c>
      <c r="B144" s="120">
        <v>23934.493779870001</v>
      </c>
      <c r="C144" s="120">
        <v>10.46468424</v>
      </c>
      <c r="D144" s="120">
        <v>9.7975969000000003</v>
      </c>
      <c r="E144" s="120">
        <v>0.66708734000000003</v>
      </c>
      <c r="F144" s="120">
        <v>711.24123162000001</v>
      </c>
      <c r="G144" s="120">
        <v>0</v>
      </c>
      <c r="H144" s="120">
        <v>711.24123162000001</v>
      </c>
      <c r="I144" s="120">
        <v>15270.32199773</v>
      </c>
      <c r="J144" s="120">
        <v>407.99219539000001</v>
      </c>
      <c r="K144" s="120">
        <v>14862.32980234</v>
      </c>
      <c r="L144" s="120">
        <v>7942.4658662800002</v>
      </c>
      <c r="M144" s="120">
        <v>7876.4527944800002</v>
      </c>
      <c r="N144" s="120">
        <v>66.013071800000006</v>
      </c>
      <c r="O144" s="120">
        <v>0</v>
      </c>
      <c r="P144" s="120">
        <v>0.58540482999999999</v>
      </c>
      <c r="Q144" s="121"/>
      <c r="R144" s="121"/>
      <c r="S144" s="121"/>
    </row>
    <row r="145" spans="1:19" ht="13.8" hidden="1" outlineLevel="1">
      <c r="A145" s="15">
        <v>44621</v>
      </c>
      <c r="B145" s="120">
        <v>24038.253286079998</v>
      </c>
      <c r="C145" s="120">
        <v>10.55917653</v>
      </c>
      <c r="D145" s="120">
        <v>9.9106899399999993</v>
      </c>
      <c r="E145" s="120">
        <v>0.64848658999999997</v>
      </c>
      <c r="F145" s="120">
        <v>720.88809622999997</v>
      </c>
      <c r="G145" s="120">
        <v>0</v>
      </c>
      <c r="H145" s="120">
        <v>720.88809622999997</v>
      </c>
      <c r="I145" s="120">
        <v>15200.9089912</v>
      </c>
      <c r="J145" s="120">
        <v>410.66203360999998</v>
      </c>
      <c r="K145" s="120">
        <v>14790.24695759</v>
      </c>
      <c r="L145" s="120">
        <v>8105.8970221199997</v>
      </c>
      <c r="M145" s="120">
        <v>8040.1308514900002</v>
      </c>
      <c r="N145" s="120">
        <v>65.766170630000005</v>
      </c>
      <c r="O145" s="120">
        <v>0</v>
      </c>
      <c r="P145" s="120">
        <v>0.60692276000000001</v>
      </c>
      <c r="Q145" s="121"/>
      <c r="R145" s="121"/>
      <c r="S145" s="121"/>
    </row>
    <row r="146" spans="1:19" ht="13.8" hidden="1" outlineLevel="1">
      <c r="A146" s="15">
        <v>44652</v>
      </c>
      <c r="B146" s="120">
        <v>24043.04255482</v>
      </c>
      <c r="C146" s="120">
        <v>10.57525927</v>
      </c>
      <c r="D146" s="120">
        <v>10.030585459999999</v>
      </c>
      <c r="E146" s="120">
        <v>0.54467381000000004</v>
      </c>
      <c r="F146" s="120">
        <v>714.26923065000005</v>
      </c>
      <c r="G146" s="120">
        <v>0</v>
      </c>
      <c r="H146" s="120">
        <v>714.26923065000005</v>
      </c>
      <c r="I146" s="120">
        <v>15084.241262850001</v>
      </c>
      <c r="J146" s="120">
        <v>412.76797754</v>
      </c>
      <c r="K146" s="120">
        <v>14671.473285309999</v>
      </c>
      <c r="L146" s="120">
        <v>8233.9568020499992</v>
      </c>
      <c r="M146" s="120">
        <v>8168.8858524500001</v>
      </c>
      <c r="N146" s="120">
        <v>65.070949600000006</v>
      </c>
      <c r="O146" s="120">
        <v>0</v>
      </c>
      <c r="P146" s="120">
        <v>0.63509652999999999</v>
      </c>
      <c r="Q146" s="121"/>
      <c r="R146" s="121"/>
      <c r="S146" s="121"/>
    </row>
    <row r="147" spans="1:19" ht="13.8" hidden="1" outlineLevel="1">
      <c r="A147" s="15">
        <v>44682</v>
      </c>
      <c r="B147" s="120">
        <v>24074.924980799999</v>
      </c>
      <c r="C147" s="120">
        <v>10.557479600000001</v>
      </c>
      <c r="D147" s="120">
        <v>10.154734550000001</v>
      </c>
      <c r="E147" s="120">
        <v>0.40274504999999999</v>
      </c>
      <c r="F147" s="120">
        <v>714.35806079999998</v>
      </c>
      <c r="G147" s="120">
        <v>0</v>
      </c>
      <c r="H147" s="120">
        <v>714.35806079999998</v>
      </c>
      <c r="I147" s="120">
        <v>15084.128210569999</v>
      </c>
      <c r="J147" s="120">
        <v>413.46348426999998</v>
      </c>
      <c r="K147" s="120">
        <v>14670.6647263</v>
      </c>
      <c r="L147" s="120">
        <v>8265.8812298299999</v>
      </c>
      <c r="M147" s="120">
        <v>8201.1251855299997</v>
      </c>
      <c r="N147" s="120">
        <v>64.756044299999999</v>
      </c>
      <c r="O147" s="120">
        <v>0</v>
      </c>
      <c r="P147" s="120">
        <v>0.65581834999999999</v>
      </c>
      <c r="Q147" s="121"/>
      <c r="R147" s="121"/>
      <c r="S147" s="121"/>
    </row>
    <row r="148" spans="1:19" ht="13.8" hidden="1" outlineLevel="1">
      <c r="A148" s="15">
        <v>44713</v>
      </c>
      <c r="B148" s="120">
        <v>23691.076381210001</v>
      </c>
      <c r="C148" s="120">
        <v>9.9998597500000006</v>
      </c>
      <c r="D148" s="120">
        <v>9.8028365700000002</v>
      </c>
      <c r="E148" s="120">
        <v>0.19702317999999999</v>
      </c>
      <c r="F148" s="120">
        <v>706.49256376999995</v>
      </c>
      <c r="G148" s="120">
        <v>0</v>
      </c>
      <c r="H148" s="120">
        <v>706.49256376999995</v>
      </c>
      <c r="I148" s="120">
        <v>14879.192382089999</v>
      </c>
      <c r="J148" s="120">
        <v>415.54914148</v>
      </c>
      <c r="K148" s="120">
        <v>14463.643240609999</v>
      </c>
      <c r="L148" s="120">
        <v>8095.3915755999997</v>
      </c>
      <c r="M148" s="120">
        <v>8031.9804591100001</v>
      </c>
      <c r="N148" s="120">
        <v>63.411116489999998</v>
      </c>
      <c r="O148" s="120">
        <v>0</v>
      </c>
      <c r="P148" s="120">
        <v>0.65551862000000005</v>
      </c>
      <c r="Q148" s="121"/>
      <c r="R148" s="121"/>
      <c r="S148" s="121"/>
    </row>
    <row r="149" spans="1:19" ht="13.8" hidden="1" outlineLevel="1">
      <c r="A149" s="15">
        <v>44743</v>
      </c>
      <c r="B149" s="120">
        <v>24906.570857070001</v>
      </c>
      <c r="C149" s="120">
        <v>9.8725266200000004</v>
      </c>
      <c r="D149" s="120">
        <v>9.8139394099999997</v>
      </c>
      <c r="E149" s="120">
        <v>5.8587210000000001E-2</v>
      </c>
      <c r="F149" s="120">
        <v>684.53160878000006</v>
      </c>
      <c r="G149" s="120">
        <v>0</v>
      </c>
      <c r="H149" s="120">
        <v>684.53160878000006</v>
      </c>
      <c r="I149" s="120">
        <v>16055.582628349999</v>
      </c>
      <c r="J149" s="120">
        <v>512.26382020999995</v>
      </c>
      <c r="K149" s="120">
        <v>15543.31880814</v>
      </c>
      <c r="L149" s="120">
        <v>8156.5840933199997</v>
      </c>
      <c r="M149" s="120">
        <v>8093.9176168599997</v>
      </c>
      <c r="N149" s="120">
        <v>62.666476459999998</v>
      </c>
      <c r="O149" s="120">
        <v>0</v>
      </c>
      <c r="P149" s="120">
        <v>0.64850642999999997</v>
      </c>
      <c r="Q149" s="121"/>
      <c r="R149" s="121"/>
      <c r="S149" s="121"/>
    </row>
    <row r="150" spans="1:19" ht="13.8" hidden="1" outlineLevel="1">
      <c r="A150" s="15">
        <v>44774</v>
      </c>
      <c r="B150" s="120">
        <v>24786.357881280001</v>
      </c>
      <c r="C150" s="120">
        <v>9.5938272700000002</v>
      </c>
      <c r="D150" s="120">
        <v>9.5643311000000004</v>
      </c>
      <c r="E150" s="120">
        <v>2.9496169999999999E-2</v>
      </c>
      <c r="F150" s="120">
        <v>639.69541839999999</v>
      </c>
      <c r="G150" s="120">
        <v>0</v>
      </c>
      <c r="H150" s="120">
        <v>639.69541839999999</v>
      </c>
      <c r="I150" s="120">
        <v>16090.65895379</v>
      </c>
      <c r="J150" s="120">
        <v>508.53081132</v>
      </c>
      <c r="K150" s="120">
        <v>15582.128142469999</v>
      </c>
      <c r="L150" s="120">
        <v>8046.4096818199996</v>
      </c>
      <c r="M150" s="120">
        <v>7984.9690749199999</v>
      </c>
      <c r="N150" s="120">
        <v>61.440606899999999</v>
      </c>
      <c r="O150" s="120">
        <v>0</v>
      </c>
      <c r="P150" s="120">
        <v>0.62555108000000004</v>
      </c>
      <c r="Q150" s="121"/>
      <c r="R150" s="121"/>
      <c r="S150" s="121"/>
    </row>
    <row r="151" spans="1:19" ht="13.8" hidden="1" outlineLevel="1">
      <c r="A151" s="15">
        <v>44805</v>
      </c>
      <c r="B151" s="120">
        <v>24492.657813819998</v>
      </c>
      <c r="C151" s="120">
        <v>9.4583721900000004</v>
      </c>
      <c r="D151" s="120">
        <v>9.4582918399999993</v>
      </c>
      <c r="E151" s="120">
        <v>8.0350000000000001E-5</v>
      </c>
      <c r="F151" s="120">
        <v>608.01212113999998</v>
      </c>
      <c r="G151" s="120">
        <v>0</v>
      </c>
      <c r="H151" s="120">
        <v>608.01212113999998</v>
      </c>
      <c r="I151" s="120">
        <v>15981.666893760001</v>
      </c>
      <c r="J151" s="120">
        <v>511.74335251000002</v>
      </c>
      <c r="K151" s="120">
        <v>15469.92354125</v>
      </c>
      <c r="L151" s="120">
        <v>7893.5204267299996</v>
      </c>
      <c r="M151" s="120">
        <v>7832.9747997100003</v>
      </c>
      <c r="N151" s="120">
        <v>60.545627019999998</v>
      </c>
      <c r="O151" s="120">
        <v>0</v>
      </c>
      <c r="P151" s="120">
        <v>0.6086395</v>
      </c>
      <c r="Q151" s="121"/>
      <c r="R151" s="121"/>
      <c r="S151" s="121"/>
    </row>
    <row r="152" spans="1:19" ht="13.8" hidden="1" outlineLevel="1">
      <c r="A152" s="15">
        <v>44835</v>
      </c>
      <c r="B152" s="120">
        <v>24359.633385919999</v>
      </c>
      <c r="C152" s="120">
        <v>9.3722730900000002</v>
      </c>
      <c r="D152" s="120">
        <v>9.3721907800000004</v>
      </c>
      <c r="E152" s="120">
        <v>8.2310000000000003E-5</v>
      </c>
      <c r="F152" s="120">
        <v>616.07046654999999</v>
      </c>
      <c r="G152" s="120">
        <v>0</v>
      </c>
      <c r="H152" s="120">
        <v>616.07046654999999</v>
      </c>
      <c r="I152" s="120">
        <v>15899.527066140001</v>
      </c>
      <c r="J152" s="120">
        <v>513.23902231</v>
      </c>
      <c r="K152" s="120">
        <v>15386.28804383</v>
      </c>
      <c r="L152" s="120">
        <v>7834.6635801399998</v>
      </c>
      <c r="M152" s="120">
        <v>7774.7797705700004</v>
      </c>
      <c r="N152" s="120">
        <v>59.883809569999997</v>
      </c>
      <c r="O152" s="120">
        <v>0</v>
      </c>
      <c r="P152" s="120">
        <v>0.57409127000000004</v>
      </c>
      <c r="Q152" s="121"/>
      <c r="R152" s="121"/>
      <c r="S152" s="121"/>
    </row>
    <row r="153" spans="1:19" ht="13.8" hidden="1" outlineLevel="1">
      <c r="A153" s="15">
        <v>44866</v>
      </c>
      <c r="B153" s="120">
        <v>23532.068336659999</v>
      </c>
      <c r="C153" s="120">
        <v>9.2746924699999997</v>
      </c>
      <c r="D153" s="120">
        <v>9.2746896999999997</v>
      </c>
      <c r="E153" s="120">
        <v>2.7700000000000002E-6</v>
      </c>
      <c r="F153" s="120">
        <v>588.21046029000001</v>
      </c>
      <c r="G153" s="120">
        <v>0</v>
      </c>
      <c r="H153" s="120">
        <v>588.21046029000001</v>
      </c>
      <c r="I153" s="120">
        <v>15210.3023619</v>
      </c>
      <c r="J153" s="120">
        <v>514.45066556999996</v>
      </c>
      <c r="K153" s="120">
        <v>14695.851696330001</v>
      </c>
      <c r="L153" s="120">
        <v>7724.2808219999997</v>
      </c>
      <c r="M153" s="120">
        <v>7665.4993643099997</v>
      </c>
      <c r="N153" s="120">
        <v>58.781457690000003</v>
      </c>
      <c r="O153" s="120">
        <v>0</v>
      </c>
      <c r="P153" s="120">
        <v>0.56318886999999995</v>
      </c>
      <c r="Q153" s="121"/>
      <c r="R153" s="121"/>
      <c r="S153" s="121"/>
    </row>
    <row r="154" spans="1:19" ht="13.8" hidden="1" outlineLevel="1">
      <c r="A154" s="15">
        <v>44896</v>
      </c>
      <c r="B154" s="120">
        <v>22727.042273179999</v>
      </c>
      <c r="C154" s="120">
        <v>6.2545094399999996</v>
      </c>
      <c r="D154" s="120">
        <v>6.2545094399999996</v>
      </c>
      <c r="E154" s="120">
        <v>0</v>
      </c>
      <c r="F154" s="120">
        <v>562.14442741000005</v>
      </c>
      <c r="G154" s="120">
        <v>0</v>
      </c>
      <c r="H154" s="120">
        <v>562.14442741000005</v>
      </c>
      <c r="I154" s="120">
        <v>14989.11717643</v>
      </c>
      <c r="J154" s="120">
        <v>515.67214834000004</v>
      </c>
      <c r="K154" s="120">
        <v>14473.44502809</v>
      </c>
      <c r="L154" s="120">
        <v>7169.5261598999996</v>
      </c>
      <c r="M154" s="120">
        <v>7114.1157861800002</v>
      </c>
      <c r="N154" s="120">
        <v>55.410373720000003</v>
      </c>
      <c r="O154" s="120">
        <v>0</v>
      </c>
      <c r="P154" s="120">
        <v>0.59673651999999999</v>
      </c>
      <c r="Q154" s="121"/>
      <c r="R154" s="121"/>
      <c r="S154" s="121"/>
    </row>
    <row r="155" spans="1:19" ht="13.8" hidden="1" outlineLevel="1">
      <c r="A155" s="15">
        <v>44927</v>
      </c>
      <c r="B155" s="120">
        <v>22401.418139699999</v>
      </c>
      <c r="C155" s="120">
        <v>5.0895375400000002</v>
      </c>
      <c r="D155" s="120">
        <v>5.08953554</v>
      </c>
      <c r="E155" s="120">
        <v>1.9999999999999999E-6</v>
      </c>
      <c r="F155" s="120">
        <v>551.64857373999996</v>
      </c>
      <c r="G155" s="120">
        <v>0</v>
      </c>
      <c r="H155" s="120">
        <v>551.64857373999996</v>
      </c>
      <c r="I155" s="120">
        <v>14723.219498320001</v>
      </c>
      <c r="J155" s="120">
        <v>517.85516669000003</v>
      </c>
      <c r="K155" s="120">
        <v>14205.36433163</v>
      </c>
      <c r="L155" s="120">
        <v>7121.4605301000001</v>
      </c>
      <c r="M155" s="120">
        <v>7069.2897331100003</v>
      </c>
      <c r="N155" s="120">
        <v>52.170796989999999</v>
      </c>
      <c r="O155" s="120">
        <v>0</v>
      </c>
      <c r="P155" s="120">
        <v>0.59146918000000004</v>
      </c>
      <c r="Q155" s="121"/>
      <c r="R155" s="121"/>
      <c r="S155" s="121"/>
    </row>
    <row r="156" spans="1:19" ht="13.8" hidden="1" outlineLevel="1">
      <c r="A156" s="15">
        <v>44958</v>
      </c>
      <c r="B156" s="120">
        <v>21926.266755590001</v>
      </c>
      <c r="C156" s="120">
        <v>2.56382354</v>
      </c>
      <c r="D156" s="120">
        <v>2.5638175400000001</v>
      </c>
      <c r="E156" s="120">
        <v>6.0000000000000002E-6</v>
      </c>
      <c r="F156" s="120">
        <v>533.90039238999998</v>
      </c>
      <c r="G156" s="120">
        <v>0</v>
      </c>
      <c r="H156" s="120">
        <v>533.90039238999998</v>
      </c>
      <c r="I156" s="120">
        <v>14321.29252915</v>
      </c>
      <c r="J156" s="120">
        <v>520.66935626999998</v>
      </c>
      <c r="K156" s="120">
        <v>13800.623172879999</v>
      </c>
      <c r="L156" s="120">
        <v>7068.51001051</v>
      </c>
      <c r="M156" s="120">
        <v>7016.8706501500001</v>
      </c>
      <c r="N156" s="120">
        <v>51.639360359999998</v>
      </c>
      <c r="O156" s="120">
        <v>0</v>
      </c>
      <c r="P156" s="120">
        <v>0.57816635999999999</v>
      </c>
      <c r="Q156" s="121"/>
      <c r="R156" s="121"/>
      <c r="S156" s="121"/>
    </row>
    <row r="157" spans="1:19" ht="13.8" hidden="1" outlineLevel="1">
      <c r="A157" s="15">
        <v>44986</v>
      </c>
      <c r="B157" s="120">
        <v>21771.186506769998</v>
      </c>
      <c r="C157" s="120">
        <v>2.54339994</v>
      </c>
      <c r="D157" s="120">
        <v>2.54339994</v>
      </c>
      <c r="E157" s="120">
        <v>0</v>
      </c>
      <c r="F157" s="120">
        <v>493.30729063000001</v>
      </c>
      <c r="G157" s="120">
        <v>0</v>
      </c>
      <c r="H157" s="120">
        <v>493.30729063000001</v>
      </c>
      <c r="I157" s="120">
        <v>14235.96104088</v>
      </c>
      <c r="J157" s="120">
        <v>523.84457742999996</v>
      </c>
      <c r="K157" s="120">
        <v>13712.11646345</v>
      </c>
      <c r="L157" s="120">
        <v>7039.3747753199996</v>
      </c>
      <c r="M157" s="120">
        <v>6987.9925380499999</v>
      </c>
      <c r="N157" s="120">
        <v>51.382237269999997</v>
      </c>
      <c r="O157" s="120">
        <v>0</v>
      </c>
      <c r="P157" s="120">
        <v>0.58227549000000001</v>
      </c>
      <c r="Q157" s="121"/>
      <c r="R157" s="121"/>
      <c r="S157" s="121"/>
    </row>
    <row r="158" spans="1:19" ht="13.8" hidden="1" outlineLevel="1">
      <c r="A158" s="15">
        <v>45017</v>
      </c>
      <c r="B158" s="120">
        <v>21440.889543329999</v>
      </c>
      <c r="C158" s="120">
        <v>2.54404349</v>
      </c>
      <c r="D158" s="120">
        <v>2.54403749</v>
      </c>
      <c r="E158" s="120">
        <v>6.0000000000000002E-6</v>
      </c>
      <c r="F158" s="120">
        <v>476.49521329999999</v>
      </c>
      <c r="G158" s="120">
        <v>0</v>
      </c>
      <c r="H158" s="120">
        <v>476.49521329999999</v>
      </c>
      <c r="I158" s="120">
        <v>13966.616820830001</v>
      </c>
      <c r="J158" s="120">
        <v>562.93763874000001</v>
      </c>
      <c r="K158" s="120">
        <v>13403.67918209</v>
      </c>
      <c r="L158" s="120">
        <v>6995.23346571</v>
      </c>
      <c r="M158" s="120">
        <v>6944.3661567400004</v>
      </c>
      <c r="N158" s="120">
        <v>50.867308970000003</v>
      </c>
      <c r="O158" s="120">
        <v>0</v>
      </c>
      <c r="P158" s="120">
        <v>0.55375757999999997</v>
      </c>
      <c r="Q158" s="121"/>
      <c r="R158" s="121"/>
      <c r="S158" s="121"/>
    </row>
    <row r="159" spans="1:19" ht="13.8" hidden="1" outlineLevel="1">
      <c r="A159" s="15">
        <v>45047</v>
      </c>
      <c r="B159" s="120">
        <v>20445.119913800001</v>
      </c>
      <c r="C159" s="120">
        <v>2.54754675</v>
      </c>
      <c r="D159" s="120">
        <v>2.5475427499999999</v>
      </c>
      <c r="E159" s="120">
        <v>3.9999999999999998E-6</v>
      </c>
      <c r="F159" s="120">
        <v>462.92342185000001</v>
      </c>
      <c r="G159" s="120">
        <v>0</v>
      </c>
      <c r="H159" s="120">
        <v>462.92342185000001</v>
      </c>
      <c r="I159" s="120">
        <v>12972.75205544</v>
      </c>
      <c r="J159" s="120">
        <v>566.28087925</v>
      </c>
      <c r="K159" s="120">
        <v>12406.47117619</v>
      </c>
      <c r="L159" s="120">
        <v>7006.8968897599998</v>
      </c>
      <c r="M159" s="120">
        <v>6956.4628113799999</v>
      </c>
      <c r="N159" s="120">
        <v>50.434078380000003</v>
      </c>
      <c r="O159" s="120">
        <v>0</v>
      </c>
      <c r="P159" s="120">
        <v>0.56428507999999999</v>
      </c>
      <c r="Q159" s="121"/>
      <c r="R159" s="121"/>
      <c r="S159" s="121"/>
    </row>
    <row r="160" spans="1:19" ht="13.8" hidden="1" outlineLevel="1">
      <c r="A160" s="15">
        <v>45078</v>
      </c>
      <c r="B160" s="120">
        <v>20235.164353020002</v>
      </c>
      <c r="C160" s="120">
        <v>2.5460451700000002</v>
      </c>
      <c r="D160" s="120">
        <v>2.5460451700000002</v>
      </c>
      <c r="E160" s="120">
        <v>0</v>
      </c>
      <c r="F160" s="120">
        <v>449.11333723000001</v>
      </c>
      <c r="G160" s="120">
        <v>0</v>
      </c>
      <c r="H160" s="120">
        <v>449.11333723000001</v>
      </c>
      <c r="I160" s="120">
        <v>12870.511702960001</v>
      </c>
      <c r="J160" s="120">
        <v>569.43469902000004</v>
      </c>
      <c r="K160" s="120">
        <v>12301.077003939999</v>
      </c>
      <c r="L160" s="120">
        <v>6912.9932676600001</v>
      </c>
      <c r="M160" s="120">
        <v>6862.9440924700002</v>
      </c>
      <c r="N160" s="120">
        <v>50.04917519</v>
      </c>
      <c r="O160" s="120">
        <v>0</v>
      </c>
      <c r="P160" s="120">
        <v>0.54267699000000003</v>
      </c>
      <c r="Q160" s="121"/>
      <c r="R160" s="121"/>
      <c r="S160" s="121"/>
    </row>
    <row r="161" spans="1:19" ht="13.8" hidden="1" outlineLevel="1">
      <c r="A161" s="15">
        <v>45108</v>
      </c>
      <c r="B161" s="120">
        <v>19888.145477710001</v>
      </c>
      <c r="C161" s="120">
        <v>2.5488962100000001</v>
      </c>
      <c r="D161" s="120">
        <v>2.5488962100000001</v>
      </c>
      <c r="E161" s="120">
        <v>0</v>
      </c>
      <c r="F161" s="120">
        <v>435.55348872000002</v>
      </c>
      <c r="G161" s="120">
        <v>0</v>
      </c>
      <c r="H161" s="120">
        <v>435.55348872000002</v>
      </c>
      <c r="I161" s="120">
        <v>12542.68601406</v>
      </c>
      <c r="J161" s="120">
        <v>572.59822242999996</v>
      </c>
      <c r="K161" s="120">
        <v>11970.08779163</v>
      </c>
      <c r="L161" s="120">
        <v>6907.3570787199997</v>
      </c>
      <c r="M161" s="120">
        <v>6858.6217130599998</v>
      </c>
      <c r="N161" s="120">
        <v>48.735365659999999</v>
      </c>
      <c r="O161" s="120">
        <v>0</v>
      </c>
      <c r="P161" s="120">
        <v>0.52859413</v>
      </c>
      <c r="Q161" s="121"/>
      <c r="R161" s="121"/>
      <c r="S161" s="121"/>
    </row>
    <row r="162" spans="1:19" ht="13.8" hidden="1" outlineLevel="1">
      <c r="A162" s="15">
        <v>45139</v>
      </c>
      <c r="B162" s="120">
        <v>20135.398164269998</v>
      </c>
      <c r="C162" s="120">
        <v>2.5498708899999998</v>
      </c>
      <c r="D162" s="120">
        <v>2.5498708899999998</v>
      </c>
      <c r="E162" s="120">
        <v>0</v>
      </c>
      <c r="F162" s="120">
        <v>421.80807978000001</v>
      </c>
      <c r="G162" s="120">
        <v>0</v>
      </c>
      <c r="H162" s="120">
        <v>421.80807978000001</v>
      </c>
      <c r="I162" s="120">
        <v>12776.55444274</v>
      </c>
      <c r="J162" s="120">
        <v>575.03057763000004</v>
      </c>
      <c r="K162" s="120">
        <v>12201.523865110001</v>
      </c>
      <c r="L162" s="120">
        <v>6934.4857708600002</v>
      </c>
      <c r="M162" s="120">
        <v>6887.8714350999999</v>
      </c>
      <c r="N162" s="120">
        <v>46.614335760000003</v>
      </c>
      <c r="O162" s="120">
        <v>0</v>
      </c>
      <c r="P162" s="120">
        <v>0.52867122</v>
      </c>
      <c r="Q162" s="121"/>
      <c r="R162" s="121"/>
      <c r="S162" s="121"/>
    </row>
    <row r="163" spans="1:19" ht="13.8" hidden="1" outlineLevel="1">
      <c r="A163" s="15">
        <v>45170</v>
      </c>
      <c r="B163" s="120">
        <v>19788.070995319998</v>
      </c>
      <c r="C163" s="120">
        <v>2.5483280100000001</v>
      </c>
      <c r="D163" s="120">
        <v>2.5483185700000002</v>
      </c>
      <c r="E163" s="120">
        <v>9.4399999999999994E-6</v>
      </c>
      <c r="F163" s="120">
        <v>410.29675198000001</v>
      </c>
      <c r="G163" s="120">
        <v>0</v>
      </c>
      <c r="H163" s="120">
        <v>410.29675198000001</v>
      </c>
      <c r="I163" s="120">
        <v>12679.437820650001</v>
      </c>
      <c r="J163" s="120">
        <v>578.25368048999997</v>
      </c>
      <c r="K163" s="120">
        <v>12101.18414016</v>
      </c>
      <c r="L163" s="120">
        <v>6695.7880946799996</v>
      </c>
      <c r="M163" s="120">
        <v>6649.5475878899997</v>
      </c>
      <c r="N163" s="120">
        <v>46.240506789999998</v>
      </c>
      <c r="O163" s="120">
        <v>0</v>
      </c>
      <c r="P163" s="120">
        <v>0.51067035999999999</v>
      </c>
      <c r="Q163" s="121"/>
      <c r="R163" s="121"/>
      <c r="S163" s="121"/>
    </row>
    <row r="164" spans="1:19" ht="13.8" hidden="1" outlineLevel="1">
      <c r="A164" s="15">
        <v>45200</v>
      </c>
      <c r="B164" s="120">
        <v>19959.409491589999</v>
      </c>
      <c r="C164" s="120">
        <v>2.5509649200000002</v>
      </c>
      <c r="D164" s="120">
        <v>2.5509649200000002</v>
      </c>
      <c r="E164" s="120">
        <v>0</v>
      </c>
      <c r="F164" s="120">
        <v>386.79834964999998</v>
      </c>
      <c r="G164" s="120">
        <v>0</v>
      </c>
      <c r="H164" s="120">
        <v>386.79834964999998</v>
      </c>
      <c r="I164" s="120">
        <v>12860.79299523</v>
      </c>
      <c r="J164" s="120">
        <v>579.97323413000004</v>
      </c>
      <c r="K164" s="120">
        <v>12280.8197611</v>
      </c>
      <c r="L164" s="120">
        <v>6709.26718179</v>
      </c>
      <c r="M164" s="120">
        <v>6663.3557217999996</v>
      </c>
      <c r="N164" s="120">
        <v>45.911459989999997</v>
      </c>
      <c r="O164" s="120">
        <v>0</v>
      </c>
      <c r="P164" s="120">
        <v>0.48710165</v>
      </c>
      <c r="Q164" s="121"/>
      <c r="R164" s="121"/>
      <c r="S164" s="121"/>
    </row>
    <row r="165" spans="1:19" ht="13.8">
      <c r="A165" s="15">
        <v>45231</v>
      </c>
      <c r="B165" s="120">
        <v>19933.091558830001</v>
      </c>
      <c r="C165" s="120">
        <v>2.54953159</v>
      </c>
      <c r="D165" s="120">
        <v>2.54953159</v>
      </c>
      <c r="E165" s="120">
        <v>0</v>
      </c>
      <c r="F165" s="120">
        <v>361.25483241000001</v>
      </c>
      <c r="G165" s="120">
        <v>0</v>
      </c>
      <c r="H165" s="120">
        <v>361.25483241000001</v>
      </c>
      <c r="I165" s="120">
        <v>12836.196428069999</v>
      </c>
      <c r="J165" s="120">
        <v>552.91649434999999</v>
      </c>
      <c r="K165" s="120">
        <v>12283.279933719999</v>
      </c>
      <c r="L165" s="120">
        <v>6733.0907667600004</v>
      </c>
      <c r="M165" s="120">
        <v>6687.3525094699999</v>
      </c>
      <c r="N165" s="120">
        <v>45.73825729</v>
      </c>
      <c r="O165" s="120">
        <v>0</v>
      </c>
      <c r="P165" s="120">
        <v>0.48093088000000001</v>
      </c>
      <c r="Q165" s="121"/>
      <c r="R165" s="121"/>
      <c r="S165" s="121"/>
    </row>
    <row r="166" spans="1:19" ht="13.8">
      <c r="A166" s="15">
        <v>45261</v>
      </c>
      <c r="B166" s="120">
        <v>19762.258045980001</v>
      </c>
      <c r="C166" s="120">
        <v>2.5514496599999998</v>
      </c>
      <c r="D166" s="120">
        <v>2.5514496499999999</v>
      </c>
      <c r="E166" s="120">
        <v>1E-8</v>
      </c>
      <c r="F166" s="120">
        <v>356.84683522</v>
      </c>
      <c r="G166" s="120">
        <v>0</v>
      </c>
      <c r="H166" s="120">
        <v>356.84683522</v>
      </c>
      <c r="I166" s="120">
        <v>13105.207209689999</v>
      </c>
      <c r="J166" s="120">
        <v>543.28061174000004</v>
      </c>
      <c r="K166" s="120">
        <v>12561.92659795</v>
      </c>
      <c r="L166" s="120">
        <v>6297.6525514100003</v>
      </c>
      <c r="M166" s="120">
        <v>6252.2088813700002</v>
      </c>
      <c r="N166" s="120">
        <v>45.443670040000001</v>
      </c>
      <c r="O166" s="120">
        <v>0</v>
      </c>
      <c r="P166" s="120">
        <v>0.47399565999999999</v>
      </c>
      <c r="Q166" s="121"/>
      <c r="R166" s="121"/>
      <c r="S166" s="121"/>
    </row>
    <row r="167" spans="1:19" ht="13.8">
      <c r="A167" s="15">
        <v>45292</v>
      </c>
      <c r="B167" s="120">
        <v>19635.255680400001</v>
      </c>
      <c r="C167" s="120">
        <v>2.5512263900000001</v>
      </c>
      <c r="D167" s="120">
        <v>2.5512263900000001</v>
      </c>
      <c r="E167" s="120">
        <v>0</v>
      </c>
      <c r="F167" s="120">
        <v>345.25588972999998</v>
      </c>
      <c r="G167" s="120">
        <v>0</v>
      </c>
      <c r="H167" s="120">
        <v>345.25588972999998</v>
      </c>
      <c r="I167" s="120">
        <v>13010.489493139999</v>
      </c>
      <c r="J167" s="120">
        <v>544.81850186999998</v>
      </c>
      <c r="K167" s="120">
        <v>12465.670991270001</v>
      </c>
      <c r="L167" s="120">
        <v>6276.9590711399997</v>
      </c>
      <c r="M167" s="120">
        <v>6231.7551546200002</v>
      </c>
      <c r="N167" s="120">
        <v>45.20391652</v>
      </c>
      <c r="O167" s="120">
        <v>0</v>
      </c>
      <c r="P167" s="120">
        <v>0.56754711999999996</v>
      </c>
      <c r="Q167" s="121"/>
      <c r="R167" s="121"/>
      <c r="S167" s="121"/>
    </row>
    <row r="168" spans="1:19" ht="13.8">
      <c r="A168" s="15">
        <v>45323</v>
      </c>
      <c r="B168" s="120">
        <v>19653.02446882</v>
      </c>
      <c r="C168" s="120">
        <v>2.5475923300000001</v>
      </c>
      <c r="D168" s="120">
        <v>2.5475923300000001</v>
      </c>
      <c r="E168" s="120">
        <v>0</v>
      </c>
      <c r="F168" s="120">
        <v>320.08868647000003</v>
      </c>
      <c r="G168" s="120">
        <v>0</v>
      </c>
      <c r="H168" s="120">
        <v>320.08868647000003</v>
      </c>
      <c r="I168" s="120">
        <v>13108.09508816</v>
      </c>
      <c r="J168" s="120">
        <v>552.28304003999995</v>
      </c>
      <c r="K168" s="120">
        <v>12555.81204812</v>
      </c>
      <c r="L168" s="120">
        <v>6222.2931018600002</v>
      </c>
      <c r="M168" s="120">
        <v>6177.4973238800003</v>
      </c>
      <c r="N168" s="120">
        <v>44.795777979999997</v>
      </c>
      <c r="O168" s="120">
        <v>0</v>
      </c>
      <c r="P168" s="120">
        <v>0.60324140000000004</v>
      </c>
      <c r="Q168" s="121"/>
      <c r="R168" s="121"/>
      <c r="S168" s="121"/>
    </row>
    <row r="169" spans="1:19" ht="13.8">
      <c r="A169" s="15">
        <v>45352</v>
      </c>
      <c r="B169" s="120">
        <v>19615.164380760001</v>
      </c>
      <c r="C169" s="120">
        <v>2.55121405</v>
      </c>
      <c r="D169" s="120">
        <v>2.55120353</v>
      </c>
      <c r="E169" s="120">
        <v>1.0519999999999999E-5</v>
      </c>
      <c r="F169" s="120">
        <v>291.97518884999999</v>
      </c>
      <c r="G169" s="120">
        <v>0</v>
      </c>
      <c r="H169" s="120">
        <v>291.97518884999999</v>
      </c>
      <c r="I169" s="120">
        <v>13183.047144579999</v>
      </c>
      <c r="J169" s="120">
        <v>564.72548122000001</v>
      </c>
      <c r="K169" s="120">
        <v>12618.32166336</v>
      </c>
      <c r="L169" s="120">
        <v>6137.59083328</v>
      </c>
      <c r="M169" s="120">
        <v>6092.2371279999998</v>
      </c>
      <c r="N169" s="120">
        <v>45.35370528</v>
      </c>
      <c r="O169" s="120">
        <v>0</v>
      </c>
      <c r="P169" s="120">
        <v>0.58880030000000005</v>
      </c>
      <c r="Q169" s="121"/>
      <c r="R169" s="121"/>
      <c r="S169" s="121"/>
    </row>
    <row r="170" spans="1:19" ht="13.8">
      <c r="A170" s="15">
        <v>45383</v>
      </c>
      <c r="B170" s="120">
        <v>19565.805755630001</v>
      </c>
      <c r="C170" s="120">
        <v>1.4903E-4</v>
      </c>
      <c r="D170" s="120">
        <v>0</v>
      </c>
      <c r="E170" s="120">
        <v>1.4903E-4</v>
      </c>
      <c r="F170" s="120">
        <v>277.86033350999998</v>
      </c>
      <c r="G170" s="120">
        <v>0</v>
      </c>
      <c r="H170" s="120">
        <v>277.86033350999998</v>
      </c>
      <c r="I170" s="120">
        <v>13208.47050456</v>
      </c>
      <c r="J170" s="120">
        <v>573.44341537000003</v>
      </c>
      <c r="K170" s="120">
        <v>12635.02708919</v>
      </c>
      <c r="L170" s="120">
        <v>6079.4747685299999</v>
      </c>
      <c r="M170" s="120">
        <v>6033.8357632500001</v>
      </c>
      <c r="N170" s="120">
        <v>45.639005279999999</v>
      </c>
      <c r="O170" s="120">
        <v>0</v>
      </c>
      <c r="P170" s="120">
        <v>0.59080292000000001</v>
      </c>
      <c r="Q170" s="121"/>
      <c r="R170" s="121"/>
      <c r="S170" s="121"/>
    </row>
    <row r="171" spans="1:19" ht="13.8">
      <c r="A171" s="15">
        <v>45413</v>
      </c>
      <c r="B171" s="120">
        <v>19237.737202140001</v>
      </c>
      <c r="C171" s="120">
        <v>0</v>
      </c>
      <c r="D171" s="120">
        <v>0</v>
      </c>
      <c r="E171" s="120">
        <v>0</v>
      </c>
      <c r="F171" s="120">
        <v>259.37278751999997</v>
      </c>
      <c r="G171" s="120">
        <v>0</v>
      </c>
      <c r="H171" s="120">
        <v>259.37278751999997</v>
      </c>
      <c r="I171" s="120">
        <v>12875.68776413</v>
      </c>
      <c r="J171" s="120">
        <v>587.71982857</v>
      </c>
      <c r="K171" s="120">
        <v>12287.96793556</v>
      </c>
      <c r="L171" s="120">
        <v>6102.6766504899997</v>
      </c>
      <c r="M171" s="120">
        <v>6057.0011361999996</v>
      </c>
      <c r="N171" s="120">
        <v>45.675514290000002</v>
      </c>
      <c r="O171" s="120">
        <v>0</v>
      </c>
      <c r="P171" s="120">
        <v>0.57362139000000001</v>
      </c>
      <c r="Q171" s="121"/>
      <c r="R171" s="121"/>
      <c r="S171" s="121"/>
    </row>
    <row r="172" spans="1:19" ht="13.8">
      <c r="A172" s="15">
        <v>45444</v>
      </c>
      <c r="B172" s="120">
        <v>19560.658767649998</v>
      </c>
      <c r="C172" s="120">
        <v>3.01E-6</v>
      </c>
      <c r="D172" s="120">
        <v>0</v>
      </c>
      <c r="E172" s="120">
        <v>3.01E-6</v>
      </c>
      <c r="F172" s="120">
        <v>227.73230941</v>
      </c>
      <c r="G172" s="120">
        <v>0</v>
      </c>
      <c r="H172" s="120">
        <v>227.73230941</v>
      </c>
      <c r="I172" s="120">
        <v>13296.352351310001</v>
      </c>
      <c r="J172" s="120">
        <v>591.93114280999998</v>
      </c>
      <c r="K172" s="120">
        <v>12704.4212085</v>
      </c>
      <c r="L172" s="120">
        <v>6036.5741039200002</v>
      </c>
      <c r="M172" s="120">
        <v>5991.0638998000004</v>
      </c>
      <c r="N172" s="120">
        <v>45.510204119999997</v>
      </c>
      <c r="O172" s="120">
        <v>0</v>
      </c>
      <c r="P172" s="120">
        <v>0.54025029000000002</v>
      </c>
      <c r="Q172" s="121"/>
      <c r="R172" s="121"/>
      <c r="S172" s="121"/>
    </row>
    <row r="173" spans="1:19" ht="13.8">
      <c r="A173" s="15">
        <v>45474</v>
      </c>
      <c r="B173" s="120">
        <v>19446.715166890001</v>
      </c>
      <c r="C173" s="120">
        <v>0</v>
      </c>
      <c r="D173" s="120">
        <v>0</v>
      </c>
      <c r="E173" s="120">
        <v>0</v>
      </c>
      <c r="F173" s="120">
        <v>200.87914721000001</v>
      </c>
      <c r="G173" s="120">
        <v>0</v>
      </c>
      <c r="H173" s="120">
        <v>200.87914721000001</v>
      </c>
      <c r="I173" s="120">
        <v>13146.71605241</v>
      </c>
      <c r="J173" s="120">
        <v>600.79179254999997</v>
      </c>
      <c r="K173" s="120">
        <v>12545.924259859999</v>
      </c>
      <c r="L173" s="120">
        <v>6099.1199672700004</v>
      </c>
      <c r="M173" s="120">
        <v>6053.5095841900002</v>
      </c>
      <c r="N173" s="120">
        <v>45.610383079999998</v>
      </c>
      <c r="O173" s="120">
        <v>0</v>
      </c>
      <c r="P173" s="120">
        <v>0.50219362000000001</v>
      </c>
      <c r="Q173" s="121"/>
      <c r="R173" s="121"/>
      <c r="S173" s="121"/>
    </row>
    <row r="174" spans="1:19" ht="13.8">
      <c r="A174" s="15">
        <v>45505</v>
      </c>
      <c r="B174" s="120">
        <v>18912.56965949</v>
      </c>
      <c r="C174" s="120">
        <v>0</v>
      </c>
      <c r="D174" s="120">
        <v>0</v>
      </c>
      <c r="E174" s="120">
        <v>0</v>
      </c>
      <c r="F174" s="120">
        <v>170.36664909000001</v>
      </c>
      <c r="G174" s="120">
        <v>0</v>
      </c>
      <c r="H174" s="120">
        <v>170.36664909000001</v>
      </c>
      <c r="I174" s="120">
        <v>13081.80822884</v>
      </c>
      <c r="J174" s="120">
        <v>571.44502236000005</v>
      </c>
      <c r="K174" s="120">
        <v>12510.36320648</v>
      </c>
      <c r="L174" s="120">
        <v>5660.3947815600004</v>
      </c>
      <c r="M174" s="120">
        <v>5615.4867684700002</v>
      </c>
      <c r="N174" s="120">
        <v>44.908013089999997</v>
      </c>
      <c r="O174" s="120">
        <v>0</v>
      </c>
      <c r="P174" s="120">
        <v>0.38570722000000002</v>
      </c>
      <c r="Q174" s="121"/>
      <c r="R174" s="121"/>
      <c r="S174" s="121"/>
    </row>
    <row r="175" spans="1:19" ht="13.8">
      <c r="A175" s="15">
        <v>45536</v>
      </c>
      <c r="B175" s="120">
        <v>18986.010111150001</v>
      </c>
      <c r="C175" s="120">
        <v>1.5500999999999999E-4</v>
      </c>
      <c r="D175" s="120">
        <v>0</v>
      </c>
      <c r="E175" s="120">
        <v>1.5500999999999999E-4</v>
      </c>
      <c r="F175" s="120">
        <v>79.761976989999994</v>
      </c>
      <c r="G175" s="120">
        <v>0</v>
      </c>
      <c r="H175" s="120">
        <v>79.761976989999994</v>
      </c>
      <c r="I175" s="120">
        <v>13341.031172450001</v>
      </c>
      <c r="J175" s="120">
        <v>573.99474711000005</v>
      </c>
      <c r="K175" s="120">
        <v>12767.03642534</v>
      </c>
      <c r="L175" s="120">
        <v>5565.2168067000002</v>
      </c>
      <c r="M175" s="120">
        <v>5520.63256783</v>
      </c>
      <c r="N175" s="120">
        <v>44.58423887</v>
      </c>
      <c r="O175" s="120">
        <v>0</v>
      </c>
      <c r="P175" s="120">
        <v>0.35197205999999998</v>
      </c>
      <c r="Q175" s="121"/>
      <c r="R175" s="121"/>
      <c r="S175" s="121"/>
    </row>
    <row r="176" spans="1:19" ht="13.8">
      <c r="A176" s="15">
        <v>45566</v>
      </c>
      <c r="B176" s="120">
        <v>19066.396096659999</v>
      </c>
      <c r="C176" s="120">
        <v>1.5639000000000001E-4</v>
      </c>
      <c r="D176" s="120">
        <v>0</v>
      </c>
      <c r="E176" s="120">
        <v>1.5639000000000001E-4</v>
      </c>
      <c r="F176" s="120">
        <v>81.359987399999994</v>
      </c>
      <c r="G176" s="120">
        <v>0</v>
      </c>
      <c r="H176" s="120">
        <v>81.359987399999994</v>
      </c>
      <c r="I176" s="120">
        <v>13464.67547604</v>
      </c>
      <c r="J176" s="120">
        <v>578.61094287000003</v>
      </c>
      <c r="K176" s="120">
        <v>12886.06453317</v>
      </c>
      <c r="L176" s="120">
        <v>5520.3604768300002</v>
      </c>
      <c r="M176" s="120">
        <v>5477.8737424399997</v>
      </c>
      <c r="N176" s="120">
        <v>42.486734390000002</v>
      </c>
      <c r="O176" s="120">
        <v>0</v>
      </c>
      <c r="P176" s="120">
        <v>0.30108427999999998</v>
      </c>
      <c r="Q176" s="121"/>
      <c r="R176" s="121"/>
      <c r="S176" s="121"/>
    </row>
    <row r="177" spans="1:19" ht="13.8">
      <c r="A177" s="15">
        <v>45597</v>
      </c>
      <c r="B177" s="120">
        <v>19470.95831374</v>
      </c>
      <c r="C177" s="120">
        <v>1.6328E-4</v>
      </c>
      <c r="D177" s="120">
        <v>0</v>
      </c>
      <c r="E177" s="120">
        <v>1.6328E-4</v>
      </c>
      <c r="F177" s="120">
        <v>81.314834980000001</v>
      </c>
      <c r="G177" s="120">
        <v>0</v>
      </c>
      <c r="H177" s="120">
        <v>81.314834980000001</v>
      </c>
      <c r="I177" s="120">
        <v>13915.66025379</v>
      </c>
      <c r="J177" s="120">
        <v>585.92379471000004</v>
      </c>
      <c r="K177" s="120">
        <v>13329.736459080001</v>
      </c>
      <c r="L177" s="120">
        <v>5473.9830616899999</v>
      </c>
      <c r="M177" s="120">
        <v>5430.9656432800002</v>
      </c>
      <c r="N177" s="120">
        <v>43.017418409999998</v>
      </c>
      <c r="O177" s="120">
        <v>0</v>
      </c>
      <c r="P177" s="120">
        <v>0.26524092999999999</v>
      </c>
      <c r="Q177" s="121"/>
      <c r="R177" s="121"/>
      <c r="S177" s="121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7" t="s">
        <v>131</v>
      </c>
      <c r="B1" s="17"/>
    </row>
    <row r="2" spans="1:17" ht="5.25" customHeight="1"/>
    <row r="3" spans="1:17" ht="28.5" customHeight="1">
      <c r="A3" s="197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8" t="s">
        <v>130</v>
      </c>
    </row>
    <row r="5" spans="1:17" ht="12.75" customHeight="1">
      <c r="A5" s="19" t="s">
        <v>231</v>
      </c>
    </row>
    <row r="6" spans="1:17" s="25" customFormat="1" ht="12.75" customHeight="1">
      <c r="A6" s="199" t="s">
        <v>0</v>
      </c>
      <c r="B6" s="188" t="s">
        <v>63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5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5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</row>
    <row r="11" spans="1:17" hidden="1" outlineLevel="1">
      <c r="A11" s="15">
        <v>40544</v>
      </c>
      <c r="B11" s="47">
        <v>8484.71630611</v>
      </c>
      <c r="C11" s="47">
        <f>G11+K11</f>
        <v>4254.4662422700003</v>
      </c>
      <c r="D11" s="47">
        <f t="shared" ref="D11:E26" si="0">H11+L11</f>
        <v>3840.3784876199998</v>
      </c>
      <c r="E11" s="47">
        <f t="shared" si="0"/>
        <v>389.87157622000001</v>
      </c>
      <c r="F11" s="47">
        <v>4498.0785278599997</v>
      </c>
      <c r="G11" s="47">
        <v>2743.0336311900001</v>
      </c>
      <c r="H11" s="47">
        <v>1542.1765151499999</v>
      </c>
      <c r="I11" s="47">
        <v>212.86838152000001</v>
      </c>
      <c r="J11" s="47">
        <v>3986.6377782499999</v>
      </c>
      <c r="K11" s="47">
        <v>1511.43261108</v>
      </c>
      <c r="L11" s="47">
        <v>2298.2019724699999</v>
      </c>
      <c r="M11" s="47">
        <v>177.00319469999999</v>
      </c>
      <c r="N11" s="47"/>
      <c r="O11" s="47"/>
      <c r="P11" s="47"/>
      <c r="Q11" s="47"/>
    </row>
    <row r="12" spans="1:17" hidden="1" outlineLevel="1">
      <c r="A12" s="15">
        <v>40575</v>
      </c>
      <c r="B12" s="47">
        <v>8337.6365897199994</v>
      </c>
      <c r="C12" s="47">
        <f t="shared" ref="C12:E67" si="1">G12+K12</f>
        <v>4139.99774419</v>
      </c>
      <c r="D12" s="47">
        <f t="shared" si="0"/>
        <v>3807.3328554599998</v>
      </c>
      <c r="E12" s="47">
        <f t="shared" si="0"/>
        <v>390.30599007000001</v>
      </c>
      <c r="F12" s="47">
        <v>4479.3253460400001</v>
      </c>
      <c r="G12" s="47">
        <v>2694.4700284800001</v>
      </c>
      <c r="H12" s="47">
        <v>1572.3007866299999</v>
      </c>
      <c r="I12" s="47">
        <v>212.55453093</v>
      </c>
      <c r="J12" s="47">
        <v>3858.3112436800002</v>
      </c>
      <c r="K12" s="47">
        <v>1445.5277157099999</v>
      </c>
      <c r="L12" s="47">
        <v>2235.0320688299998</v>
      </c>
      <c r="M12" s="47">
        <v>177.75145914000001</v>
      </c>
      <c r="N12" s="47"/>
      <c r="O12" s="47"/>
      <c r="P12" s="47"/>
      <c r="Q12" s="47"/>
    </row>
    <row r="13" spans="1:17" hidden="1" outlineLevel="1">
      <c r="A13" s="15">
        <v>40603</v>
      </c>
      <c r="B13" s="47">
        <v>8494.8036568099997</v>
      </c>
      <c r="C13" s="47">
        <f t="shared" si="1"/>
        <v>4297.0807883199996</v>
      </c>
      <c r="D13" s="47">
        <f t="shared" si="0"/>
        <v>3810.7998643700003</v>
      </c>
      <c r="E13" s="47">
        <f t="shared" si="0"/>
        <v>386.92300411999997</v>
      </c>
      <c r="F13" s="47">
        <v>4601.1713124899998</v>
      </c>
      <c r="G13" s="47">
        <v>2759.4695102999999</v>
      </c>
      <c r="H13" s="47">
        <v>1633.4922869</v>
      </c>
      <c r="I13" s="47">
        <v>208.20951529000001</v>
      </c>
      <c r="J13" s="47">
        <v>3893.6323443199999</v>
      </c>
      <c r="K13" s="47">
        <v>1537.6112780200001</v>
      </c>
      <c r="L13" s="47">
        <v>2177.3075774700001</v>
      </c>
      <c r="M13" s="47">
        <v>178.71348882999999</v>
      </c>
      <c r="N13" s="47"/>
      <c r="O13" s="47"/>
      <c r="P13" s="47"/>
      <c r="Q13" s="47"/>
    </row>
    <row r="14" spans="1:17" hidden="1" outlineLevel="1">
      <c r="A14" s="15">
        <v>40634</v>
      </c>
      <c r="B14" s="47">
        <v>8564.1388646699997</v>
      </c>
      <c r="C14" s="47">
        <f t="shared" si="1"/>
        <v>4295.6570456299996</v>
      </c>
      <c r="D14" s="47">
        <f t="shared" si="0"/>
        <v>3883.9162010699997</v>
      </c>
      <c r="E14" s="47">
        <f t="shared" si="0"/>
        <v>384.56561796999995</v>
      </c>
      <c r="F14" s="47">
        <v>4658.3447823099996</v>
      </c>
      <c r="G14" s="47">
        <v>2773.41182437</v>
      </c>
      <c r="H14" s="47">
        <v>1684.5695753499999</v>
      </c>
      <c r="I14" s="47">
        <v>200.36338258999999</v>
      </c>
      <c r="J14" s="47">
        <v>3905.7940823600002</v>
      </c>
      <c r="K14" s="47">
        <v>1522.2452212600001</v>
      </c>
      <c r="L14" s="47">
        <v>2199.3466257199998</v>
      </c>
      <c r="M14" s="47">
        <v>184.20223537999999</v>
      </c>
      <c r="N14" s="47"/>
      <c r="O14" s="47"/>
      <c r="P14" s="47"/>
      <c r="Q14" s="47"/>
    </row>
    <row r="15" spans="1:17" hidden="1" outlineLevel="1">
      <c r="A15" s="15">
        <v>40664</v>
      </c>
      <c r="B15" s="47">
        <v>8887.9958897600009</v>
      </c>
      <c r="C15" s="47">
        <f t="shared" si="1"/>
        <v>4321.2944922999995</v>
      </c>
      <c r="D15" s="47">
        <f t="shared" si="0"/>
        <v>4191.7107821400004</v>
      </c>
      <c r="E15" s="47">
        <f t="shared" si="0"/>
        <v>374.99061531999996</v>
      </c>
      <c r="F15" s="47">
        <v>4801.4347548899996</v>
      </c>
      <c r="G15" s="47">
        <v>2877.4448003299999</v>
      </c>
      <c r="H15" s="47">
        <v>1731.87004811</v>
      </c>
      <c r="I15" s="47">
        <v>192.11990645</v>
      </c>
      <c r="J15" s="47">
        <v>4086.5611348699999</v>
      </c>
      <c r="K15" s="47">
        <v>1443.8496919700001</v>
      </c>
      <c r="L15" s="47">
        <v>2459.84073403</v>
      </c>
      <c r="M15" s="47">
        <v>182.87070886999999</v>
      </c>
      <c r="N15" s="47"/>
      <c r="O15" s="47"/>
      <c r="P15" s="47"/>
      <c r="Q15" s="47"/>
    </row>
    <row r="16" spans="1:17" hidden="1" outlineLevel="1">
      <c r="A16" s="15">
        <v>40695</v>
      </c>
      <c r="B16" s="47">
        <v>8566.8308106799996</v>
      </c>
      <c r="C16" s="47">
        <f t="shared" si="1"/>
        <v>3934.1246424800001</v>
      </c>
      <c r="D16" s="47">
        <f t="shared" si="0"/>
        <v>4260.5845544599997</v>
      </c>
      <c r="E16" s="47">
        <f t="shared" si="0"/>
        <v>372.12161373999999</v>
      </c>
      <c r="F16" s="47">
        <v>4641.4367657700004</v>
      </c>
      <c r="G16" s="47">
        <v>2642.8516059100002</v>
      </c>
      <c r="H16" s="47">
        <v>1805.0836388299999</v>
      </c>
      <c r="I16" s="47">
        <v>193.50152102999999</v>
      </c>
      <c r="J16" s="47">
        <v>3925.39404491</v>
      </c>
      <c r="K16" s="47">
        <v>1291.2730365699999</v>
      </c>
      <c r="L16" s="47">
        <v>2455.5009156299998</v>
      </c>
      <c r="M16" s="47">
        <v>178.62009270999999</v>
      </c>
      <c r="N16" s="47"/>
      <c r="O16" s="47"/>
      <c r="P16" s="47"/>
      <c r="Q16" s="47"/>
    </row>
    <row r="17" spans="1:17" hidden="1" outlineLevel="1">
      <c r="A17" s="15">
        <v>40725</v>
      </c>
      <c r="B17" s="47">
        <v>8561.3285267699994</v>
      </c>
      <c r="C17" s="47">
        <f t="shared" si="1"/>
        <v>3893.3152424899999</v>
      </c>
      <c r="D17" s="47">
        <f t="shared" si="0"/>
        <v>4295.3369838199997</v>
      </c>
      <c r="E17" s="47">
        <f t="shared" si="0"/>
        <v>372.67630045999999</v>
      </c>
      <c r="F17" s="47">
        <v>4571.6674675699996</v>
      </c>
      <c r="G17" s="47">
        <v>2541.3056921699999</v>
      </c>
      <c r="H17" s="47">
        <v>1837.82235158</v>
      </c>
      <c r="I17" s="47">
        <v>192.53942382</v>
      </c>
      <c r="J17" s="47">
        <v>3989.6610592000002</v>
      </c>
      <c r="K17" s="47">
        <v>1352.00955032</v>
      </c>
      <c r="L17" s="47">
        <v>2457.5146322400001</v>
      </c>
      <c r="M17" s="47">
        <v>180.13687664</v>
      </c>
      <c r="N17" s="47"/>
      <c r="O17" s="47"/>
      <c r="P17" s="47"/>
      <c r="Q17" s="47"/>
    </row>
    <row r="18" spans="1:17" hidden="1" outlineLevel="1">
      <c r="A18" s="15">
        <v>40756</v>
      </c>
      <c r="B18" s="47">
        <v>8733.5238023399997</v>
      </c>
      <c r="C18" s="47">
        <f t="shared" si="1"/>
        <v>3834.2157676100001</v>
      </c>
      <c r="D18" s="47">
        <f t="shared" si="0"/>
        <v>4547.8775004300005</v>
      </c>
      <c r="E18" s="47">
        <f t="shared" si="0"/>
        <v>351.43053429999998</v>
      </c>
      <c r="F18" s="47">
        <v>4531.6580995000004</v>
      </c>
      <c r="G18" s="47">
        <v>2509.78581007</v>
      </c>
      <c r="H18" s="47">
        <v>1843.3452324499999</v>
      </c>
      <c r="I18" s="47">
        <v>178.52705698</v>
      </c>
      <c r="J18" s="47">
        <v>4201.8657028400003</v>
      </c>
      <c r="K18" s="47">
        <v>1324.42995754</v>
      </c>
      <c r="L18" s="47">
        <v>2704.5322679800001</v>
      </c>
      <c r="M18" s="47">
        <v>172.90347732000001</v>
      </c>
      <c r="N18" s="47"/>
      <c r="O18" s="47"/>
      <c r="P18" s="47"/>
      <c r="Q18" s="47"/>
    </row>
    <row r="19" spans="1:17" hidden="1" outlineLevel="1">
      <c r="A19" s="15">
        <v>40787</v>
      </c>
      <c r="B19" s="47">
        <v>8573.5450732600002</v>
      </c>
      <c r="C19" s="47">
        <f t="shared" si="1"/>
        <v>3922.6590734599995</v>
      </c>
      <c r="D19" s="47">
        <f t="shared" si="0"/>
        <v>4328.3283993100003</v>
      </c>
      <c r="E19" s="47">
        <f t="shared" si="0"/>
        <v>322.55760049000003</v>
      </c>
      <c r="F19" s="47">
        <v>4520.6735918599998</v>
      </c>
      <c r="G19" s="47">
        <v>2435.4195310599998</v>
      </c>
      <c r="H19" s="47">
        <v>1925.44089371</v>
      </c>
      <c r="I19" s="47">
        <v>159.81316709000001</v>
      </c>
      <c r="J19" s="47">
        <v>4052.8714814</v>
      </c>
      <c r="K19" s="47">
        <v>1487.2395423999999</v>
      </c>
      <c r="L19" s="47">
        <v>2402.8875056000002</v>
      </c>
      <c r="M19" s="47">
        <v>162.74443339999999</v>
      </c>
      <c r="N19" s="47"/>
      <c r="O19" s="47"/>
      <c r="P19" s="47"/>
      <c r="Q19" s="47"/>
    </row>
    <row r="20" spans="1:17" hidden="1" outlineLevel="1">
      <c r="A20" s="15">
        <v>40817</v>
      </c>
      <c r="B20" s="47">
        <v>8608.3847316600004</v>
      </c>
      <c r="C20" s="47">
        <f t="shared" si="1"/>
        <v>3783.8679623899998</v>
      </c>
      <c r="D20" s="47">
        <f t="shared" si="0"/>
        <v>4509.3244090499993</v>
      </c>
      <c r="E20" s="47">
        <f t="shared" si="0"/>
        <v>315.19236021999996</v>
      </c>
      <c r="F20" s="47">
        <v>4241.6408660899997</v>
      </c>
      <c r="G20" s="47">
        <v>2139.17967245</v>
      </c>
      <c r="H20" s="47">
        <v>1949.24571105</v>
      </c>
      <c r="I20" s="47">
        <v>153.21548258999999</v>
      </c>
      <c r="J20" s="47">
        <v>4366.7438655699998</v>
      </c>
      <c r="K20" s="47">
        <v>1644.68828994</v>
      </c>
      <c r="L20" s="47">
        <v>2560.0786979999998</v>
      </c>
      <c r="M20" s="47">
        <v>161.97687762999999</v>
      </c>
      <c r="N20" s="47"/>
      <c r="O20" s="47"/>
      <c r="P20" s="47"/>
      <c r="Q20" s="47"/>
    </row>
    <row r="21" spans="1:17" hidden="1" outlineLevel="1">
      <c r="A21" s="15">
        <v>40848</v>
      </c>
      <c r="B21" s="47">
        <v>8711.3793074599998</v>
      </c>
      <c r="C21" s="47">
        <f t="shared" si="1"/>
        <v>3587.5577121700003</v>
      </c>
      <c r="D21" s="47">
        <f t="shared" si="0"/>
        <v>4633.5824436499997</v>
      </c>
      <c r="E21" s="47">
        <f t="shared" si="0"/>
        <v>490.23915163999999</v>
      </c>
      <c r="F21" s="47">
        <v>4272.5343225699999</v>
      </c>
      <c r="G21" s="47">
        <v>2138.9264713900002</v>
      </c>
      <c r="H21" s="47">
        <v>1985.00591614</v>
      </c>
      <c r="I21" s="47">
        <v>148.60193504</v>
      </c>
      <c r="J21" s="47">
        <v>4438.84498489</v>
      </c>
      <c r="K21" s="47">
        <v>1448.6312407800001</v>
      </c>
      <c r="L21" s="47">
        <v>2648.5765275099998</v>
      </c>
      <c r="M21" s="47">
        <v>341.63721659999999</v>
      </c>
      <c r="N21" s="47"/>
      <c r="O21" s="47"/>
      <c r="P21" s="47"/>
      <c r="Q21" s="47"/>
    </row>
    <row r="22" spans="1:17" hidden="1" outlineLevel="1">
      <c r="A22" s="15">
        <v>40878</v>
      </c>
      <c r="B22" s="47">
        <v>9022.3203513999997</v>
      </c>
      <c r="C22" s="47">
        <f t="shared" si="1"/>
        <v>3746.8302900600002</v>
      </c>
      <c r="D22" s="47">
        <f t="shared" si="0"/>
        <v>4733.5084090499995</v>
      </c>
      <c r="E22" s="47">
        <f t="shared" si="0"/>
        <v>541.98165229000006</v>
      </c>
      <c r="F22" s="47">
        <v>4170.70208834</v>
      </c>
      <c r="G22" s="47">
        <v>2147.3816864099999</v>
      </c>
      <c r="H22" s="47">
        <v>1868.0696016899999</v>
      </c>
      <c r="I22" s="47">
        <v>155.25080023999999</v>
      </c>
      <c r="J22" s="47">
        <v>4851.6182630599997</v>
      </c>
      <c r="K22" s="47">
        <v>1599.44860365</v>
      </c>
      <c r="L22" s="47">
        <v>2865.4388073599998</v>
      </c>
      <c r="M22" s="47">
        <v>386.73085205000001</v>
      </c>
      <c r="N22" s="47"/>
      <c r="O22" s="47"/>
      <c r="P22" s="47"/>
      <c r="Q22" s="47"/>
    </row>
    <row r="23" spans="1:17" hidden="1" outlineLevel="1">
      <c r="A23" s="15">
        <v>40909</v>
      </c>
      <c r="B23" s="47">
        <v>8891.8228142000007</v>
      </c>
      <c r="C23" s="47">
        <f t="shared" si="1"/>
        <v>3974.8517060100003</v>
      </c>
      <c r="D23" s="47">
        <f t="shared" si="0"/>
        <v>4437.1318644699995</v>
      </c>
      <c r="E23" s="47">
        <f t="shared" si="0"/>
        <v>479.83924372000001</v>
      </c>
      <c r="F23" s="47">
        <v>4056.1285615900001</v>
      </c>
      <c r="G23" s="47">
        <v>2186.6252853999999</v>
      </c>
      <c r="H23" s="47">
        <v>1724.3942260599999</v>
      </c>
      <c r="I23" s="47">
        <v>145.10905013000001</v>
      </c>
      <c r="J23" s="47">
        <v>4835.6942526100001</v>
      </c>
      <c r="K23" s="47">
        <v>1788.2264206100001</v>
      </c>
      <c r="L23" s="47">
        <v>2712.7376384099998</v>
      </c>
      <c r="M23" s="47">
        <v>334.73019359</v>
      </c>
      <c r="N23" s="47"/>
      <c r="O23" s="47"/>
      <c r="P23" s="47"/>
      <c r="Q23" s="47"/>
    </row>
    <row r="24" spans="1:17" hidden="1" outlineLevel="1">
      <c r="A24" s="15">
        <v>40940</v>
      </c>
      <c r="B24" s="47">
        <v>8957.8253512899992</v>
      </c>
      <c r="C24" s="47">
        <f t="shared" si="1"/>
        <v>4029.3348608200004</v>
      </c>
      <c r="D24" s="47">
        <f t="shared" si="0"/>
        <v>4452.9366759200002</v>
      </c>
      <c r="E24" s="47">
        <f t="shared" si="0"/>
        <v>475.55381454999997</v>
      </c>
      <c r="F24" s="47">
        <v>4041.33503733</v>
      </c>
      <c r="G24" s="47">
        <v>2201.9652184800002</v>
      </c>
      <c r="H24" s="47">
        <v>1696.13872429</v>
      </c>
      <c r="I24" s="47">
        <v>143.23109456</v>
      </c>
      <c r="J24" s="47">
        <v>4916.4903139600001</v>
      </c>
      <c r="K24" s="47">
        <v>1827.3696423399999</v>
      </c>
      <c r="L24" s="47">
        <v>2756.7979516300002</v>
      </c>
      <c r="M24" s="47">
        <v>332.32271999</v>
      </c>
      <c r="N24" s="47"/>
      <c r="O24" s="47"/>
      <c r="P24" s="47"/>
      <c r="Q24" s="47"/>
    </row>
    <row r="25" spans="1:17" hidden="1" outlineLevel="1">
      <c r="A25" s="15">
        <v>40969</v>
      </c>
      <c r="B25" s="47">
        <v>9254.5557090000002</v>
      </c>
      <c r="C25" s="47">
        <f t="shared" si="1"/>
        <v>4073.5613522900003</v>
      </c>
      <c r="D25" s="47">
        <f t="shared" si="0"/>
        <v>4714.6317595</v>
      </c>
      <c r="E25" s="47">
        <f t="shared" si="0"/>
        <v>466.36259720999999</v>
      </c>
      <c r="F25" s="47">
        <v>3955.84060297</v>
      </c>
      <c r="G25" s="47">
        <v>2116.26615335</v>
      </c>
      <c r="H25" s="47">
        <v>1700.79442481</v>
      </c>
      <c r="I25" s="47">
        <v>138.78002480999999</v>
      </c>
      <c r="J25" s="47">
        <v>5298.7151060300002</v>
      </c>
      <c r="K25" s="47">
        <v>1957.2951989400001</v>
      </c>
      <c r="L25" s="47">
        <v>3013.8373346899998</v>
      </c>
      <c r="M25" s="47">
        <v>327.5825724</v>
      </c>
      <c r="N25" s="47"/>
      <c r="O25" s="47"/>
      <c r="P25" s="47"/>
      <c r="Q25" s="47"/>
    </row>
    <row r="26" spans="1:17" hidden="1" outlineLevel="1">
      <c r="A26" s="15">
        <v>41000</v>
      </c>
      <c r="B26" s="47">
        <v>9268.26271309</v>
      </c>
      <c r="C26" s="47">
        <f t="shared" si="1"/>
        <v>3954.0278360800003</v>
      </c>
      <c r="D26" s="47">
        <f t="shared" si="0"/>
        <v>4470.1911107800006</v>
      </c>
      <c r="E26" s="47">
        <f t="shared" si="0"/>
        <v>844.04376622999996</v>
      </c>
      <c r="F26" s="47">
        <v>4000.8815857899999</v>
      </c>
      <c r="G26" s="47">
        <v>2154.48816644</v>
      </c>
      <c r="H26" s="47">
        <v>1704.22503886</v>
      </c>
      <c r="I26" s="47">
        <v>142.16838049</v>
      </c>
      <c r="J26" s="47">
        <v>5267.3811273000001</v>
      </c>
      <c r="K26" s="47">
        <v>1799.5396696400001</v>
      </c>
      <c r="L26" s="47">
        <v>2765.9660719200001</v>
      </c>
      <c r="M26" s="47">
        <v>701.87538573999996</v>
      </c>
      <c r="N26" s="47"/>
      <c r="O26" s="47"/>
      <c r="P26" s="47"/>
      <c r="Q26" s="47"/>
    </row>
    <row r="27" spans="1:17" hidden="1" outlineLevel="1">
      <c r="A27" s="15">
        <v>41030</v>
      </c>
      <c r="B27" s="47">
        <v>9077.6973382600008</v>
      </c>
      <c r="C27" s="47">
        <f t="shared" si="1"/>
        <v>3881.1679200200001</v>
      </c>
      <c r="D27" s="47">
        <f t="shared" si="1"/>
        <v>4749.3703843599997</v>
      </c>
      <c r="E27" s="47">
        <f t="shared" si="1"/>
        <v>447.15903387999998</v>
      </c>
      <c r="F27" s="47">
        <v>3939.6517793399998</v>
      </c>
      <c r="G27" s="47">
        <v>2074.2420218500001</v>
      </c>
      <c r="H27" s="47">
        <v>1724.6209864099999</v>
      </c>
      <c r="I27" s="47">
        <v>140.78877108</v>
      </c>
      <c r="J27" s="47">
        <v>5138.0455589200001</v>
      </c>
      <c r="K27" s="47">
        <v>1806.92589817</v>
      </c>
      <c r="L27" s="47">
        <v>3024.74939795</v>
      </c>
      <c r="M27" s="47">
        <v>306.37026279999998</v>
      </c>
      <c r="N27" s="47"/>
      <c r="O27" s="47"/>
      <c r="P27" s="47"/>
      <c r="Q27" s="47"/>
    </row>
    <row r="28" spans="1:17" hidden="1" outlineLevel="1">
      <c r="A28" s="15">
        <v>41061</v>
      </c>
      <c r="B28" s="47">
        <v>9208.3767593299999</v>
      </c>
      <c r="C28" s="47">
        <f t="shared" si="1"/>
        <v>4084.8767294899999</v>
      </c>
      <c r="D28" s="47">
        <f t="shared" si="1"/>
        <v>4678.7260982799999</v>
      </c>
      <c r="E28" s="47">
        <f t="shared" si="1"/>
        <v>444.77393156000005</v>
      </c>
      <c r="F28" s="47">
        <v>3955.5269827699999</v>
      </c>
      <c r="G28" s="47">
        <v>2119.8416597300002</v>
      </c>
      <c r="H28" s="47">
        <v>1696.34238385</v>
      </c>
      <c r="I28" s="47">
        <v>139.34293919000001</v>
      </c>
      <c r="J28" s="47">
        <v>5252.8497765599996</v>
      </c>
      <c r="K28" s="47">
        <v>1965.0350697599999</v>
      </c>
      <c r="L28" s="47">
        <v>2982.3837144300001</v>
      </c>
      <c r="M28" s="47">
        <v>305.43099237000001</v>
      </c>
      <c r="N28" s="47"/>
      <c r="O28" s="47"/>
      <c r="P28" s="47"/>
      <c r="Q28" s="47"/>
    </row>
    <row r="29" spans="1:17" hidden="1" outlineLevel="1">
      <c r="A29" s="15">
        <v>41091</v>
      </c>
      <c r="B29" s="47">
        <v>9030.5426899499998</v>
      </c>
      <c r="C29" s="47">
        <f t="shared" si="1"/>
        <v>3671.8627341800002</v>
      </c>
      <c r="D29" s="47">
        <f t="shared" si="1"/>
        <v>4913.9734348900001</v>
      </c>
      <c r="E29" s="47">
        <f t="shared" si="1"/>
        <v>444.70652088000003</v>
      </c>
      <c r="F29" s="47">
        <v>3861.5665797500001</v>
      </c>
      <c r="G29" s="47">
        <v>1964.8736068000001</v>
      </c>
      <c r="H29" s="47">
        <v>1756.6060475899999</v>
      </c>
      <c r="I29" s="47">
        <v>140.08692536000001</v>
      </c>
      <c r="J29" s="47">
        <v>5168.9761102000002</v>
      </c>
      <c r="K29" s="47">
        <v>1706.9891273799999</v>
      </c>
      <c r="L29" s="47">
        <v>3157.3673872999998</v>
      </c>
      <c r="M29" s="47">
        <v>304.61959552000002</v>
      </c>
      <c r="N29" s="47"/>
      <c r="O29" s="47"/>
      <c r="P29" s="47"/>
      <c r="Q29" s="47"/>
    </row>
    <row r="30" spans="1:17" hidden="1" outlineLevel="1">
      <c r="A30" s="15">
        <v>41122</v>
      </c>
      <c r="B30" s="47">
        <v>9063.9824989499994</v>
      </c>
      <c r="C30" s="47">
        <f t="shared" si="1"/>
        <v>3694.5608008700001</v>
      </c>
      <c r="D30" s="47">
        <f t="shared" si="1"/>
        <v>4924.7973755100002</v>
      </c>
      <c r="E30" s="47">
        <f t="shared" si="1"/>
        <v>444.62432257</v>
      </c>
      <c r="F30" s="47">
        <v>3840.6217327300001</v>
      </c>
      <c r="G30" s="47">
        <v>1970.47059926</v>
      </c>
      <c r="H30" s="47">
        <v>1741.0561239900001</v>
      </c>
      <c r="I30" s="47">
        <v>129.09500947999999</v>
      </c>
      <c r="J30" s="47">
        <v>5223.3607662200002</v>
      </c>
      <c r="K30" s="47">
        <v>1724.0902016099999</v>
      </c>
      <c r="L30" s="47">
        <v>3183.7412515199999</v>
      </c>
      <c r="M30" s="47">
        <v>315.52931309000002</v>
      </c>
      <c r="N30" s="47"/>
      <c r="O30" s="47"/>
      <c r="P30" s="47"/>
      <c r="Q30" s="47"/>
    </row>
    <row r="31" spans="1:17" hidden="1" outlineLevel="1">
      <c r="A31" s="15">
        <v>41153</v>
      </c>
      <c r="B31" s="47">
        <v>9184.2774497299997</v>
      </c>
      <c r="C31" s="47">
        <f t="shared" si="1"/>
        <v>4144.06404673</v>
      </c>
      <c r="D31" s="47">
        <f t="shared" si="1"/>
        <v>4598.4055182299999</v>
      </c>
      <c r="E31" s="47">
        <f t="shared" si="1"/>
        <v>441.80788476999999</v>
      </c>
      <c r="F31" s="47">
        <v>3826.0898327599998</v>
      </c>
      <c r="G31" s="47">
        <v>2017.0418582</v>
      </c>
      <c r="H31" s="47">
        <v>1679.7838043700001</v>
      </c>
      <c r="I31" s="47">
        <v>129.26417018999999</v>
      </c>
      <c r="J31" s="47">
        <v>5358.1876169699999</v>
      </c>
      <c r="K31" s="47">
        <v>2127.0221885300002</v>
      </c>
      <c r="L31" s="47">
        <v>2918.62171386</v>
      </c>
      <c r="M31" s="47">
        <v>312.54371458000003</v>
      </c>
      <c r="N31" s="47"/>
      <c r="O31" s="47"/>
      <c r="P31" s="47"/>
      <c r="Q31" s="47"/>
    </row>
    <row r="32" spans="1:17" hidden="1" outlineLevel="1">
      <c r="A32" s="15">
        <v>41183</v>
      </c>
      <c r="B32" s="47">
        <v>9138.1675945099996</v>
      </c>
      <c r="C32" s="47">
        <f t="shared" si="1"/>
        <v>4180.8914686400003</v>
      </c>
      <c r="D32" s="47">
        <f t="shared" si="1"/>
        <v>4519.6168132599996</v>
      </c>
      <c r="E32" s="47">
        <f t="shared" si="1"/>
        <v>437.65931261000003</v>
      </c>
      <c r="F32" s="47">
        <v>3768.56263046</v>
      </c>
      <c r="G32" s="47">
        <v>2022.7306360499999</v>
      </c>
      <c r="H32" s="47">
        <v>1618.31392241</v>
      </c>
      <c r="I32" s="47">
        <v>127.518072</v>
      </c>
      <c r="J32" s="47">
        <v>5369.6049640499996</v>
      </c>
      <c r="K32" s="47">
        <v>2158.1608325900002</v>
      </c>
      <c r="L32" s="47">
        <v>2901.30289085</v>
      </c>
      <c r="M32" s="47">
        <v>310.14124061000001</v>
      </c>
      <c r="N32" s="47"/>
      <c r="O32" s="47"/>
      <c r="P32" s="47"/>
      <c r="Q32" s="47"/>
    </row>
    <row r="33" spans="1:17" hidden="1" outlineLevel="1">
      <c r="A33" s="15">
        <v>41214</v>
      </c>
      <c r="B33" s="47">
        <v>9196.5292840500006</v>
      </c>
      <c r="C33" s="47">
        <f t="shared" si="1"/>
        <v>4327.9580358800004</v>
      </c>
      <c r="D33" s="47">
        <f t="shared" si="1"/>
        <v>4485.6261761200003</v>
      </c>
      <c r="E33" s="47">
        <f t="shared" si="1"/>
        <v>382.94507204999996</v>
      </c>
      <c r="F33" s="47">
        <v>3734.5968322399999</v>
      </c>
      <c r="G33" s="47">
        <v>1999.8972566499999</v>
      </c>
      <c r="H33" s="47">
        <v>1613.8023149799999</v>
      </c>
      <c r="I33" s="47">
        <v>120.89726061</v>
      </c>
      <c r="J33" s="47">
        <v>5461.9324518100002</v>
      </c>
      <c r="K33" s="47">
        <v>2328.0607792300002</v>
      </c>
      <c r="L33" s="47">
        <v>2871.8238611400002</v>
      </c>
      <c r="M33" s="47">
        <v>262.04781143999998</v>
      </c>
      <c r="N33" s="47"/>
      <c r="O33" s="47"/>
      <c r="P33" s="47"/>
      <c r="Q33" s="47"/>
    </row>
    <row r="34" spans="1:17" hidden="1" outlineLevel="1">
      <c r="A34" s="15">
        <v>41244</v>
      </c>
      <c r="B34" s="47">
        <v>9221.3144607800004</v>
      </c>
      <c r="C34" s="47">
        <f t="shared" si="1"/>
        <v>4494.6897078599995</v>
      </c>
      <c r="D34" s="47">
        <f t="shared" si="1"/>
        <v>4448.1397867599999</v>
      </c>
      <c r="E34" s="47">
        <f t="shared" si="1"/>
        <v>278.48496616</v>
      </c>
      <c r="F34" s="47">
        <v>3877.6391568600002</v>
      </c>
      <c r="G34" s="47">
        <v>2103.8188068499999</v>
      </c>
      <c r="H34" s="47">
        <v>1641.8915085199999</v>
      </c>
      <c r="I34" s="47">
        <v>131.92884149</v>
      </c>
      <c r="J34" s="47">
        <v>5343.6753039200003</v>
      </c>
      <c r="K34" s="47">
        <v>2390.8709010100001</v>
      </c>
      <c r="L34" s="47">
        <v>2806.2482782400002</v>
      </c>
      <c r="M34" s="47">
        <v>146.55612467</v>
      </c>
      <c r="N34" s="47"/>
      <c r="O34" s="47"/>
      <c r="P34" s="47"/>
      <c r="Q34" s="47"/>
    </row>
    <row r="35" spans="1:17" hidden="1" outlineLevel="1">
      <c r="A35" s="15">
        <v>41275</v>
      </c>
      <c r="B35" s="47">
        <v>8939.6096352500008</v>
      </c>
      <c r="C35" s="47">
        <f t="shared" si="1"/>
        <v>4273.2965465500001</v>
      </c>
      <c r="D35" s="47">
        <f t="shared" si="1"/>
        <v>4382.5270677500002</v>
      </c>
      <c r="E35" s="47">
        <f t="shared" si="1"/>
        <v>283.78602094999997</v>
      </c>
      <c r="F35" s="47">
        <v>3627.15997935</v>
      </c>
      <c r="G35" s="47">
        <v>1890.8182462100001</v>
      </c>
      <c r="H35" s="47">
        <v>1599.2470294300001</v>
      </c>
      <c r="I35" s="47">
        <v>137.09470371</v>
      </c>
      <c r="J35" s="47">
        <v>5312.4496558999999</v>
      </c>
      <c r="K35" s="47">
        <v>2382.4783003399998</v>
      </c>
      <c r="L35" s="47">
        <v>2783.2800383200001</v>
      </c>
      <c r="M35" s="47">
        <v>146.69131723999999</v>
      </c>
      <c r="N35" s="47"/>
      <c r="O35" s="47"/>
      <c r="P35" s="47"/>
      <c r="Q35" s="47"/>
    </row>
    <row r="36" spans="1:17" hidden="1" outlineLevel="1">
      <c r="A36" s="15">
        <v>41306</v>
      </c>
      <c r="B36" s="47">
        <v>8988.4891169799994</v>
      </c>
      <c r="C36" s="47">
        <f t="shared" si="1"/>
        <v>4338.1830747599997</v>
      </c>
      <c r="D36" s="47">
        <f t="shared" si="1"/>
        <v>4453.2592906099999</v>
      </c>
      <c r="E36" s="47">
        <f t="shared" si="1"/>
        <v>197.04675161</v>
      </c>
      <c r="F36" s="47">
        <v>3625.1101852699999</v>
      </c>
      <c r="G36" s="47">
        <v>1875.38912461</v>
      </c>
      <c r="H36" s="47">
        <v>1598.08950615</v>
      </c>
      <c r="I36" s="47">
        <v>151.63155451</v>
      </c>
      <c r="J36" s="47">
        <v>5363.37893171</v>
      </c>
      <c r="K36" s="47">
        <v>2462.79395015</v>
      </c>
      <c r="L36" s="47">
        <v>2855.1697844599998</v>
      </c>
      <c r="M36" s="47">
        <v>45.4151971</v>
      </c>
      <c r="N36" s="47"/>
      <c r="O36" s="47"/>
      <c r="P36" s="47"/>
      <c r="Q36" s="47"/>
    </row>
    <row r="37" spans="1:17" hidden="1" outlineLevel="1">
      <c r="A37" s="15">
        <v>41334</v>
      </c>
      <c r="B37" s="47">
        <v>8854.3396854099992</v>
      </c>
      <c r="C37" s="47">
        <f t="shared" si="1"/>
        <v>4214.3865782800003</v>
      </c>
      <c r="D37" s="47">
        <f t="shared" si="1"/>
        <v>4447.2523521900002</v>
      </c>
      <c r="E37" s="47">
        <f t="shared" si="1"/>
        <v>192.70075494</v>
      </c>
      <c r="F37" s="47">
        <v>3535.2538199300002</v>
      </c>
      <c r="G37" s="47">
        <v>1826.7637124099999</v>
      </c>
      <c r="H37" s="47">
        <v>1560.7929980700001</v>
      </c>
      <c r="I37" s="47">
        <v>147.69710945</v>
      </c>
      <c r="J37" s="47">
        <v>5319.0858654800004</v>
      </c>
      <c r="K37" s="47">
        <v>2387.6228658700002</v>
      </c>
      <c r="L37" s="47">
        <v>2886.4593541200002</v>
      </c>
      <c r="M37" s="47">
        <v>45.003645489999997</v>
      </c>
      <c r="N37" s="47"/>
      <c r="O37" s="47"/>
      <c r="P37" s="47"/>
      <c r="Q37" s="47"/>
    </row>
    <row r="38" spans="1:17" hidden="1" outlineLevel="1">
      <c r="A38" s="15">
        <v>41365</v>
      </c>
      <c r="B38" s="47">
        <v>8931.5277086499991</v>
      </c>
      <c r="C38" s="47">
        <f t="shared" si="1"/>
        <v>4246.1592217400002</v>
      </c>
      <c r="D38" s="47">
        <f t="shared" si="1"/>
        <v>4498.7850868599999</v>
      </c>
      <c r="E38" s="47">
        <f t="shared" si="1"/>
        <v>186.58340004999999</v>
      </c>
      <c r="F38" s="47">
        <v>3644.4907310600001</v>
      </c>
      <c r="G38" s="47">
        <v>1890.21087506</v>
      </c>
      <c r="H38" s="47">
        <v>1612.3747678</v>
      </c>
      <c r="I38" s="47">
        <v>141.90508819999999</v>
      </c>
      <c r="J38" s="47">
        <v>5287.0369775899999</v>
      </c>
      <c r="K38" s="47">
        <v>2355.9483466800002</v>
      </c>
      <c r="L38" s="47">
        <v>2886.4103190599999</v>
      </c>
      <c r="M38" s="47">
        <v>44.67831185</v>
      </c>
      <c r="N38" s="47"/>
      <c r="O38" s="47"/>
      <c r="P38" s="47"/>
      <c r="Q38" s="47"/>
    </row>
    <row r="39" spans="1:17" hidden="1" outlineLevel="1">
      <c r="A39" s="15">
        <v>41395</v>
      </c>
      <c r="B39" s="47">
        <v>8859.1477621699996</v>
      </c>
      <c r="C39" s="47">
        <f t="shared" si="1"/>
        <v>4346.3504417000004</v>
      </c>
      <c r="D39" s="47">
        <f t="shared" si="1"/>
        <v>4335.8321420800003</v>
      </c>
      <c r="E39" s="47">
        <f t="shared" si="1"/>
        <v>176.96517839000001</v>
      </c>
      <c r="F39" s="47">
        <v>3620.51619054</v>
      </c>
      <c r="G39" s="47">
        <v>1864.5663957199999</v>
      </c>
      <c r="H39" s="47">
        <v>1621.96729093</v>
      </c>
      <c r="I39" s="47">
        <v>133.98250389</v>
      </c>
      <c r="J39" s="47">
        <v>5238.6315716299996</v>
      </c>
      <c r="K39" s="47">
        <v>2481.78404598</v>
      </c>
      <c r="L39" s="47">
        <v>2713.86485115</v>
      </c>
      <c r="M39" s="47">
        <v>42.982674500000002</v>
      </c>
      <c r="N39" s="47"/>
      <c r="O39" s="47"/>
      <c r="P39" s="47"/>
      <c r="Q39" s="47"/>
    </row>
    <row r="40" spans="1:17" hidden="1" outlineLevel="1">
      <c r="A40" s="15">
        <v>41426</v>
      </c>
      <c r="B40" s="47">
        <v>8793.7234380000009</v>
      </c>
      <c r="C40" s="47">
        <f t="shared" si="1"/>
        <v>4694.1217431499999</v>
      </c>
      <c r="D40" s="47">
        <f t="shared" si="1"/>
        <v>3146.6624657700004</v>
      </c>
      <c r="E40" s="47">
        <f t="shared" si="1"/>
        <v>952.93922908000002</v>
      </c>
      <c r="F40" s="47">
        <v>3642.5039352899998</v>
      </c>
      <c r="G40" s="47">
        <v>2052.0489684499998</v>
      </c>
      <c r="H40" s="47">
        <v>1458.7014951000001</v>
      </c>
      <c r="I40" s="47">
        <v>131.75347174000001</v>
      </c>
      <c r="J40" s="47">
        <v>5151.2195027099997</v>
      </c>
      <c r="K40" s="47">
        <v>2642.0727747000001</v>
      </c>
      <c r="L40" s="47">
        <v>1687.9609706700001</v>
      </c>
      <c r="M40" s="47">
        <v>821.18575734000001</v>
      </c>
      <c r="N40" s="47"/>
      <c r="O40" s="47"/>
      <c r="P40" s="47"/>
      <c r="Q40" s="47"/>
    </row>
    <row r="41" spans="1:17" hidden="1" outlineLevel="1">
      <c r="A41" s="15">
        <v>41456</v>
      </c>
      <c r="B41" s="47">
        <v>8525.6755841600007</v>
      </c>
      <c r="C41" s="47">
        <f t="shared" si="1"/>
        <v>4490.2041531699997</v>
      </c>
      <c r="D41" s="47">
        <f t="shared" si="1"/>
        <v>3077.4892209299996</v>
      </c>
      <c r="E41" s="47">
        <f t="shared" si="1"/>
        <v>957.98221005999994</v>
      </c>
      <c r="F41" s="47">
        <v>3565.5278572500001</v>
      </c>
      <c r="G41" s="47">
        <v>2012.4312854699999</v>
      </c>
      <c r="H41" s="47">
        <v>1420.2702492799999</v>
      </c>
      <c r="I41" s="47">
        <v>132.8263225</v>
      </c>
      <c r="J41" s="47">
        <v>4960.1477269099996</v>
      </c>
      <c r="K41" s="47">
        <v>2477.7728677</v>
      </c>
      <c r="L41" s="47">
        <v>1657.21897165</v>
      </c>
      <c r="M41" s="47">
        <v>825.15588756</v>
      </c>
      <c r="N41" s="47"/>
      <c r="O41" s="47"/>
      <c r="P41" s="47"/>
      <c r="Q41" s="47"/>
    </row>
    <row r="42" spans="1:17" hidden="1" outlineLevel="1">
      <c r="A42" s="15">
        <v>41487</v>
      </c>
      <c r="B42" s="47">
        <v>8511.6140568800001</v>
      </c>
      <c r="C42" s="47">
        <f t="shared" si="1"/>
        <v>4426.8079811400003</v>
      </c>
      <c r="D42" s="47">
        <f t="shared" si="1"/>
        <v>3127.8363574800001</v>
      </c>
      <c r="E42" s="47">
        <f t="shared" si="1"/>
        <v>956.96971826000004</v>
      </c>
      <c r="F42" s="47">
        <v>3465.7367641199999</v>
      </c>
      <c r="G42" s="47">
        <v>1945.3005448399999</v>
      </c>
      <c r="H42" s="47">
        <v>1388.0209524500001</v>
      </c>
      <c r="I42" s="47">
        <v>132.41526683000001</v>
      </c>
      <c r="J42" s="47">
        <v>5045.8772927600003</v>
      </c>
      <c r="K42" s="47">
        <v>2481.5074362999999</v>
      </c>
      <c r="L42" s="47">
        <v>1739.81540503</v>
      </c>
      <c r="M42" s="47">
        <v>824.55445142999997</v>
      </c>
      <c r="N42" s="47"/>
      <c r="O42" s="47"/>
      <c r="P42" s="47"/>
      <c r="Q42" s="47"/>
    </row>
    <row r="43" spans="1:17" hidden="1" outlineLevel="1">
      <c r="A43" s="15">
        <v>41518</v>
      </c>
      <c r="B43" s="47">
        <v>8390.1296868600002</v>
      </c>
      <c r="C43" s="47">
        <f t="shared" si="1"/>
        <v>4309.4317109200001</v>
      </c>
      <c r="D43" s="47">
        <f t="shared" si="1"/>
        <v>3500.4587635100002</v>
      </c>
      <c r="E43" s="47">
        <f t="shared" si="1"/>
        <v>580.23921242999995</v>
      </c>
      <c r="F43" s="47">
        <v>3460.59674511</v>
      </c>
      <c r="G43" s="47">
        <v>1957.82837109</v>
      </c>
      <c r="H43" s="47">
        <v>1371.88251898</v>
      </c>
      <c r="I43" s="47">
        <v>130.88585504</v>
      </c>
      <c r="J43" s="47">
        <v>4929.5329417499997</v>
      </c>
      <c r="K43" s="47">
        <v>2351.6033398300001</v>
      </c>
      <c r="L43" s="47">
        <v>2128.5762445300002</v>
      </c>
      <c r="M43" s="47">
        <v>449.35335738999999</v>
      </c>
      <c r="N43" s="47"/>
      <c r="O43" s="47"/>
      <c r="P43" s="47"/>
      <c r="Q43" s="47"/>
    </row>
    <row r="44" spans="1:17" hidden="1" outlineLevel="1">
      <c r="A44" s="15">
        <v>41548</v>
      </c>
      <c r="B44" s="47">
        <v>8517.7373368400004</v>
      </c>
      <c r="C44" s="47">
        <f t="shared" si="1"/>
        <v>4362.2561205499997</v>
      </c>
      <c r="D44" s="47">
        <f t="shared" si="1"/>
        <v>3572.5183217100002</v>
      </c>
      <c r="E44" s="47">
        <f t="shared" si="1"/>
        <v>582.96289458000001</v>
      </c>
      <c r="F44" s="47">
        <v>3210.3732422799999</v>
      </c>
      <c r="G44" s="47">
        <v>1879.3998268600001</v>
      </c>
      <c r="H44" s="47">
        <v>1198.4858517600001</v>
      </c>
      <c r="I44" s="47">
        <v>132.48756366000001</v>
      </c>
      <c r="J44" s="47">
        <v>5307.36409456</v>
      </c>
      <c r="K44" s="47">
        <v>2482.8562936899998</v>
      </c>
      <c r="L44" s="47">
        <v>2374.0324699500002</v>
      </c>
      <c r="M44" s="47">
        <v>450.47533091999998</v>
      </c>
      <c r="N44" s="47"/>
      <c r="O44" s="47"/>
      <c r="P44" s="47"/>
      <c r="Q44" s="47"/>
    </row>
    <row r="45" spans="1:17" hidden="1" outlineLevel="1">
      <c r="A45" s="15">
        <v>41579</v>
      </c>
      <c r="B45" s="47">
        <v>8571.2643671299993</v>
      </c>
      <c r="C45" s="47">
        <f t="shared" si="1"/>
        <v>4548.29733717</v>
      </c>
      <c r="D45" s="47">
        <f t="shared" si="1"/>
        <v>3441.0534315800001</v>
      </c>
      <c r="E45" s="47">
        <f t="shared" si="1"/>
        <v>581.91359837999994</v>
      </c>
      <c r="F45" s="47">
        <v>3110.1953926400001</v>
      </c>
      <c r="G45" s="47">
        <v>1794.95464373</v>
      </c>
      <c r="H45" s="47">
        <v>1183.38739975</v>
      </c>
      <c r="I45" s="47">
        <v>131.85334915999999</v>
      </c>
      <c r="J45" s="47">
        <v>5461.0689744900001</v>
      </c>
      <c r="K45" s="47">
        <v>2753.3426934399999</v>
      </c>
      <c r="L45" s="47">
        <v>2257.6660318300001</v>
      </c>
      <c r="M45" s="47">
        <v>450.06024922</v>
      </c>
      <c r="N45" s="47"/>
      <c r="O45" s="47"/>
      <c r="P45" s="47"/>
      <c r="Q45" s="47"/>
    </row>
    <row r="46" spans="1:17" hidden="1" outlineLevel="1">
      <c r="A46" s="15">
        <v>41609</v>
      </c>
      <c r="B46" s="47">
        <v>8856.7295244399993</v>
      </c>
      <c r="C46" s="47">
        <f t="shared" si="1"/>
        <v>4691.3314565700002</v>
      </c>
      <c r="D46" s="47">
        <f t="shared" si="1"/>
        <v>3602.2290707799998</v>
      </c>
      <c r="E46" s="47">
        <f t="shared" si="1"/>
        <v>563.16899708999995</v>
      </c>
      <c r="F46" s="47">
        <v>3207.6922345200001</v>
      </c>
      <c r="G46" s="47">
        <v>1757.13887858</v>
      </c>
      <c r="H46" s="47">
        <v>1326.86604468</v>
      </c>
      <c r="I46" s="47">
        <v>123.68731126</v>
      </c>
      <c r="J46" s="47">
        <v>5649.0372899200001</v>
      </c>
      <c r="K46" s="47">
        <v>2934.1925779899998</v>
      </c>
      <c r="L46" s="47">
        <v>2275.3630260999998</v>
      </c>
      <c r="M46" s="47">
        <v>439.48168583</v>
      </c>
      <c r="N46" s="47"/>
      <c r="O46" s="47"/>
      <c r="P46" s="47"/>
      <c r="Q46" s="47"/>
    </row>
    <row r="47" spans="1:17" hidden="1" outlineLevel="1">
      <c r="A47" s="15">
        <v>41640</v>
      </c>
      <c r="B47" s="47">
        <v>8457.3655374600003</v>
      </c>
      <c r="C47" s="47">
        <f t="shared" si="1"/>
        <v>4357.0447649199996</v>
      </c>
      <c r="D47" s="47">
        <f t="shared" si="1"/>
        <v>3539.1619739199996</v>
      </c>
      <c r="E47" s="47">
        <f t="shared" si="1"/>
        <v>561.15879861999997</v>
      </c>
      <c r="F47" s="47">
        <v>3052.2600402100002</v>
      </c>
      <c r="G47" s="47">
        <v>1625.2791245999999</v>
      </c>
      <c r="H47" s="47">
        <v>1304.56750786</v>
      </c>
      <c r="I47" s="47">
        <v>122.41340775</v>
      </c>
      <c r="J47" s="47">
        <v>5405.1054972499996</v>
      </c>
      <c r="K47" s="47">
        <v>2731.7656403199999</v>
      </c>
      <c r="L47" s="47">
        <v>2234.5944660599998</v>
      </c>
      <c r="M47" s="47">
        <v>438.74539086999999</v>
      </c>
      <c r="N47" s="47"/>
      <c r="O47" s="47"/>
      <c r="P47" s="47"/>
      <c r="Q47" s="47"/>
    </row>
    <row r="48" spans="1:17" hidden="1" outlineLevel="1">
      <c r="A48" s="15">
        <v>41671</v>
      </c>
      <c r="B48" s="47">
        <v>9896.4460373000002</v>
      </c>
      <c r="C48" s="47">
        <f t="shared" si="1"/>
        <v>5163.2157262999999</v>
      </c>
      <c r="D48" s="47">
        <f t="shared" si="1"/>
        <v>4076.3345733000001</v>
      </c>
      <c r="E48" s="47">
        <f t="shared" si="1"/>
        <v>656.89573769999993</v>
      </c>
      <c r="F48" s="47">
        <v>3218.09782907</v>
      </c>
      <c r="G48" s="47">
        <v>1790.0244800800001</v>
      </c>
      <c r="H48" s="47">
        <v>1318.97611929</v>
      </c>
      <c r="I48" s="47">
        <v>109.0972297</v>
      </c>
      <c r="J48" s="47">
        <v>6678.3482082299997</v>
      </c>
      <c r="K48" s="47">
        <v>3373.1912462199998</v>
      </c>
      <c r="L48" s="47">
        <v>2757.3584540100001</v>
      </c>
      <c r="M48" s="47">
        <v>547.79850799999997</v>
      </c>
      <c r="N48" s="47"/>
      <c r="O48" s="47"/>
      <c r="P48" s="47"/>
      <c r="Q48" s="47"/>
    </row>
    <row r="49" spans="1:17" hidden="1" outlineLevel="1">
      <c r="A49" s="15">
        <v>41699</v>
      </c>
      <c r="B49" s="47">
        <v>10346.874704620001</v>
      </c>
      <c r="C49" s="47">
        <f t="shared" si="1"/>
        <v>5360.5100570300001</v>
      </c>
      <c r="D49" s="47">
        <f t="shared" si="1"/>
        <v>4303.0527990999999</v>
      </c>
      <c r="E49" s="47">
        <f t="shared" si="1"/>
        <v>683.31184848999999</v>
      </c>
      <c r="F49" s="47">
        <v>3219.9649429599999</v>
      </c>
      <c r="G49" s="47">
        <v>1812.9041404699999</v>
      </c>
      <c r="H49" s="47">
        <v>1322.7392546799999</v>
      </c>
      <c r="I49" s="47">
        <v>84.321547809999998</v>
      </c>
      <c r="J49" s="47">
        <v>7126.9097616600002</v>
      </c>
      <c r="K49" s="47">
        <v>3547.60591656</v>
      </c>
      <c r="L49" s="47">
        <v>2980.3135444200002</v>
      </c>
      <c r="M49" s="47">
        <v>598.99030068000002</v>
      </c>
      <c r="N49" s="47"/>
      <c r="O49" s="47"/>
      <c r="P49" s="47"/>
      <c r="Q49" s="47"/>
    </row>
    <row r="50" spans="1:17" hidden="1" outlineLevel="1">
      <c r="A50" s="15">
        <v>41730</v>
      </c>
      <c r="B50" s="47">
        <v>10352.847314090001</v>
      </c>
      <c r="C50" s="47">
        <f t="shared" si="1"/>
        <v>5368.3232405700001</v>
      </c>
      <c r="D50" s="47">
        <f t="shared" si="1"/>
        <v>4277.8743102099997</v>
      </c>
      <c r="E50" s="47">
        <f t="shared" si="1"/>
        <v>706.64976331000003</v>
      </c>
      <c r="F50" s="47">
        <v>3143.4346890000002</v>
      </c>
      <c r="G50" s="47">
        <v>1726.21049937</v>
      </c>
      <c r="H50" s="47">
        <v>1333.84039327</v>
      </c>
      <c r="I50" s="47">
        <v>83.383796360000005</v>
      </c>
      <c r="J50" s="47">
        <v>7209.4126250899999</v>
      </c>
      <c r="K50" s="47">
        <v>3642.1127412000001</v>
      </c>
      <c r="L50" s="47">
        <v>2944.0339169399999</v>
      </c>
      <c r="M50" s="47">
        <v>623.26596695000001</v>
      </c>
      <c r="N50" s="47"/>
      <c r="O50" s="47"/>
      <c r="P50" s="47"/>
      <c r="Q50" s="47"/>
    </row>
    <row r="51" spans="1:17" hidden="1" outlineLevel="1">
      <c r="A51" s="15">
        <v>41760</v>
      </c>
      <c r="B51" s="47">
        <v>10655.66301826</v>
      </c>
      <c r="C51" s="47">
        <f t="shared" si="1"/>
        <v>5489.1433292900001</v>
      </c>
      <c r="D51" s="47">
        <f t="shared" si="1"/>
        <v>4443.3614044000005</v>
      </c>
      <c r="E51" s="47">
        <f t="shared" si="1"/>
        <v>723.15828456999998</v>
      </c>
      <c r="F51" s="47">
        <v>3218.0073723099999</v>
      </c>
      <c r="G51" s="47">
        <v>1815.7654985199999</v>
      </c>
      <c r="H51" s="47">
        <v>1322.6195051499999</v>
      </c>
      <c r="I51" s="47">
        <v>79.622368640000005</v>
      </c>
      <c r="J51" s="47">
        <v>7437.6556459499998</v>
      </c>
      <c r="K51" s="47">
        <v>3673.3778307699999</v>
      </c>
      <c r="L51" s="47">
        <v>3120.7418992500002</v>
      </c>
      <c r="M51" s="47">
        <v>643.53591592999999</v>
      </c>
      <c r="N51" s="47"/>
      <c r="O51" s="47"/>
      <c r="P51" s="47"/>
      <c r="Q51" s="47"/>
    </row>
    <row r="52" spans="1:17" hidden="1" outlineLevel="1">
      <c r="A52" s="15">
        <v>41791</v>
      </c>
      <c r="B52" s="47">
        <v>10437.61491875</v>
      </c>
      <c r="C52" s="47">
        <f t="shared" si="1"/>
        <v>5415.8695464699995</v>
      </c>
      <c r="D52" s="47">
        <f t="shared" si="1"/>
        <v>4310.7451232900003</v>
      </c>
      <c r="E52" s="47">
        <f t="shared" si="1"/>
        <v>711.00024898999993</v>
      </c>
      <c r="F52" s="47">
        <v>3038.0042752300001</v>
      </c>
      <c r="G52" s="47">
        <v>1745.8230971600001</v>
      </c>
      <c r="H52" s="47">
        <v>1218.26895403</v>
      </c>
      <c r="I52" s="47">
        <v>73.912224039999998</v>
      </c>
      <c r="J52" s="47">
        <v>7399.6106435199999</v>
      </c>
      <c r="K52" s="47">
        <v>3670.0464493099998</v>
      </c>
      <c r="L52" s="47">
        <v>3092.47616926</v>
      </c>
      <c r="M52" s="47">
        <v>637.08802494999998</v>
      </c>
      <c r="N52" s="47"/>
      <c r="O52" s="47"/>
      <c r="P52" s="47"/>
      <c r="Q52" s="47"/>
    </row>
    <row r="53" spans="1:17" hidden="1" outlineLevel="1">
      <c r="A53" s="15">
        <v>41821</v>
      </c>
      <c r="B53" s="47">
        <v>10479.37698744</v>
      </c>
      <c r="C53" s="47">
        <f t="shared" si="1"/>
        <v>5528.6495657599999</v>
      </c>
      <c r="D53" s="47">
        <f t="shared" si="1"/>
        <v>4225.9258360500007</v>
      </c>
      <c r="E53" s="47">
        <f t="shared" si="1"/>
        <v>724.80158562999998</v>
      </c>
      <c r="F53" s="47">
        <v>2906.1716013800001</v>
      </c>
      <c r="G53" s="47">
        <v>1717.14382854</v>
      </c>
      <c r="H53" s="47">
        <v>1115.8879667000001</v>
      </c>
      <c r="I53" s="47">
        <v>73.139806140000005</v>
      </c>
      <c r="J53" s="47">
        <v>7573.2053860599999</v>
      </c>
      <c r="K53" s="47">
        <v>3811.5057372199999</v>
      </c>
      <c r="L53" s="47">
        <v>3110.0378693500002</v>
      </c>
      <c r="M53" s="47">
        <v>651.66177948999996</v>
      </c>
      <c r="N53" s="47"/>
      <c r="O53" s="47"/>
      <c r="P53" s="47"/>
      <c r="Q53" s="47"/>
    </row>
    <row r="54" spans="1:17" hidden="1" outlineLevel="1">
      <c r="A54" s="15">
        <v>41852</v>
      </c>
      <c r="B54" s="47">
        <v>11480.539011360001</v>
      </c>
      <c r="C54" s="47">
        <f t="shared" si="1"/>
        <v>6122.6387448400001</v>
      </c>
      <c r="D54" s="47">
        <f t="shared" si="1"/>
        <v>4558.8184041200002</v>
      </c>
      <c r="E54" s="47">
        <f t="shared" si="1"/>
        <v>799.08186239999998</v>
      </c>
      <c r="F54" s="47">
        <v>3069.0179863899998</v>
      </c>
      <c r="G54" s="47">
        <v>1867.12341285</v>
      </c>
      <c r="H54" s="47">
        <v>1135.4367416099999</v>
      </c>
      <c r="I54" s="47">
        <v>66.457831929999998</v>
      </c>
      <c r="J54" s="47">
        <v>8411.5210249699994</v>
      </c>
      <c r="K54" s="47">
        <v>4255.51533199</v>
      </c>
      <c r="L54" s="47">
        <v>3423.3816625099998</v>
      </c>
      <c r="M54" s="47">
        <v>732.62403046999998</v>
      </c>
      <c r="N54" s="47"/>
      <c r="O54" s="47"/>
      <c r="P54" s="47"/>
      <c r="Q54" s="47"/>
    </row>
    <row r="55" spans="1:17" hidden="1" outlineLevel="1" collapsed="1">
      <c r="A55" s="15">
        <v>41883</v>
      </c>
      <c r="B55" s="47">
        <v>10971.010508150001</v>
      </c>
      <c r="C55" s="47">
        <f t="shared" si="1"/>
        <v>5609.3147522899999</v>
      </c>
      <c r="D55" s="47">
        <f t="shared" si="1"/>
        <v>4609.4795735600001</v>
      </c>
      <c r="E55" s="47">
        <f t="shared" si="1"/>
        <v>752.21618230000001</v>
      </c>
      <c r="F55" s="47">
        <v>3060.2092021600001</v>
      </c>
      <c r="G55" s="47">
        <v>1823.4307116099999</v>
      </c>
      <c r="H55" s="47">
        <v>1175.9592339799999</v>
      </c>
      <c r="I55" s="47">
        <v>60.81925657</v>
      </c>
      <c r="J55" s="47">
        <v>7910.8013059900004</v>
      </c>
      <c r="K55" s="47">
        <v>3785.88404068</v>
      </c>
      <c r="L55" s="47">
        <v>3433.5203395799999</v>
      </c>
      <c r="M55" s="47">
        <v>691.39692573000002</v>
      </c>
      <c r="N55" s="47"/>
      <c r="O55" s="47"/>
      <c r="P55" s="47"/>
      <c r="Q55" s="47"/>
    </row>
    <row r="56" spans="1:17" hidden="1" outlineLevel="1" collapsed="1">
      <c r="A56" s="15">
        <v>41913</v>
      </c>
      <c r="B56" s="47">
        <v>10899.135749880001</v>
      </c>
      <c r="C56" s="47">
        <f t="shared" si="1"/>
        <v>6006.7516715900001</v>
      </c>
      <c r="D56" s="47">
        <f t="shared" si="1"/>
        <v>4139.5015797899996</v>
      </c>
      <c r="E56" s="47">
        <f t="shared" si="1"/>
        <v>752.8824985</v>
      </c>
      <c r="F56" s="47">
        <v>3096.6911828399998</v>
      </c>
      <c r="G56" s="47">
        <v>1872.8928001199999</v>
      </c>
      <c r="H56" s="47">
        <v>1162.2030294900001</v>
      </c>
      <c r="I56" s="47">
        <v>61.595353230000001</v>
      </c>
      <c r="J56" s="47">
        <v>7802.44456704</v>
      </c>
      <c r="K56" s="47">
        <v>4133.8588714699999</v>
      </c>
      <c r="L56" s="47">
        <v>2977.2985503</v>
      </c>
      <c r="M56" s="47">
        <v>691.28714527</v>
      </c>
      <c r="N56" s="47"/>
      <c r="O56" s="47"/>
      <c r="P56" s="47"/>
      <c r="Q56" s="47"/>
    </row>
    <row r="57" spans="1:17" hidden="1" outlineLevel="1" collapsed="1">
      <c r="A57" s="15">
        <v>41944</v>
      </c>
      <c r="B57" s="47">
        <v>12245.52657428</v>
      </c>
      <c r="C57" s="47">
        <f t="shared" si="1"/>
        <v>6828.8786510099999</v>
      </c>
      <c r="D57" s="47">
        <f t="shared" si="1"/>
        <v>4555.2632940200001</v>
      </c>
      <c r="E57" s="47">
        <f t="shared" si="1"/>
        <v>861.38462924999999</v>
      </c>
      <c r="F57" s="47">
        <v>3180.4347648500002</v>
      </c>
      <c r="G57" s="47">
        <v>2005.4696160599999</v>
      </c>
      <c r="H57" s="47">
        <v>1112.15023516</v>
      </c>
      <c r="I57" s="47">
        <v>62.81491363</v>
      </c>
      <c r="J57" s="47">
        <v>9065.0918094299996</v>
      </c>
      <c r="K57" s="47">
        <v>4823.4090349500002</v>
      </c>
      <c r="L57" s="47">
        <v>3443.1130588599999</v>
      </c>
      <c r="M57" s="47">
        <v>798.56971562000001</v>
      </c>
      <c r="N57" s="47"/>
      <c r="O57" s="47"/>
      <c r="P57" s="47"/>
      <c r="Q57" s="47"/>
    </row>
    <row r="58" spans="1:17" hidden="1" outlineLevel="1" collapsed="1">
      <c r="A58" s="15">
        <v>41974</v>
      </c>
      <c r="B58" s="47">
        <v>12877.954084000001</v>
      </c>
      <c r="C58" s="47">
        <f t="shared" si="1"/>
        <v>7367.5843079300003</v>
      </c>
      <c r="D58" s="47">
        <f t="shared" si="1"/>
        <v>4606.9849340599994</v>
      </c>
      <c r="E58" s="47">
        <f t="shared" si="1"/>
        <v>903.38484200999994</v>
      </c>
      <c r="F58" s="47">
        <v>3334.42017966</v>
      </c>
      <c r="G58" s="47">
        <v>2270.4644629200002</v>
      </c>
      <c r="H58" s="47">
        <v>1003.69185965</v>
      </c>
      <c r="I58" s="47">
        <v>60.263857090000002</v>
      </c>
      <c r="J58" s="47">
        <v>9543.5339043399999</v>
      </c>
      <c r="K58" s="47">
        <v>5097.1198450100001</v>
      </c>
      <c r="L58" s="47">
        <v>3603.2930744099999</v>
      </c>
      <c r="M58" s="47">
        <v>843.12098491999996</v>
      </c>
      <c r="N58" s="47"/>
      <c r="O58" s="47"/>
      <c r="P58" s="47"/>
      <c r="Q58" s="47"/>
    </row>
    <row r="59" spans="1:17" hidden="1" outlineLevel="1" collapsed="1">
      <c r="A59" s="15">
        <v>42005</v>
      </c>
      <c r="B59" s="47">
        <v>12876.65168515</v>
      </c>
      <c r="C59" s="47">
        <f t="shared" si="1"/>
        <v>7237.00525277</v>
      </c>
      <c r="D59" s="47">
        <f t="shared" si="1"/>
        <v>4708.5506400900003</v>
      </c>
      <c r="E59" s="47">
        <f t="shared" si="1"/>
        <v>931.09579228999996</v>
      </c>
      <c r="F59" s="47">
        <v>3283.8437541200001</v>
      </c>
      <c r="G59" s="47">
        <v>2121.7212943499999</v>
      </c>
      <c r="H59" s="47">
        <v>1101.97505372</v>
      </c>
      <c r="I59" s="47">
        <v>60.147406050000001</v>
      </c>
      <c r="J59" s="47">
        <v>9592.80793103</v>
      </c>
      <c r="K59" s="47">
        <v>5115.2839584200001</v>
      </c>
      <c r="L59" s="47">
        <v>3606.5755863700001</v>
      </c>
      <c r="M59" s="47">
        <v>870.94838623999999</v>
      </c>
      <c r="N59" s="47"/>
      <c r="O59" s="47"/>
      <c r="P59" s="47"/>
      <c r="Q59" s="47"/>
    </row>
    <row r="60" spans="1:17" hidden="1" outlineLevel="1" collapsed="1">
      <c r="A60" s="15">
        <v>42036</v>
      </c>
      <c r="B60" s="47">
        <v>19539.18520339</v>
      </c>
      <c r="C60" s="47">
        <f t="shared" si="1"/>
        <v>10869.23074289</v>
      </c>
      <c r="D60" s="47">
        <f t="shared" si="1"/>
        <v>7115.9443501400001</v>
      </c>
      <c r="E60" s="47">
        <f t="shared" si="1"/>
        <v>1554.01011036</v>
      </c>
      <c r="F60" s="47">
        <v>3374.1781468999998</v>
      </c>
      <c r="G60" s="47">
        <v>2190.90912239</v>
      </c>
      <c r="H60" s="47">
        <v>1123.2683487899999</v>
      </c>
      <c r="I60" s="47">
        <v>60.000675719999997</v>
      </c>
      <c r="J60" s="47">
        <v>16165.00705649</v>
      </c>
      <c r="K60" s="47">
        <v>8678.3216205000008</v>
      </c>
      <c r="L60" s="47">
        <v>5992.6760013499998</v>
      </c>
      <c r="M60" s="47">
        <v>1494.0094346400001</v>
      </c>
      <c r="N60" s="47"/>
      <c r="O60" s="47"/>
      <c r="P60" s="47"/>
      <c r="Q60" s="47"/>
    </row>
    <row r="61" spans="1:17" hidden="1" outlineLevel="1" collapsed="1">
      <c r="A61" s="15">
        <v>42064</v>
      </c>
      <c r="B61" s="47">
        <v>16826.956887640001</v>
      </c>
      <c r="C61" s="47">
        <f t="shared" si="1"/>
        <v>9307.3013935599993</v>
      </c>
      <c r="D61" s="47">
        <f t="shared" si="1"/>
        <v>6164.0393061499999</v>
      </c>
      <c r="E61" s="47">
        <f t="shared" si="1"/>
        <v>1355.6161879299998</v>
      </c>
      <c r="F61" s="47">
        <v>3354.0948935400002</v>
      </c>
      <c r="G61" s="47">
        <v>2144.038626</v>
      </c>
      <c r="H61" s="47">
        <v>1125.30062262</v>
      </c>
      <c r="I61" s="47">
        <v>84.755644919999995</v>
      </c>
      <c r="J61" s="47">
        <v>13472.8619941</v>
      </c>
      <c r="K61" s="47">
        <v>7163.2627675599997</v>
      </c>
      <c r="L61" s="47">
        <v>5038.7386835300003</v>
      </c>
      <c r="M61" s="47">
        <v>1270.8605430099999</v>
      </c>
      <c r="N61" s="47"/>
      <c r="O61" s="47"/>
      <c r="P61" s="47"/>
      <c r="Q61" s="47"/>
    </row>
    <row r="62" spans="1:17" hidden="1" outlineLevel="1" collapsed="1">
      <c r="A62" s="15">
        <v>42095</v>
      </c>
      <c r="B62" s="47">
        <v>15296.22296933</v>
      </c>
      <c r="C62" s="47">
        <f t="shared" si="1"/>
        <v>8469.1077340699994</v>
      </c>
      <c r="D62" s="47">
        <f t="shared" si="1"/>
        <v>5591.7072598099994</v>
      </c>
      <c r="E62" s="47">
        <f t="shared" si="1"/>
        <v>1235.4079754500001</v>
      </c>
      <c r="F62" s="47">
        <v>3298.7008768000001</v>
      </c>
      <c r="G62" s="47">
        <v>2112.7267897400002</v>
      </c>
      <c r="H62" s="47">
        <v>1101.02798869</v>
      </c>
      <c r="I62" s="47">
        <v>84.946098370000001</v>
      </c>
      <c r="J62" s="47">
        <v>11997.52209253</v>
      </c>
      <c r="K62" s="47">
        <v>6356.3809443299997</v>
      </c>
      <c r="L62" s="47">
        <v>4490.6792711199996</v>
      </c>
      <c r="M62" s="47">
        <v>1150.46187708</v>
      </c>
      <c r="N62" s="47"/>
      <c r="O62" s="47"/>
      <c r="P62" s="47"/>
      <c r="Q62" s="47"/>
    </row>
    <row r="63" spans="1:17" hidden="1" outlineLevel="1" collapsed="1">
      <c r="A63" s="15">
        <v>42125</v>
      </c>
      <c r="B63" s="47">
        <v>15293.926396270001</v>
      </c>
      <c r="C63" s="47">
        <f t="shared" si="1"/>
        <v>8508.2991056499995</v>
      </c>
      <c r="D63" s="47">
        <f t="shared" si="1"/>
        <v>5541.0234945900002</v>
      </c>
      <c r="E63" s="47">
        <f t="shared" si="1"/>
        <v>1244.60379603</v>
      </c>
      <c r="F63" s="47">
        <v>3376.1322796999998</v>
      </c>
      <c r="G63" s="47">
        <v>2249.0311976799999</v>
      </c>
      <c r="H63" s="47">
        <v>1042.25525356</v>
      </c>
      <c r="I63" s="47">
        <v>84.845828460000007</v>
      </c>
      <c r="J63" s="47">
        <v>11917.794116569999</v>
      </c>
      <c r="K63" s="47">
        <v>6259.2679079700001</v>
      </c>
      <c r="L63" s="47">
        <v>4498.7682410300004</v>
      </c>
      <c r="M63" s="47">
        <v>1159.7579675699999</v>
      </c>
      <c r="N63" s="47"/>
      <c r="O63" s="47"/>
      <c r="P63" s="47"/>
      <c r="Q63" s="47"/>
    </row>
    <row r="64" spans="1:17" hidden="1" outlineLevel="1" collapsed="1">
      <c r="A64" s="15">
        <v>42156</v>
      </c>
      <c r="B64" s="47">
        <v>15256.681456120001</v>
      </c>
      <c r="C64" s="47">
        <f t="shared" si="1"/>
        <v>9752.3514363899994</v>
      </c>
      <c r="D64" s="47">
        <f t="shared" si="1"/>
        <v>5360.2201125199999</v>
      </c>
      <c r="E64" s="47">
        <f t="shared" si="1"/>
        <v>144.10990720999999</v>
      </c>
      <c r="F64" s="47">
        <v>4439.9746686099998</v>
      </c>
      <c r="G64" s="47">
        <v>3323.4068575199999</v>
      </c>
      <c r="H64" s="47">
        <v>1037.91676276</v>
      </c>
      <c r="I64" s="47">
        <v>78.651048329999995</v>
      </c>
      <c r="J64" s="47">
        <v>10816.70678751</v>
      </c>
      <c r="K64" s="47">
        <v>6428.9445788700004</v>
      </c>
      <c r="L64" s="47">
        <v>4322.3033497599999</v>
      </c>
      <c r="M64" s="47">
        <v>65.458858879999994</v>
      </c>
      <c r="N64" s="47"/>
      <c r="O64" s="47"/>
      <c r="P64" s="47"/>
      <c r="Q64" s="47"/>
    </row>
    <row r="65" spans="1:17" hidden="1" outlineLevel="1" collapsed="1">
      <c r="A65" s="15">
        <v>42186</v>
      </c>
      <c r="B65" s="47">
        <v>15429.35930441</v>
      </c>
      <c r="C65" s="47">
        <f t="shared" si="1"/>
        <v>9800.1443281200009</v>
      </c>
      <c r="D65" s="47">
        <f t="shared" si="1"/>
        <v>5486.70154164</v>
      </c>
      <c r="E65" s="47">
        <f t="shared" si="1"/>
        <v>142.51343464999999</v>
      </c>
      <c r="F65" s="47">
        <v>4543.3130515299999</v>
      </c>
      <c r="G65" s="47">
        <v>3247.0701052200002</v>
      </c>
      <c r="H65" s="47">
        <v>1218.0610886100001</v>
      </c>
      <c r="I65" s="47">
        <v>78.181857699999995</v>
      </c>
      <c r="J65" s="47">
        <v>10886.04625288</v>
      </c>
      <c r="K65" s="47">
        <v>6553.0742228999998</v>
      </c>
      <c r="L65" s="47">
        <v>4268.6404530299997</v>
      </c>
      <c r="M65" s="47">
        <v>64.331576949999999</v>
      </c>
      <c r="N65" s="47"/>
      <c r="O65" s="47"/>
      <c r="P65" s="47"/>
      <c r="Q65" s="47"/>
    </row>
    <row r="66" spans="1:17" hidden="1" outlineLevel="1" collapsed="1">
      <c r="A66" s="15">
        <v>42217</v>
      </c>
      <c r="B66" s="47">
        <v>15158.89904516</v>
      </c>
      <c r="C66" s="47">
        <f t="shared" si="1"/>
        <v>9695.574256079999</v>
      </c>
      <c r="D66" s="47">
        <f t="shared" si="1"/>
        <v>5315.6234752099999</v>
      </c>
      <c r="E66" s="47">
        <f t="shared" si="1"/>
        <v>147.70131387000001</v>
      </c>
      <c r="F66" s="47">
        <v>4637.5943764900003</v>
      </c>
      <c r="G66" s="47">
        <v>3213.1899900899998</v>
      </c>
      <c r="H66" s="47">
        <v>1339.6434765500001</v>
      </c>
      <c r="I66" s="47">
        <v>84.760909850000004</v>
      </c>
      <c r="J66" s="47">
        <v>10521.30466867</v>
      </c>
      <c r="K66" s="47">
        <v>6482.3842659900001</v>
      </c>
      <c r="L66" s="47">
        <v>3975.9799986600001</v>
      </c>
      <c r="M66" s="47">
        <v>62.940404020000003</v>
      </c>
      <c r="N66" s="47"/>
      <c r="O66" s="47"/>
      <c r="P66" s="47"/>
      <c r="Q66" s="47"/>
    </row>
    <row r="67" spans="1:17" hidden="1" outlineLevel="1" collapsed="1">
      <c r="A67" s="15">
        <v>42248</v>
      </c>
      <c r="B67" s="47">
        <v>15085.06523681</v>
      </c>
      <c r="C67" s="47">
        <f t="shared" si="1"/>
        <v>10470.315861859999</v>
      </c>
      <c r="D67" s="47">
        <f t="shared" si="1"/>
        <v>4494.7645356900002</v>
      </c>
      <c r="E67" s="47">
        <f t="shared" si="1"/>
        <v>119.98483926</v>
      </c>
      <c r="F67" s="47">
        <v>4409.2510732399996</v>
      </c>
      <c r="G67" s="47">
        <v>3093.8326506899998</v>
      </c>
      <c r="H67" s="47">
        <v>1240.9499186</v>
      </c>
      <c r="I67" s="47">
        <v>74.468503949999999</v>
      </c>
      <c r="J67" s="47">
        <v>10675.814163569999</v>
      </c>
      <c r="K67" s="47">
        <v>7376.4832111699998</v>
      </c>
      <c r="L67" s="47">
        <v>3253.81461709</v>
      </c>
      <c r="M67" s="47">
        <v>45.516335310000002</v>
      </c>
      <c r="N67" s="47"/>
      <c r="O67" s="47"/>
      <c r="P67" s="47"/>
      <c r="Q67" s="47"/>
    </row>
    <row r="68" spans="1:17" hidden="1" outlineLevel="1" collapsed="1">
      <c r="A68" s="15">
        <v>42278</v>
      </c>
      <c r="B68" s="47">
        <v>16141.554653220001</v>
      </c>
      <c r="C68" s="47">
        <f t="shared" ref="C68" si="2">G68+K68</f>
        <v>11219.652142090001</v>
      </c>
      <c r="D68" s="47">
        <f t="shared" ref="D68" si="3">H68+L68</f>
        <v>4816.57895233</v>
      </c>
      <c r="E68" s="47">
        <f t="shared" ref="E68" si="4">I68+M68</f>
        <v>105.3235588</v>
      </c>
      <c r="F68" s="47">
        <v>4541.3368245199999</v>
      </c>
      <c r="G68" s="47">
        <v>3267.0212778099999</v>
      </c>
      <c r="H68" s="47">
        <v>1215.1494868299999</v>
      </c>
      <c r="I68" s="47">
        <v>59.166059879999999</v>
      </c>
      <c r="J68" s="47">
        <v>11600.217828700001</v>
      </c>
      <c r="K68" s="47">
        <v>7952.6308642800004</v>
      </c>
      <c r="L68" s="47">
        <v>3601.4294654999999</v>
      </c>
      <c r="M68" s="47">
        <v>46.157498920000002</v>
      </c>
      <c r="N68" s="47"/>
      <c r="O68" s="47"/>
      <c r="P68" s="47"/>
      <c r="Q68" s="47"/>
    </row>
    <row r="69" spans="1:17" hidden="1" outlineLevel="1" collapsed="1">
      <c r="A69" s="15">
        <v>42309</v>
      </c>
      <c r="B69" s="47">
        <v>16439.400403520001</v>
      </c>
      <c r="C69" s="47">
        <f t="shared" ref="C69" si="5">G69+K69</f>
        <v>11528.059074230001</v>
      </c>
      <c r="D69" s="47">
        <f t="shared" ref="D69" si="6">H69+L69</f>
        <v>4534.1367017699995</v>
      </c>
      <c r="E69" s="47">
        <f t="shared" ref="E69" si="7">I69+M69</f>
        <v>377.20462751999997</v>
      </c>
      <c r="F69" s="47">
        <v>4371.7513685000004</v>
      </c>
      <c r="G69" s="47">
        <v>3222.1364912600002</v>
      </c>
      <c r="H69" s="47">
        <v>820.01716806000002</v>
      </c>
      <c r="I69" s="47">
        <v>329.59770917999998</v>
      </c>
      <c r="J69" s="47">
        <v>12067.64903502</v>
      </c>
      <c r="K69" s="47">
        <v>8305.9225829700008</v>
      </c>
      <c r="L69" s="47">
        <v>3714.1195337099998</v>
      </c>
      <c r="M69" s="47">
        <v>47.60691834</v>
      </c>
      <c r="N69" s="47"/>
      <c r="O69" s="47"/>
      <c r="P69" s="47"/>
      <c r="Q69" s="47"/>
    </row>
    <row r="70" spans="1:17" hidden="1" outlineLevel="1" collapsed="1">
      <c r="A70" s="15">
        <v>42339</v>
      </c>
      <c r="B70" s="47">
        <v>16162.139515209999</v>
      </c>
      <c r="C70" s="47">
        <f t="shared" ref="C70" si="8">G70+K70</f>
        <v>11447.358348779999</v>
      </c>
      <c r="D70" s="47">
        <f t="shared" ref="D70" si="9">H70+L70</f>
        <v>4355.46117495</v>
      </c>
      <c r="E70" s="47">
        <f t="shared" ref="E70" si="10">I70+M70</f>
        <v>359.31999148</v>
      </c>
      <c r="F70" s="47">
        <v>4110.9840972399998</v>
      </c>
      <c r="G70" s="47">
        <v>3113.90158092</v>
      </c>
      <c r="H70" s="47">
        <v>685.10359067000002</v>
      </c>
      <c r="I70" s="47">
        <v>311.97892565000001</v>
      </c>
      <c r="J70" s="47">
        <v>12051.15541797</v>
      </c>
      <c r="K70" s="47">
        <v>8333.4567678599997</v>
      </c>
      <c r="L70" s="47">
        <v>3670.3575842800001</v>
      </c>
      <c r="M70" s="47">
        <v>47.341065829999998</v>
      </c>
      <c r="N70" s="47"/>
      <c r="O70" s="47"/>
      <c r="P70" s="47"/>
      <c r="Q70" s="47"/>
    </row>
    <row r="71" spans="1:17" hidden="1" outlineLevel="1" collapsed="1">
      <c r="A71" s="15">
        <v>42370</v>
      </c>
      <c r="B71" s="47">
        <v>16395.571748999999</v>
      </c>
      <c r="C71" s="47">
        <f t="shared" ref="C71" si="11">G71+K71</f>
        <v>11667.16992729</v>
      </c>
      <c r="D71" s="47">
        <f t="shared" ref="D71" si="12">H71+L71</f>
        <v>4365.8130537699999</v>
      </c>
      <c r="E71" s="47">
        <f t="shared" ref="E71" si="13">I71+M71</f>
        <v>362.58876794000003</v>
      </c>
      <c r="F71" s="47">
        <v>3911.2684756799999</v>
      </c>
      <c r="G71" s="47">
        <v>2896.7133670899998</v>
      </c>
      <c r="H71" s="47">
        <v>701.32015547000003</v>
      </c>
      <c r="I71" s="47">
        <v>313.23495312</v>
      </c>
      <c r="J71" s="47">
        <v>12484.30327332</v>
      </c>
      <c r="K71" s="47">
        <v>8770.4565602000002</v>
      </c>
      <c r="L71" s="47">
        <v>3664.4928983</v>
      </c>
      <c r="M71" s="47">
        <v>49.353814819999997</v>
      </c>
      <c r="N71" s="47"/>
      <c r="O71" s="47"/>
      <c r="P71" s="47"/>
      <c r="Q71" s="47"/>
    </row>
    <row r="72" spans="1:17" hidden="1" outlineLevel="1" collapsed="1">
      <c r="A72" s="15">
        <v>42401</v>
      </c>
      <c r="B72" s="47">
        <v>14285.846625890001</v>
      </c>
      <c r="C72" s="47">
        <f t="shared" ref="C72" si="14">G72+K72</f>
        <v>12060.121029239999</v>
      </c>
      <c r="D72" s="47">
        <f t="shared" ref="D72" si="15">H72+L72</f>
        <v>1861.2471032500002</v>
      </c>
      <c r="E72" s="47">
        <f t="shared" ref="E72" si="16">I72+M72</f>
        <v>364.47849339999999</v>
      </c>
      <c r="F72" s="47">
        <v>3898.5543107399999</v>
      </c>
      <c r="G72" s="47">
        <v>2873.06048569</v>
      </c>
      <c r="H72" s="47">
        <v>711.96162986000002</v>
      </c>
      <c r="I72" s="47">
        <v>313.53219518999998</v>
      </c>
      <c r="J72" s="47">
        <v>10387.29231515</v>
      </c>
      <c r="K72" s="47">
        <v>9187.0605435500001</v>
      </c>
      <c r="L72" s="47">
        <v>1149.2854733900001</v>
      </c>
      <c r="M72" s="47">
        <v>50.946298210000002</v>
      </c>
      <c r="N72" s="47"/>
      <c r="O72" s="47"/>
      <c r="P72" s="47"/>
      <c r="Q72" s="47"/>
    </row>
    <row r="73" spans="1:17" hidden="1" outlineLevel="1" collapsed="1">
      <c r="A73" s="15">
        <v>42430</v>
      </c>
      <c r="B73" s="47">
        <v>14549.864459750001</v>
      </c>
      <c r="C73" s="47">
        <f t="shared" ref="C73" si="17">G73+K73</f>
        <v>12066.83864279</v>
      </c>
      <c r="D73" s="47">
        <f t="shared" ref="D73" si="18">H73+L73</f>
        <v>2117.8994721700001</v>
      </c>
      <c r="E73" s="47">
        <f t="shared" ref="E73" si="19">I73+M73</f>
        <v>365.12634478999996</v>
      </c>
      <c r="F73" s="47">
        <v>4168.8627042799999</v>
      </c>
      <c r="G73" s="47">
        <v>3058.6072988300002</v>
      </c>
      <c r="H73" s="47">
        <v>796.20772722000004</v>
      </c>
      <c r="I73" s="47">
        <v>314.04767822999997</v>
      </c>
      <c r="J73" s="47">
        <v>10381.001755470001</v>
      </c>
      <c r="K73" s="47">
        <v>9008.2313439600002</v>
      </c>
      <c r="L73" s="47">
        <v>1321.6917449499999</v>
      </c>
      <c r="M73" s="47">
        <v>51.078666560000002</v>
      </c>
      <c r="N73" s="47"/>
      <c r="O73" s="47"/>
      <c r="P73" s="47"/>
      <c r="Q73" s="47"/>
    </row>
    <row r="74" spans="1:17" hidden="1" outlineLevel="1" collapsed="1">
      <c r="A74" s="15">
        <v>42461</v>
      </c>
      <c r="B74" s="47">
        <v>14518.66875633</v>
      </c>
      <c r="C74" s="47">
        <f t="shared" ref="C74" si="20">G74+K74</f>
        <v>12066.772160240002</v>
      </c>
      <c r="D74" s="47">
        <f t="shared" ref="D74" si="21">H74+L74</f>
        <v>2088.1011299500001</v>
      </c>
      <c r="E74" s="47">
        <f t="shared" ref="E74" si="22">I74+M74</f>
        <v>363.79546613999997</v>
      </c>
      <c r="F74" s="47">
        <v>4354.2561560300001</v>
      </c>
      <c r="G74" s="47">
        <v>3213.6379307500001</v>
      </c>
      <c r="H74" s="47">
        <v>825.41477534000001</v>
      </c>
      <c r="I74" s="47">
        <v>315.20344993999998</v>
      </c>
      <c r="J74" s="47">
        <v>10164.4126003</v>
      </c>
      <c r="K74" s="47">
        <v>8853.1342294900005</v>
      </c>
      <c r="L74" s="47">
        <v>1262.6863546100001</v>
      </c>
      <c r="M74" s="47">
        <v>48.592016200000003</v>
      </c>
      <c r="N74" s="47"/>
      <c r="O74" s="47"/>
      <c r="P74" s="47"/>
      <c r="Q74" s="47"/>
    </row>
    <row r="75" spans="1:17" hidden="1" outlineLevel="1" collapsed="1">
      <c r="A75" s="15">
        <v>42491</v>
      </c>
      <c r="B75" s="47">
        <v>14404.62369353</v>
      </c>
      <c r="C75" s="47">
        <f t="shared" ref="C75" si="23">G75+K75</f>
        <v>10996.776739049999</v>
      </c>
      <c r="D75" s="47">
        <f t="shared" ref="D75" si="24">H75+L75</f>
        <v>3043.02028853</v>
      </c>
      <c r="E75" s="47">
        <f t="shared" ref="E75" si="25">I75+M75</f>
        <v>364.82666595000001</v>
      </c>
      <c r="F75" s="47">
        <v>4342.0027264</v>
      </c>
      <c r="G75" s="47">
        <v>3171.5537662800002</v>
      </c>
      <c r="H75" s="47">
        <v>853.74153307999995</v>
      </c>
      <c r="I75" s="47">
        <v>316.70742704000003</v>
      </c>
      <c r="J75" s="47">
        <v>10062.62096713</v>
      </c>
      <c r="K75" s="47">
        <v>7825.2229727699996</v>
      </c>
      <c r="L75" s="47">
        <v>2189.2787554500001</v>
      </c>
      <c r="M75" s="47">
        <v>48.11923891</v>
      </c>
      <c r="N75" s="47"/>
      <c r="O75" s="47"/>
      <c r="P75" s="47"/>
      <c r="Q75" s="47"/>
    </row>
    <row r="76" spans="1:17" hidden="1" outlineLevel="1" collapsed="1">
      <c r="A76" s="15">
        <v>42522</v>
      </c>
      <c r="B76" s="47">
        <v>14383.788542849999</v>
      </c>
      <c r="C76" s="47">
        <f t="shared" ref="C76" si="26">G76+K76</f>
        <v>10905.71212959</v>
      </c>
      <c r="D76" s="47">
        <f t="shared" ref="D76" si="27">H76+L76</f>
        <v>3115.046691</v>
      </c>
      <c r="E76" s="47">
        <f t="shared" ref="E76" si="28">I76+M76</f>
        <v>363.02972225999997</v>
      </c>
      <c r="F76" s="47">
        <v>4420.7590222700001</v>
      </c>
      <c r="G76" s="47">
        <v>3142.48903943</v>
      </c>
      <c r="H76" s="47">
        <v>962.67990363000001</v>
      </c>
      <c r="I76" s="47">
        <v>315.59007921</v>
      </c>
      <c r="J76" s="47">
        <v>9963.0295205799994</v>
      </c>
      <c r="K76" s="47">
        <v>7763.2230901599996</v>
      </c>
      <c r="L76" s="47">
        <v>2152.3667873700001</v>
      </c>
      <c r="M76" s="47">
        <v>47.439643050000001</v>
      </c>
      <c r="N76" s="47"/>
      <c r="O76" s="47"/>
      <c r="P76" s="47"/>
      <c r="Q76" s="47"/>
    </row>
    <row r="77" spans="1:17" hidden="1" outlineLevel="1" collapsed="1">
      <c r="A77" s="15">
        <v>42552</v>
      </c>
      <c r="B77" s="47">
        <v>14134.04850551</v>
      </c>
      <c r="C77" s="47">
        <f t="shared" ref="C77" si="29">G77+K77</f>
        <v>11161.98707741</v>
      </c>
      <c r="D77" s="47">
        <f t="shared" ref="D77" si="30">H77+L77</f>
        <v>2607.5822321200003</v>
      </c>
      <c r="E77" s="47">
        <f t="shared" ref="E77" si="31">I77+M77</f>
        <v>364.47919597999999</v>
      </c>
      <c r="F77" s="47">
        <v>4388.1179234299998</v>
      </c>
      <c r="G77" s="47">
        <v>3112.9309064200002</v>
      </c>
      <c r="H77" s="47">
        <v>957.92442858000004</v>
      </c>
      <c r="I77" s="47">
        <v>317.26258842999999</v>
      </c>
      <c r="J77" s="47">
        <v>9745.93058208</v>
      </c>
      <c r="K77" s="47">
        <v>8049.0561709900003</v>
      </c>
      <c r="L77" s="47">
        <v>1649.65780354</v>
      </c>
      <c r="M77" s="47">
        <v>47.216607549999999</v>
      </c>
      <c r="N77" s="47"/>
      <c r="O77" s="47"/>
      <c r="P77" s="47"/>
      <c r="Q77" s="47"/>
    </row>
    <row r="78" spans="1:17" hidden="1" outlineLevel="1" collapsed="1">
      <c r="A78" s="15">
        <v>42583</v>
      </c>
      <c r="B78" s="47">
        <v>14596.06270552</v>
      </c>
      <c r="C78" s="47">
        <f t="shared" ref="C78" si="32">G78+K78</f>
        <v>11146.15815397</v>
      </c>
      <c r="D78" s="47">
        <f t="shared" ref="D78" si="33">H78+L78</f>
        <v>3088.7484299799999</v>
      </c>
      <c r="E78" s="47">
        <f t="shared" ref="E78" si="34">I78+M78</f>
        <v>361.15612156999998</v>
      </c>
      <c r="F78" s="47">
        <v>4588.7209972500004</v>
      </c>
      <c r="G78" s="47">
        <v>3250.1762227099998</v>
      </c>
      <c r="H78" s="47">
        <v>1020.12334147</v>
      </c>
      <c r="I78" s="47">
        <v>318.42143306999998</v>
      </c>
      <c r="J78" s="47">
        <v>10007.34170827</v>
      </c>
      <c r="K78" s="47">
        <v>7895.9819312600002</v>
      </c>
      <c r="L78" s="47">
        <v>2068.6250885099998</v>
      </c>
      <c r="M78" s="47">
        <v>42.734688499999997</v>
      </c>
      <c r="N78" s="47"/>
      <c r="O78" s="47"/>
      <c r="P78" s="47"/>
      <c r="Q78" s="47"/>
    </row>
    <row r="79" spans="1:17" hidden="1" outlineLevel="1" collapsed="1">
      <c r="A79" s="15">
        <v>42614</v>
      </c>
      <c r="B79" s="47">
        <v>14766.816410949999</v>
      </c>
      <c r="C79" s="47">
        <f t="shared" ref="C79" si="35">G79+K79</f>
        <v>11033.045253439999</v>
      </c>
      <c r="D79" s="47">
        <f t="shared" ref="D79" si="36">H79+L79</f>
        <v>3384.5560805999999</v>
      </c>
      <c r="E79" s="47">
        <f t="shared" ref="E79" si="37">I79+M79</f>
        <v>349.21507690999999</v>
      </c>
      <c r="F79" s="47">
        <v>4569.4662022700004</v>
      </c>
      <c r="G79" s="47">
        <v>3251.2343342099998</v>
      </c>
      <c r="H79" s="47">
        <v>1012.35201439</v>
      </c>
      <c r="I79" s="47">
        <v>305.87985366999999</v>
      </c>
      <c r="J79" s="47">
        <v>10197.35020868</v>
      </c>
      <c r="K79" s="47">
        <v>7781.8109192299999</v>
      </c>
      <c r="L79" s="47">
        <v>2372.2040662099998</v>
      </c>
      <c r="M79" s="47">
        <v>43.335223239999998</v>
      </c>
      <c r="N79" s="47"/>
      <c r="O79" s="47"/>
      <c r="P79" s="47"/>
      <c r="Q79" s="47"/>
    </row>
    <row r="80" spans="1:17" hidden="1" outlineLevel="1" collapsed="1">
      <c r="A80" s="15">
        <v>42644</v>
      </c>
      <c r="B80" s="47">
        <v>15147.1009997</v>
      </c>
      <c r="C80" s="47">
        <f t="shared" ref="C80" si="38">G80+K80</f>
        <v>11282.393223750001</v>
      </c>
      <c r="D80" s="47">
        <f t="shared" ref="D80" si="39">H80+L80</f>
        <v>3517.1727504999999</v>
      </c>
      <c r="E80" s="47">
        <f t="shared" ref="E80" si="40">I80+M80</f>
        <v>347.53502544999998</v>
      </c>
      <c r="F80" s="47">
        <v>4919.9029679900004</v>
      </c>
      <c r="G80" s="47">
        <v>3552.4538866299999</v>
      </c>
      <c r="H80" s="47">
        <v>1062.26797545</v>
      </c>
      <c r="I80" s="47">
        <v>305.18110590999999</v>
      </c>
      <c r="J80" s="47">
        <v>10227.198031710001</v>
      </c>
      <c r="K80" s="47">
        <v>7729.9393371200003</v>
      </c>
      <c r="L80" s="47">
        <v>2454.9047750499999</v>
      </c>
      <c r="M80" s="47">
        <v>42.35391954</v>
      </c>
      <c r="N80" s="47"/>
      <c r="O80" s="47"/>
      <c r="P80" s="47"/>
      <c r="Q80" s="47"/>
    </row>
    <row r="81" spans="1:17" hidden="1" outlineLevel="1" collapsed="1">
      <c r="A81" s="15">
        <v>42675</v>
      </c>
      <c r="B81" s="47">
        <v>15356.561021949999</v>
      </c>
      <c r="C81" s="47">
        <f t="shared" ref="C81" si="41">G81+K81</f>
        <v>11686.04944809</v>
      </c>
      <c r="D81" s="47">
        <f t="shared" ref="D81" si="42">H81+L81</f>
        <v>3325.1804808200004</v>
      </c>
      <c r="E81" s="47">
        <f t="shared" ref="E81" si="43">I81+M81</f>
        <v>345.33109303999998</v>
      </c>
      <c r="F81" s="47">
        <v>5065.9419742</v>
      </c>
      <c r="G81" s="47">
        <v>3866.8985307500002</v>
      </c>
      <c r="H81" s="47">
        <v>895.63054459</v>
      </c>
      <c r="I81" s="47">
        <v>303.41289885999998</v>
      </c>
      <c r="J81" s="47">
        <v>10290.61904775</v>
      </c>
      <c r="K81" s="47">
        <v>7819.15091734</v>
      </c>
      <c r="L81" s="47">
        <v>2429.5499362300002</v>
      </c>
      <c r="M81" s="47">
        <v>41.91819418</v>
      </c>
      <c r="N81" s="47"/>
      <c r="O81" s="47"/>
      <c r="P81" s="47"/>
      <c r="Q81" s="47"/>
    </row>
    <row r="82" spans="1:17" hidden="1" outlineLevel="1" collapsed="1">
      <c r="A82" s="15">
        <v>42705</v>
      </c>
      <c r="B82" s="47">
        <v>15778.7059037</v>
      </c>
      <c r="C82" s="47">
        <f t="shared" ref="C82" si="44">G82+K82</f>
        <v>11942.574913799999</v>
      </c>
      <c r="D82" s="47">
        <f t="shared" ref="D82" si="45">H82+L82</f>
        <v>3058.2100294100001</v>
      </c>
      <c r="E82" s="47">
        <f t="shared" ref="E82" si="46">I82+M82</f>
        <v>777.92096048999997</v>
      </c>
      <c r="F82" s="47">
        <v>4991.5388423000004</v>
      </c>
      <c r="G82" s="47">
        <v>3754.4647873099998</v>
      </c>
      <c r="H82" s="47">
        <v>923.44256884000004</v>
      </c>
      <c r="I82" s="47">
        <v>313.63148615</v>
      </c>
      <c r="J82" s="47">
        <v>10787.1670614</v>
      </c>
      <c r="K82" s="47">
        <v>8188.1101264899999</v>
      </c>
      <c r="L82" s="47">
        <v>2134.7674605699999</v>
      </c>
      <c r="M82" s="47">
        <v>464.28947434000003</v>
      </c>
      <c r="N82" s="47"/>
      <c r="O82" s="47"/>
      <c r="P82" s="47"/>
      <c r="Q82" s="47"/>
    </row>
    <row r="83" spans="1:17" hidden="1" outlineLevel="1" collapsed="1">
      <c r="A83" s="15">
        <v>42736</v>
      </c>
      <c r="B83" s="47">
        <v>16020.550980280001</v>
      </c>
      <c r="C83" s="47">
        <f t="shared" ref="C83" si="47">G83+K83</f>
        <v>12157.448417579999</v>
      </c>
      <c r="D83" s="47">
        <f t="shared" ref="D83" si="48">H83+L83</f>
        <v>3078.6676277300003</v>
      </c>
      <c r="E83" s="47">
        <f t="shared" ref="E83" si="49">I83+M83</f>
        <v>784.43493496999997</v>
      </c>
      <c r="F83" s="47">
        <v>5112.35903194</v>
      </c>
      <c r="G83" s="47">
        <v>3878.95030886</v>
      </c>
      <c r="H83" s="47">
        <v>912.51428062000002</v>
      </c>
      <c r="I83" s="47">
        <v>320.89444245999999</v>
      </c>
      <c r="J83" s="47">
        <v>10908.19194834</v>
      </c>
      <c r="K83" s="47">
        <v>8278.4981087199994</v>
      </c>
      <c r="L83" s="47">
        <v>2166.1533471100001</v>
      </c>
      <c r="M83" s="47">
        <v>463.54049250999998</v>
      </c>
      <c r="N83" s="47"/>
      <c r="O83" s="47"/>
      <c r="P83" s="47"/>
      <c r="Q83" s="47"/>
    </row>
    <row r="84" spans="1:17" hidden="1" outlineLevel="1" collapsed="1">
      <c r="A84" s="15">
        <v>42767</v>
      </c>
      <c r="B84" s="47">
        <v>15918.28411545</v>
      </c>
      <c r="C84" s="47">
        <f t="shared" ref="C84" si="50">G84+K84</f>
        <v>12075.425167220001</v>
      </c>
      <c r="D84" s="47">
        <f t="shared" ref="D84" si="51">H84+L84</f>
        <v>3042.6162094300003</v>
      </c>
      <c r="E84" s="47">
        <f t="shared" ref="E84" si="52">I84+M84</f>
        <v>800.2427388000001</v>
      </c>
      <c r="F84" s="47">
        <v>5040.4089092599997</v>
      </c>
      <c r="G84" s="47">
        <v>3821.1654490999999</v>
      </c>
      <c r="H84" s="47">
        <v>879.48925421000001</v>
      </c>
      <c r="I84" s="47">
        <v>339.75420595000003</v>
      </c>
      <c r="J84" s="47">
        <v>10877.87520619</v>
      </c>
      <c r="K84" s="47">
        <v>8254.2597181199999</v>
      </c>
      <c r="L84" s="47">
        <v>2163.1269552200001</v>
      </c>
      <c r="M84" s="47">
        <v>460.48853285000001</v>
      </c>
      <c r="N84" s="47"/>
      <c r="O84" s="47"/>
      <c r="P84" s="47"/>
      <c r="Q84" s="47"/>
    </row>
    <row r="85" spans="1:17" hidden="1" outlineLevel="1" collapsed="1">
      <c r="A85" s="15">
        <v>42795</v>
      </c>
      <c r="B85" s="47">
        <v>16315.70685393</v>
      </c>
      <c r="C85" s="47">
        <f t="shared" ref="C85" si="53">G85+K85</f>
        <v>12071.660890629999</v>
      </c>
      <c r="D85" s="47">
        <f t="shared" ref="D85" si="54">H85+L85</f>
        <v>3440.4544913500004</v>
      </c>
      <c r="E85" s="47">
        <f t="shared" ref="E85" si="55">I85+M85</f>
        <v>803.59147194999991</v>
      </c>
      <c r="F85" s="47">
        <v>5076.1525901900004</v>
      </c>
      <c r="G85" s="47">
        <v>3850.02404329</v>
      </c>
      <c r="H85" s="47">
        <v>881.63645122000003</v>
      </c>
      <c r="I85" s="47">
        <v>344.49209567999998</v>
      </c>
      <c r="J85" s="47">
        <v>11239.554263739999</v>
      </c>
      <c r="K85" s="47">
        <v>8221.6368473399998</v>
      </c>
      <c r="L85" s="47">
        <v>2558.8180401300001</v>
      </c>
      <c r="M85" s="47">
        <v>459.09937626999999</v>
      </c>
      <c r="N85" s="47"/>
      <c r="O85" s="47"/>
      <c r="P85" s="47"/>
      <c r="Q85" s="47"/>
    </row>
    <row r="86" spans="1:17" hidden="1" outlineLevel="1" collapsed="1">
      <c r="A86" s="15">
        <v>42826</v>
      </c>
      <c r="B86" s="47">
        <v>16176.64109433</v>
      </c>
      <c r="C86" s="47">
        <f t="shared" ref="C86" si="56">G86+K86</f>
        <v>11452.384544100001</v>
      </c>
      <c r="D86" s="47">
        <f t="shared" ref="D86" si="57">H86+L86</f>
        <v>3973.7903545099998</v>
      </c>
      <c r="E86" s="47">
        <f t="shared" ref="E86" si="58">I86+M86</f>
        <v>750.46619571999997</v>
      </c>
      <c r="F86" s="47">
        <v>5026.2428988600004</v>
      </c>
      <c r="G86" s="47">
        <v>3786.0691537100001</v>
      </c>
      <c r="H86" s="47">
        <v>941.69645585000001</v>
      </c>
      <c r="I86" s="47">
        <v>298.4772893</v>
      </c>
      <c r="J86" s="47">
        <v>11150.398195469999</v>
      </c>
      <c r="K86" s="47">
        <v>7666.3153903900002</v>
      </c>
      <c r="L86" s="47">
        <v>3032.0938986599999</v>
      </c>
      <c r="M86" s="47">
        <v>451.98890641999998</v>
      </c>
      <c r="N86" s="47"/>
      <c r="O86" s="47"/>
      <c r="P86" s="47"/>
      <c r="Q86" s="47"/>
    </row>
    <row r="87" spans="1:17" hidden="1" outlineLevel="1" collapsed="1">
      <c r="A87" s="15">
        <v>42856</v>
      </c>
      <c r="B87" s="47">
        <v>16113.886938739999</v>
      </c>
      <c r="C87" s="47">
        <f t="shared" ref="C87" si="59">G87+K87</f>
        <v>11405.97698071</v>
      </c>
      <c r="D87" s="47">
        <f t="shared" ref="D87" si="60">H87+L87</f>
        <v>3964.18995903</v>
      </c>
      <c r="E87" s="47">
        <f t="shared" ref="E87" si="61">I87+M87</f>
        <v>743.71999900000003</v>
      </c>
      <c r="F87" s="47">
        <v>4994.5431745400001</v>
      </c>
      <c r="G87" s="47">
        <v>3700.4257611600001</v>
      </c>
      <c r="H87" s="47">
        <v>999.32096698999999</v>
      </c>
      <c r="I87" s="47">
        <v>294.79644639000003</v>
      </c>
      <c r="J87" s="47">
        <v>11119.343764200001</v>
      </c>
      <c r="K87" s="47">
        <v>7705.5512195499996</v>
      </c>
      <c r="L87" s="47">
        <v>2964.8689920400002</v>
      </c>
      <c r="M87" s="47">
        <v>448.92355261</v>
      </c>
      <c r="N87" s="47"/>
      <c r="O87" s="47"/>
      <c r="P87" s="47"/>
      <c r="Q87" s="47"/>
    </row>
    <row r="88" spans="1:17" hidden="1" outlineLevel="1" collapsed="1">
      <c r="A88" s="15">
        <v>42887</v>
      </c>
      <c r="B88" s="47">
        <v>16063.66457447</v>
      </c>
      <c r="C88" s="47">
        <f t="shared" ref="C88" si="62">G88+K88</f>
        <v>11431.76632508</v>
      </c>
      <c r="D88" s="47">
        <f t="shared" ref="D88" si="63">H88+L88</f>
        <v>3893.0272273999999</v>
      </c>
      <c r="E88" s="47">
        <f t="shared" ref="E88" si="64">I88+M88</f>
        <v>738.87102199000003</v>
      </c>
      <c r="F88" s="47">
        <v>5114.3341108200002</v>
      </c>
      <c r="G88" s="47">
        <v>3778.2052162800001</v>
      </c>
      <c r="H88" s="47">
        <v>1041.41063364</v>
      </c>
      <c r="I88" s="47">
        <v>294.71826090000002</v>
      </c>
      <c r="J88" s="47">
        <v>10949.33046365</v>
      </c>
      <c r="K88" s="47">
        <v>7653.5611087999996</v>
      </c>
      <c r="L88" s="47">
        <v>2851.6165937599999</v>
      </c>
      <c r="M88" s="47">
        <v>444.15276109000001</v>
      </c>
      <c r="N88" s="47"/>
      <c r="O88" s="47"/>
      <c r="P88" s="47"/>
      <c r="Q88" s="47"/>
    </row>
    <row r="89" spans="1:17" hidden="1" outlineLevel="1" collapsed="1">
      <c r="A89" s="15">
        <v>42917</v>
      </c>
      <c r="B89" s="47">
        <v>16096.808086479999</v>
      </c>
      <c r="C89" s="47">
        <f t="shared" ref="C89" si="65">G89+K89</f>
        <v>11521.659005039999</v>
      </c>
      <c r="D89" s="47">
        <f t="shared" ref="D89" si="66">H89+L89</f>
        <v>3842.2550905199996</v>
      </c>
      <c r="E89" s="47">
        <f t="shared" ref="E89" si="67">I89+M89</f>
        <v>732.89399091999996</v>
      </c>
      <c r="F89" s="47">
        <v>5150.2862601300003</v>
      </c>
      <c r="G89" s="47">
        <v>3817.1663555099999</v>
      </c>
      <c r="H89" s="47">
        <v>1041.5552645</v>
      </c>
      <c r="I89" s="47">
        <v>291.56464011999998</v>
      </c>
      <c r="J89" s="47">
        <v>10946.521826349999</v>
      </c>
      <c r="K89" s="47">
        <v>7704.4926495299997</v>
      </c>
      <c r="L89" s="47">
        <v>2800.6998260199998</v>
      </c>
      <c r="M89" s="47">
        <v>441.32935079999999</v>
      </c>
      <c r="N89" s="47"/>
      <c r="O89" s="47"/>
      <c r="P89" s="47"/>
      <c r="Q89" s="47"/>
    </row>
    <row r="90" spans="1:17" hidden="1" outlineLevel="1" collapsed="1">
      <c r="A90" s="15">
        <v>42948</v>
      </c>
      <c r="B90" s="47">
        <v>16107.195990579999</v>
      </c>
      <c r="C90" s="47">
        <f t="shared" ref="C90" si="68">G90+K90</f>
        <v>11599.957720170001</v>
      </c>
      <c r="D90" s="47">
        <f t="shared" ref="D90" si="69">H90+L90</f>
        <v>3778.1851922599999</v>
      </c>
      <c r="E90" s="47">
        <f t="shared" ref="E90" si="70">I90+M90</f>
        <v>729.05307814999992</v>
      </c>
      <c r="F90" s="47">
        <v>5423.4017470400004</v>
      </c>
      <c r="G90" s="47">
        <v>4019.06391618</v>
      </c>
      <c r="H90" s="47">
        <v>1110.7081146999999</v>
      </c>
      <c r="I90" s="47">
        <v>293.62971615999999</v>
      </c>
      <c r="J90" s="47">
        <v>10683.79424354</v>
      </c>
      <c r="K90" s="47">
        <v>7580.8938039900004</v>
      </c>
      <c r="L90" s="47">
        <v>2667.47707756</v>
      </c>
      <c r="M90" s="47">
        <v>435.42336198999999</v>
      </c>
      <c r="N90" s="47"/>
      <c r="O90" s="47"/>
      <c r="P90" s="47"/>
      <c r="Q90" s="47"/>
    </row>
    <row r="91" spans="1:17" hidden="1" outlineLevel="1" collapsed="1">
      <c r="A91" s="15">
        <v>42979</v>
      </c>
      <c r="B91" s="47">
        <v>16573.710963279998</v>
      </c>
      <c r="C91" s="47">
        <f t="shared" ref="C91" si="71">G91+K91</f>
        <v>11998.994599829999</v>
      </c>
      <c r="D91" s="47">
        <f t="shared" ref="D91" si="72">H91+L91</f>
        <v>3198.39241124</v>
      </c>
      <c r="E91" s="47">
        <f t="shared" ref="E91" si="73">I91+M91</f>
        <v>1376.3239522100002</v>
      </c>
      <c r="F91" s="47">
        <v>5632.3832650599998</v>
      </c>
      <c r="G91" s="47">
        <v>4176.4104053199999</v>
      </c>
      <c r="H91" s="47">
        <v>1154.13861688</v>
      </c>
      <c r="I91" s="47">
        <v>301.83424286000002</v>
      </c>
      <c r="J91" s="47">
        <v>10941.32769822</v>
      </c>
      <c r="K91" s="47">
        <v>7822.5841945100001</v>
      </c>
      <c r="L91" s="47">
        <v>2044.25379436</v>
      </c>
      <c r="M91" s="47">
        <v>1074.4897093500001</v>
      </c>
      <c r="N91" s="47"/>
      <c r="O91" s="47"/>
      <c r="P91" s="47"/>
      <c r="Q91" s="47"/>
    </row>
    <row r="92" spans="1:17" hidden="1" outlineLevel="1" collapsed="1">
      <c r="A92" s="15">
        <v>43009</v>
      </c>
      <c r="B92" s="47">
        <v>16838.038130510002</v>
      </c>
      <c r="C92" s="47">
        <f t="shared" ref="C92" si="74">G92+K92</f>
        <v>12266.20032822</v>
      </c>
      <c r="D92" s="47">
        <f t="shared" ref="D92" si="75">H92+L92</f>
        <v>3179.72990966</v>
      </c>
      <c r="E92" s="47">
        <f t="shared" ref="E92" si="76">I92+M92</f>
        <v>1392.1078926299999</v>
      </c>
      <c r="F92" s="47">
        <v>5596.0635365400003</v>
      </c>
      <c r="G92" s="47">
        <v>4185.2696085600001</v>
      </c>
      <c r="H92" s="47">
        <v>1107.9454880000001</v>
      </c>
      <c r="I92" s="47">
        <v>302.84843998000002</v>
      </c>
      <c r="J92" s="47">
        <v>11241.974593970001</v>
      </c>
      <c r="K92" s="47">
        <v>8080.9307196600002</v>
      </c>
      <c r="L92" s="47">
        <v>2071.7844216600001</v>
      </c>
      <c r="M92" s="47">
        <v>1089.25945265</v>
      </c>
      <c r="N92" s="47"/>
      <c r="O92" s="47"/>
      <c r="P92" s="47"/>
      <c r="Q92" s="47"/>
    </row>
    <row r="93" spans="1:17" hidden="1" outlineLevel="1" collapsed="1">
      <c r="A93" s="15">
        <v>43040</v>
      </c>
      <c r="B93" s="47">
        <v>16897.802255430001</v>
      </c>
      <c r="C93" s="47">
        <f t="shared" ref="C93" si="77">G93+K93</f>
        <v>12340.266115260001</v>
      </c>
      <c r="D93" s="47">
        <f t="shared" ref="D93" si="78">H93+L93</f>
        <v>3169.51914102</v>
      </c>
      <c r="E93" s="47">
        <f t="shared" ref="E93" si="79">I93+M93</f>
        <v>1388.0169991500002</v>
      </c>
      <c r="F93" s="47">
        <v>5611.2971103700002</v>
      </c>
      <c r="G93" s="47">
        <v>4228.4856810199999</v>
      </c>
      <c r="H93" s="47">
        <v>1090.29578378</v>
      </c>
      <c r="I93" s="47">
        <v>292.51564557</v>
      </c>
      <c r="J93" s="47">
        <v>11286.50514506</v>
      </c>
      <c r="K93" s="47">
        <v>8111.7804342400004</v>
      </c>
      <c r="L93" s="47">
        <v>2079.22335724</v>
      </c>
      <c r="M93" s="47">
        <v>1095.5013535800001</v>
      </c>
      <c r="N93" s="47"/>
      <c r="O93" s="47"/>
      <c r="P93" s="47"/>
      <c r="Q93" s="47"/>
    </row>
    <row r="94" spans="1:17" hidden="1" outlineLevel="1" collapsed="1">
      <c r="A94" s="15">
        <v>43070</v>
      </c>
      <c r="B94" s="47">
        <v>17568.652144119998</v>
      </c>
      <c r="C94" s="47">
        <f t="shared" ref="C94" si="80">G94+K94</f>
        <v>11891.496150179999</v>
      </c>
      <c r="D94" s="47">
        <f t="shared" ref="D94" si="81">H94+L94</f>
        <v>3693.32006069</v>
      </c>
      <c r="E94" s="47">
        <f t="shared" ref="E94" si="82">I94+M94</f>
        <v>1983.8359332499999</v>
      </c>
      <c r="F94" s="47">
        <v>5763.4559766700004</v>
      </c>
      <c r="G94" s="47">
        <v>4072.7996746700001</v>
      </c>
      <c r="H94" s="47">
        <v>1400.16911577</v>
      </c>
      <c r="I94" s="47">
        <v>290.48718623000002</v>
      </c>
      <c r="J94" s="47">
        <v>11805.19616745</v>
      </c>
      <c r="K94" s="47">
        <v>7818.6964755099998</v>
      </c>
      <c r="L94" s="47">
        <v>2293.1509449199998</v>
      </c>
      <c r="M94" s="47">
        <v>1693.34874702</v>
      </c>
      <c r="N94" s="47"/>
      <c r="O94" s="47"/>
      <c r="P94" s="47"/>
      <c r="Q94" s="47"/>
    </row>
    <row r="95" spans="1:17" hidden="1" outlineLevel="1" collapsed="1">
      <c r="A95" s="15">
        <v>43101</v>
      </c>
      <c r="B95" s="47">
        <v>18625.12008941</v>
      </c>
      <c r="C95" s="47">
        <f t="shared" ref="C95" si="83">G95+K95</f>
        <v>13267.766810110001</v>
      </c>
      <c r="D95" s="47">
        <f t="shared" ref="D95" si="84">H95+L95</f>
        <v>3941.4562749699999</v>
      </c>
      <c r="E95" s="47">
        <f t="shared" ref="E95" si="85">I95+M95</f>
        <v>1415.8970043300001</v>
      </c>
      <c r="F95" s="47">
        <v>6054.0624876499996</v>
      </c>
      <c r="G95" s="47">
        <v>4339.83276836</v>
      </c>
      <c r="H95" s="47">
        <v>1399.21366883</v>
      </c>
      <c r="I95" s="47">
        <v>315.01605045999997</v>
      </c>
      <c r="J95" s="47">
        <v>12571.05760176</v>
      </c>
      <c r="K95" s="47">
        <v>8927.9340417500007</v>
      </c>
      <c r="L95" s="47">
        <v>2542.2426061400001</v>
      </c>
      <c r="M95" s="47">
        <v>1100.88095387</v>
      </c>
      <c r="N95" s="47"/>
      <c r="O95" s="47"/>
      <c r="P95" s="47"/>
      <c r="Q95" s="47"/>
    </row>
    <row r="96" spans="1:17" hidden="1" outlineLevel="1" collapsed="1">
      <c r="A96" s="15">
        <v>43132</v>
      </c>
      <c r="B96" s="47">
        <v>18637.970868730001</v>
      </c>
      <c r="C96" s="47">
        <f t="shared" ref="C96" si="86">G96+K96</f>
        <v>13272.35956347</v>
      </c>
      <c r="D96" s="47">
        <f t="shared" ref="D96" si="87">H96+L96</f>
        <v>3899.6530031499997</v>
      </c>
      <c r="E96" s="47">
        <f t="shared" ref="E96" si="88">I96+M96</f>
        <v>1465.95830211</v>
      </c>
      <c r="F96" s="47">
        <v>6414.5146075399998</v>
      </c>
      <c r="G96" s="47">
        <v>4601.0834161800003</v>
      </c>
      <c r="H96" s="47">
        <v>1488.2559629499999</v>
      </c>
      <c r="I96" s="47">
        <v>325.17522840999999</v>
      </c>
      <c r="J96" s="47">
        <v>12223.45626119</v>
      </c>
      <c r="K96" s="47">
        <v>8671.2761472900002</v>
      </c>
      <c r="L96" s="47">
        <v>2411.3970402</v>
      </c>
      <c r="M96" s="47">
        <v>1140.7830736999999</v>
      </c>
      <c r="N96" s="47"/>
      <c r="O96" s="47"/>
      <c r="P96" s="47"/>
      <c r="Q96" s="47"/>
    </row>
    <row r="97" spans="1:17" hidden="1" outlineLevel="1" collapsed="1">
      <c r="A97" s="15">
        <v>43160</v>
      </c>
      <c r="B97" s="47">
        <v>16955.552611489999</v>
      </c>
      <c r="C97" s="47">
        <f t="shared" ref="C97" si="89">G97+K97</f>
        <v>12594.38946633</v>
      </c>
      <c r="D97" s="47">
        <f t="shared" ref="D97" si="90">H97+L97</f>
        <v>3506.3855420999998</v>
      </c>
      <c r="E97" s="47">
        <f t="shared" ref="E97" si="91">I97+M97</f>
        <v>854.77760305999993</v>
      </c>
      <c r="F97" s="47">
        <v>6327.0212067800003</v>
      </c>
      <c r="G97" s="47">
        <v>4190.26653979</v>
      </c>
      <c r="H97" s="47">
        <v>1380.2258069100001</v>
      </c>
      <c r="I97" s="47">
        <v>756.52886007999996</v>
      </c>
      <c r="J97" s="47">
        <v>10628.53140471</v>
      </c>
      <c r="K97" s="47">
        <v>8404.1229265399998</v>
      </c>
      <c r="L97" s="47">
        <v>2126.15973519</v>
      </c>
      <c r="M97" s="47">
        <v>98.248742980000003</v>
      </c>
      <c r="N97" s="47"/>
      <c r="O97" s="47"/>
      <c r="P97" s="47"/>
      <c r="Q97" s="47"/>
    </row>
    <row r="98" spans="1:17" hidden="1" outlineLevel="1" collapsed="1">
      <c r="A98" s="15">
        <v>43191</v>
      </c>
      <c r="B98" s="47">
        <v>17449.992058150001</v>
      </c>
      <c r="C98" s="47">
        <f t="shared" ref="C98" si="92">G98+K98</f>
        <v>13109.939905929999</v>
      </c>
      <c r="D98" s="47">
        <f t="shared" ref="D98" si="93">H98+L98</f>
        <v>3255.0179401699997</v>
      </c>
      <c r="E98" s="47">
        <f t="shared" ref="E98" si="94">I98+M98</f>
        <v>1085.03421205</v>
      </c>
      <c r="F98" s="47">
        <v>6478.57890572</v>
      </c>
      <c r="G98" s="47">
        <v>4311.8894372699997</v>
      </c>
      <c r="H98" s="47">
        <v>1410.13628743</v>
      </c>
      <c r="I98" s="47">
        <v>756.55318102000001</v>
      </c>
      <c r="J98" s="47">
        <v>10971.413152429999</v>
      </c>
      <c r="K98" s="47">
        <v>8798.0504686599998</v>
      </c>
      <c r="L98" s="47">
        <v>1844.8816527399999</v>
      </c>
      <c r="M98" s="47">
        <v>328.48103103</v>
      </c>
      <c r="N98" s="47"/>
      <c r="O98" s="47"/>
      <c r="P98" s="47"/>
      <c r="Q98" s="47"/>
    </row>
    <row r="99" spans="1:17" hidden="1" outlineLevel="1" collapsed="1">
      <c r="A99" s="15">
        <v>43221</v>
      </c>
      <c r="B99" s="47">
        <v>17416.726023859999</v>
      </c>
      <c r="C99" s="47">
        <f t="shared" ref="C99" si="95">G99+K99</f>
        <v>12937.455444570001</v>
      </c>
      <c r="D99" s="47">
        <f t="shared" ref="D99" si="96">H99+L99</f>
        <v>3406.7286836599997</v>
      </c>
      <c r="E99" s="47">
        <f t="shared" ref="E99" si="97">I99+M99</f>
        <v>1072.54189563</v>
      </c>
      <c r="F99" s="47">
        <v>6589.7799698099998</v>
      </c>
      <c r="G99" s="47">
        <v>4308.45511781</v>
      </c>
      <c r="H99" s="47">
        <v>1523.51980007</v>
      </c>
      <c r="I99" s="47">
        <v>757.80505192999999</v>
      </c>
      <c r="J99" s="47">
        <v>10826.94605405</v>
      </c>
      <c r="K99" s="47">
        <v>8629.0003267600005</v>
      </c>
      <c r="L99" s="47">
        <v>1883.2088835899999</v>
      </c>
      <c r="M99" s="47">
        <v>314.73684370000001</v>
      </c>
      <c r="N99" s="47"/>
      <c r="O99" s="47"/>
      <c r="P99" s="47"/>
      <c r="Q99" s="47"/>
    </row>
    <row r="100" spans="1:17" hidden="1" outlineLevel="1" collapsed="1">
      <c r="A100" s="15">
        <v>43252</v>
      </c>
      <c r="B100" s="47">
        <v>17459.562096630001</v>
      </c>
      <c r="C100" s="47">
        <f t="shared" ref="C100" si="98">G100+K100</f>
        <v>12928.990627300002</v>
      </c>
      <c r="D100" s="47">
        <f t="shared" ref="D100" si="99">H100+L100</f>
        <v>3454.4160683300001</v>
      </c>
      <c r="E100" s="47">
        <f t="shared" ref="E100" si="100">I100+M100</f>
        <v>1076.155401</v>
      </c>
      <c r="F100" s="47">
        <v>6725.0300583999997</v>
      </c>
      <c r="G100" s="47">
        <v>4354.6126037200002</v>
      </c>
      <c r="H100" s="47">
        <v>1610.6539506300001</v>
      </c>
      <c r="I100" s="47">
        <v>759.76350405000005</v>
      </c>
      <c r="J100" s="47">
        <v>10734.53203823</v>
      </c>
      <c r="K100" s="47">
        <v>8574.3780235800004</v>
      </c>
      <c r="L100" s="47">
        <v>1843.7621177000001</v>
      </c>
      <c r="M100" s="47">
        <v>316.39189694999999</v>
      </c>
      <c r="N100" s="47"/>
      <c r="O100" s="47"/>
      <c r="P100" s="47"/>
      <c r="Q100" s="47"/>
    </row>
    <row r="101" spans="1:17" hidden="1" outlineLevel="1" collapsed="1">
      <c r="A101" s="15">
        <v>43282</v>
      </c>
      <c r="B101" s="47">
        <v>18141.05791553</v>
      </c>
      <c r="C101" s="47">
        <f t="shared" ref="C101" si="101">G101+K101</f>
        <v>13324.202436610001</v>
      </c>
      <c r="D101" s="47">
        <f t="shared" ref="D101" si="102">H101+L101</f>
        <v>3638.5631165899999</v>
      </c>
      <c r="E101" s="47">
        <f t="shared" ref="E101" si="103">I101+M101</f>
        <v>1178.2923623300001</v>
      </c>
      <c r="F101" s="47">
        <v>6790.3805871200002</v>
      </c>
      <c r="G101" s="47">
        <v>4305.4690919699997</v>
      </c>
      <c r="H101" s="47">
        <v>1724.02459866</v>
      </c>
      <c r="I101" s="47">
        <v>760.88689649000003</v>
      </c>
      <c r="J101" s="47">
        <v>11350.67732841</v>
      </c>
      <c r="K101" s="47">
        <v>9018.7333446400007</v>
      </c>
      <c r="L101" s="47">
        <v>1914.5385179299999</v>
      </c>
      <c r="M101" s="47">
        <v>417.40546583999998</v>
      </c>
      <c r="N101" s="47"/>
      <c r="O101" s="47"/>
      <c r="P101" s="47"/>
      <c r="Q101" s="47"/>
    </row>
    <row r="102" spans="1:17" hidden="1" outlineLevel="1" collapsed="1">
      <c r="A102" s="15">
        <v>43313</v>
      </c>
      <c r="B102" s="47">
        <v>18904.455248390001</v>
      </c>
      <c r="C102" s="47">
        <f t="shared" ref="C102" si="104">G102+K102</f>
        <v>13889.33254691</v>
      </c>
      <c r="D102" s="47">
        <f t="shared" ref="D102" si="105">H102+L102</f>
        <v>3808.5654185200001</v>
      </c>
      <c r="E102" s="47">
        <f t="shared" ref="E102" si="106">I102+M102</f>
        <v>1206.5572829600001</v>
      </c>
      <c r="F102" s="47">
        <v>7068.7379133900004</v>
      </c>
      <c r="G102" s="47">
        <v>4522.9631453000002</v>
      </c>
      <c r="H102" s="47">
        <v>1785.58318349</v>
      </c>
      <c r="I102" s="47">
        <v>760.19158460000006</v>
      </c>
      <c r="J102" s="47">
        <v>11835.717334999999</v>
      </c>
      <c r="K102" s="47">
        <v>9366.3694016099998</v>
      </c>
      <c r="L102" s="47">
        <v>2022.9822350300001</v>
      </c>
      <c r="M102" s="47">
        <v>446.36569836000001</v>
      </c>
      <c r="N102" s="47"/>
      <c r="O102" s="47"/>
      <c r="P102" s="47"/>
      <c r="Q102" s="47"/>
    </row>
    <row r="103" spans="1:17" hidden="1" outlineLevel="1" collapsed="1">
      <c r="A103" s="15">
        <v>43344</v>
      </c>
      <c r="B103" s="47">
        <v>19711.51757579</v>
      </c>
      <c r="C103" s="47">
        <f t="shared" ref="C103" si="107">G103+K103</f>
        <v>14372.026480839999</v>
      </c>
      <c r="D103" s="47">
        <f t="shared" ref="D103" si="108">H103+L103</f>
        <v>3850.5844124099999</v>
      </c>
      <c r="E103" s="47">
        <f t="shared" ref="E103" si="109">I103+M103</f>
        <v>1488.90668254</v>
      </c>
      <c r="F103" s="47">
        <v>7266.4740747599999</v>
      </c>
      <c r="G103" s="47">
        <v>4695.3069070299998</v>
      </c>
      <c r="H103" s="47">
        <v>1805.1856169</v>
      </c>
      <c r="I103" s="47">
        <v>765.98155082999995</v>
      </c>
      <c r="J103" s="47">
        <v>12445.043501030001</v>
      </c>
      <c r="K103" s="47">
        <v>9676.7195738099999</v>
      </c>
      <c r="L103" s="47">
        <v>2045.3987955099999</v>
      </c>
      <c r="M103" s="47">
        <v>722.92513170999996</v>
      </c>
      <c r="N103" s="47"/>
      <c r="O103" s="47"/>
      <c r="P103" s="47"/>
      <c r="Q103" s="47"/>
    </row>
    <row r="104" spans="1:17" hidden="1" outlineLevel="1" collapsed="1">
      <c r="A104" s="15">
        <v>43374</v>
      </c>
      <c r="B104" s="47">
        <v>19921.91647353</v>
      </c>
      <c r="C104" s="47">
        <f t="shared" ref="C104" si="110">G104+K104</f>
        <v>14542.05905992</v>
      </c>
      <c r="D104" s="47">
        <f t="shared" ref="D104" si="111">H104+L104</f>
        <v>3795.6443286700005</v>
      </c>
      <c r="E104" s="47">
        <f t="shared" ref="E104" si="112">I104+M104</f>
        <v>1584.21308494</v>
      </c>
      <c r="F104" s="47">
        <v>7188.3928537600004</v>
      </c>
      <c r="G104" s="47">
        <v>4674.8454191600003</v>
      </c>
      <c r="H104" s="47">
        <v>1738.5517495500001</v>
      </c>
      <c r="I104" s="47">
        <v>774.99568505000002</v>
      </c>
      <c r="J104" s="47">
        <v>12733.52361977</v>
      </c>
      <c r="K104" s="47">
        <v>9867.2136407599992</v>
      </c>
      <c r="L104" s="47">
        <v>2057.0925791200002</v>
      </c>
      <c r="M104" s="47">
        <v>809.21739989000002</v>
      </c>
      <c r="N104" s="47"/>
      <c r="O104" s="47"/>
      <c r="P104" s="47"/>
      <c r="Q104" s="47"/>
    </row>
    <row r="105" spans="1:17" hidden="1" outlineLevel="1" collapsed="1">
      <c r="A105" s="15">
        <v>43405</v>
      </c>
      <c r="B105" s="47">
        <v>18940.251558349999</v>
      </c>
      <c r="C105" s="47">
        <f t="shared" ref="C105" si="113">G105+K105</f>
        <v>13532.358082270001</v>
      </c>
      <c r="D105" s="47">
        <f t="shared" ref="D105" si="114">H105+L105</f>
        <v>3770.74811176</v>
      </c>
      <c r="E105" s="47">
        <f t="shared" ref="E105" si="115">I105+M105</f>
        <v>1637.14536432</v>
      </c>
      <c r="F105" s="47">
        <v>6037.6578349499996</v>
      </c>
      <c r="G105" s="47">
        <v>3533.3189248200001</v>
      </c>
      <c r="H105" s="47">
        <v>1722.95651894</v>
      </c>
      <c r="I105" s="47">
        <v>781.38239119000002</v>
      </c>
      <c r="J105" s="47">
        <v>12902.593723399999</v>
      </c>
      <c r="K105" s="47">
        <v>9999.0391574500009</v>
      </c>
      <c r="L105" s="47">
        <v>2047.79159282</v>
      </c>
      <c r="M105" s="47">
        <v>855.76297312999998</v>
      </c>
      <c r="N105" s="47"/>
      <c r="O105" s="47"/>
      <c r="P105" s="47"/>
      <c r="Q105" s="47"/>
    </row>
    <row r="106" spans="1:17" hidden="1" outlineLevel="1" collapsed="1">
      <c r="A106" s="15">
        <v>43435</v>
      </c>
      <c r="B106" s="47">
        <v>18677.929004950001</v>
      </c>
      <c r="C106" s="47">
        <f t="shared" ref="C106" si="116">G106+K106</f>
        <v>13231.71975023</v>
      </c>
      <c r="D106" s="47">
        <f t="shared" ref="D106" si="117">H106+L106</f>
        <v>3876.7842477899999</v>
      </c>
      <c r="E106" s="47">
        <f t="shared" ref="E106" si="118">I106+M106</f>
        <v>1569.4250069300001</v>
      </c>
      <c r="F106" s="47">
        <v>6001.4692933200004</v>
      </c>
      <c r="G106" s="47">
        <v>3380.1466587099999</v>
      </c>
      <c r="H106" s="47">
        <v>1891.2219692399999</v>
      </c>
      <c r="I106" s="47">
        <v>730.10066537</v>
      </c>
      <c r="J106" s="47">
        <v>12676.459711629999</v>
      </c>
      <c r="K106" s="47">
        <v>9851.5730915200002</v>
      </c>
      <c r="L106" s="47">
        <v>1985.56227855</v>
      </c>
      <c r="M106" s="47">
        <v>839.32434155999999</v>
      </c>
      <c r="N106" s="47"/>
      <c r="O106" s="47"/>
      <c r="P106" s="47"/>
      <c r="Q106" s="47"/>
    </row>
    <row r="107" spans="1:17" hidden="1" outlineLevel="1" collapsed="1">
      <c r="A107" s="15">
        <v>43466</v>
      </c>
      <c r="B107" s="47">
        <v>18800.346830449998</v>
      </c>
      <c r="C107" s="47">
        <f t="shared" ref="C107" si="119">G107+K107</f>
        <v>13177.47820517</v>
      </c>
      <c r="D107" s="47">
        <f t="shared" ref="D107" si="120">H107+L107</f>
        <v>4046.9097276399998</v>
      </c>
      <c r="E107" s="47">
        <f t="shared" ref="E107" si="121">I107+M107</f>
        <v>1575.95889764</v>
      </c>
      <c r="F107" s="47">
        <v>5790.1881960999999</v>
      </c>
      <c r="G107" s="47">
        <v>3179.2359947599998</v>
      </c>
      <c r="H107" s="47">
        <v>1874.28405944</v>
      </c>
      <c r="I107" s="47">
        <v>736.66814190000002</v>
      </c>
      <c r="J107" s="47">
        <v>13010.15863435</v>
      </c>
      <c r="K107" s="47">
        <v>9998.2422104100006</v>
      </c>
      <c r="L107" s="47">
        <v>2172.6256681999998</v>
      </c>
      <c r="M107" s="47">
        <v>839.29075574000001</v>
      </c>
      <c r="N107" s="47"/>
      <c r="O107" s="47"/>
      <c r="P107" s="47"/>
      <c r="Q107" s="47"/>
    </row>
    <row r="108" spans="1:17" hidden="1" outlineLevel="1" collapsed="1">
      <c r="A108" s="15">
        <v>43497</v>
      </c>
      <c r="B108" s="47">
        <v>18857.51270969</v>
      </c>
      <c r="C108" s="47">
        <f t="shared" ref="C108" si="122">G108+K108</f>
        <v>12973.82454693</v>
      </c>
      <c r="D108" s="47">
        <f t="shared" ref="D108" si="123">H108+L108</f>
        <v>4332.2261881100003</v>
      </c>
      <c r="E108" s="47">
        <f t="shared" ref="E108" si="124">I108+M108</f>
        <v>1551.46197465</v>
      </c>
      <c r="F108" s="47">
        <v>5873.6237137600001</v>
      </c>
      <c r="G108" s="47">
        <v>3129.5114853999999</v>
      </c>
      <c r="H108" s="47">
        <v>2004.45107317</v>
      </c>
      <c r="I108" s="47">
        <v>739.66115519000004</v>
      </c>
      <c r="J108" s="47">
        <v>12983.88899593</v>
      </c>
      <c r="K108" s="47">
        <v>9844.3130615299997</v>
      </c>
      <c r="L108" s="47">
        <v>2327.7751149400001</v>
      </c>
      <c r="M108" s="47">
        <v>811.80081945999996</v>
      </c>
      <c r="N108" s="47"/>
      <c r="O108" s="47"/>
      <c r="P108" s="47"/>
      <c r="Q108" s="47"/>
    </row>
    <row r="109" spans="1:17" hidden="1" outlineLevel="1" collapsed="1">
      <c r="A109" s="15">
        <v>43525</v>
      </c>
      <c r="B109" s="47">
        <v>19838.178863599998</v>
      </c>
      <c r="C109" s="47">
        <f t="shared" ref="C109" si="125">G109+K109</f>
        <v>13478.652081939999</v>
      </c>
      <c r="D109" s="47">
        <f t="shared" ref="D109" si="126">H109+L109</f>
        <v>5054.3318061999998</v>
      </c>
      <c r="E109" s="47">
        <f t="shared" ref="E109" si="127">I109+M109</f>
        <v>1305.19497546</v>
      </c>
      <c r="F109" s="47">
        <v>6032.6722292300001</v>
      </c>
      <c r="G109" s="47">
        <v>3214.33944905</v>
      </c>
      <c r="H109" s="47">
        <v>2319.3132244499998</v>
      </c>
      <c r="I109" s="47">
        <v>499.01955572999998</v>
      </c>
      <c r="J109" s="47">
        <v>13805.50663437</v>
      </c>
      <c r="K109" s="47">
        <v>10264.31263289</v>
      </c>
      <c r="L109" s="47">
        <v>2735.0185817500001</v>
      </c>
      <c r="M109" s="47">
        <v>806.17541973000004</v>
      </c>
      <c r="N109" s="47"/>
      <c r="O109" s="47"/>
      <c r="P109" s="47"/>
      <c r="Q109" s="47"/>
    </row>
    <row r="110" spans="1:17" hidden="1" outlineLevel="1" collapsed="1">
      <c r="A110" s="15">
        <v>43556</v>
      </c>
      <c r="B110" s="47">
        <v>20026.504290329998</v>
      </c>
      <c r="C110" s="47">
        <f t="shared" ref="C110" si="128">G110+K110</f>
        <v>13773.151425710001</v>
      </c>
      <c r="D110" s="47">
        <f t="shared" ref="D110" si="129">H110+L110</f>
        <v>4983.7076891500001</v>
      </c>
      <c r="E110" s="47">
        <f t="shared" ref="E110" si="130">I110+M110</f>
        <v>1269.6451754700001</v>
      </c>
      <c r="F110" s="47">
        <v>6366.4790884499998</v>
      </c>
      <c r="G110" s="47">
        <v>3541.3017335700001</v>
      </c>
      <c r="H110" s="47">
        <v>2326.9779767800001</v>
      </c>
      <c r="I110" s="47">
        <v>498.19937809999999</v>
      </c>
      <c r="J110" s="47">
        <v>13660.02520188</v>
      </c>
      <c r="K110" s="47">
        <v>10231.84969214</v>
      </c>
      <c r="L110" s="47">
        <v>2656.72971237</v>
      </c>
      <c r="M110" s="47">
        <v>771.44579737000004</v>
      </c>
      <c r="N110" s="47"/>
      <c r="O110" s="47"/>
      <c r="P110" s="47"/>
      <c r="Q110" s="47"/>
    </row>
    <row r="111" spans="1:17" hidden="1" outlineLevel="1" collapsed="1">
      <c r="A111" s="15">
        <v>43586</v>
      </c>
      <c r="B111" s="47">
        <v>20161.53367393</v>
      </c>
      <c r="C111" s="47">
        <f t="shared" ref="C111" si="131">G111+K111</f>
        <v>13998.942613309999</v>
      </c>
      <c r="D111" s="47">
        <f t="shared" ref="D111" si="132">H111+L111</f>
        <v>4903.0198647500001</v>
      </c>
      <c r="E111" s="47">
        <f t="shared" ref="E111" si="133">I111+M111</f>
        <v>1259.5711958699999</v>
      </c>
      <c r="F111" s="47">
        <v>6483.9016881099997</v>
      </c>
      <c r="G111" s="47">
        <v>3658.9631982000001</v>
      </c>
      <c r="H111" s="47">
        <v>2331.0208362499998</v>
      </c>
      <c r="I111" s="47">
        <v>493.91765365999998</v>
      </c>
      <c r="J111" s="47">
        <v>13677.63198582</v>
      </c>
      <c r="K111" s="47">
        <v>10339.97941511</v>
      </c>
      <c r="L111" s="47">
        <v>2571.9990284999999</v>
      </c>
      <c r="M111" s="47">
        <v>765.65354220999996</v>
      </c>
      <c r="N111" s="47"/>
      <c r="O111" s="47"/>
      <c r="P111" s="47"/>
      <c r="Q111" s="47"/>
    </row>
    <row r="112" spans="1:17" hidden="1" outlineLevel="1" collapsed="1">
      <c r="A112" s="15">
        <v>43617</v>
      </c>
      <c r="B112" s="47">
        <v>20277.791918359999</v>
      </c>
      <c r="C112" s="47">
        <f t="shared" ref="C112" si="134">G112+K112</f>
        <v>13771.875610900001</v>
      </c>
      <c r="D112" s="47">
        <f t="shared" ref="D112" si="135">H112+L112</f>
        <v>5012.4378411500002</v>
      </c>
      <c r="E112" s="47">
        <f t="shared" ref="E112" si="136">I112+M112</f>
        <v>1493.4784663099999</v>
      </c>
      <c r="F112" s="47">
        <v>6702.1554601400003</v>
      </c>
      <c r="G112" s="47">
        <v>3706.9899795900001</v>
      </c>
      <c r="H112" s="47">
        <v>2523.8256622099998</v>
      </c>
      <c r="I112" s="47">
        <v>471.33981834000002</v>
      </c>
      <c r="J112" s="47">
        <v>13575.63645822</v>
      </c>
      <c r="K112" s="47">
        <v>10064.88563131</v>
      </c>
      <c r="L112" s="47">
        <v>2488.6121789399999</v>
      </c>
      <c r="M112" s="47">
        <v>1022.13864797</v>
      </c>
      <c r="N112" s="47"/>
      <c r="O112" s="47"/>
      <c r="P112" s="47"/>
      <c r="Q112" s="47"/>
    </row>
    <row r="113" spans="1:17" hidden="1" outlineLevel="1" collapsed="1">
      <c r="A113" s="15">
        <v>43647</v>
      </c>
      <c r="B113" s="47">
        <v>18825.13565629</v>
      </c>
      <c r="C113" s="47">
        <f t="shared" ref="C113" si="137">G113+K113</f>
        <v>12647.56956933</v>
      </c>
      <c r="D113" s="47">
        <f t="shared" ref="D113" si="138">H113+L113</f>
        <v>4741.6578544799995</v>
      </c>
      <c r="E113" s="47">
        <f t="shared" ref="E113" si="139">I113+M113</f>
        <v>1435.9082324799999</v>
      </c>
      <c r="F113" s="47">
        <v>6136.5566511500001</v>
      </c>
      <c r="G113" s="47">
        <v>3270.8065496999998</v>
      </c>
      <c r="H113" s="47">
        <v>2394.3255772399998</v>
      </c>
      <c r="I113" s="47">
        <v>471.42452421000002</v>
      </c>
      <c r="J113" s="47">
        <v>12688.57900514</v>
      </c>
      <c r="K113" s="47">
        <v>9376.7630196299997</v>
      </c>
      <c r="L113" s="47">
        <v>2347.3322772400002</v>
      </c>
      <c r="M113" s="47">
        <v>964.48370826999997</v>
      </c>
      <c r="N113" s="47"/>
      <c r="O113" s="47"/>
      <c r="P113" s="47"/>
      <c r="Q113" s="47"/>
    </row>
    <row r="114" spans="1:17" hidden="1" outlineLevel="1" collapsed="1">
      <c r="A114" s="15">
        <v>43678</v>
      </c>
      <c r="B114" s="47">
        <v>18608.878945060002</v>
      </c>
      <c r="C114" s="47">
        <f t="shared" ref="C114" si="140">G114+K114</f>
        <v>12415.508819910001</v>
      </c>
      <c r="D114" s="47">
        <f t="shared" ref="D114" si="141">H114+L114</f>
        <v>4819.3918251699997</v>
      </c>
      <c r="E114" s="47">
        <f t="shared" ref="E114" si="142">I114+M114</f>
        <v>1373.97829998</v>
      </c>
      <c r="F114" s="47">
        <v>5992.0186633800004</v>
      </c>
      <c r="G114" s="47">
        <v>3127.8096008100001</v>
      </c>
      <c r="H114" s="47">
        <v>2406.4842763699999</v>
      </c>
      <c r="I114" s="47">
        <v>457.72478619999998</v>
      </c>
      <c r="J114" s="47">
        <v>12616.860281679999</v>
      </c>
      <c r="K114" s="47">
        <v>9287.6992191000008</v>
      </c>
      <c r="L114" s="47">
        <v>2412.9075487999999</v>
      </c>
      <c r="M114" s="47">
        <v>916.25351378000005</v>
      </c>
      <c r="N114" s="47"/>
      <c r="O114" s="47"/>
      <c r="P114" s="47"/>
      <c r="Q114" s="47"/>
    </row>
    <row r="115" spans="1:17" hidden="1" outlineLevel="1" collapsed="1">
      <c r="A115" s="15">
        <v>43709</v>
      </c>
      <c r="B115" s="47">
        <v>14569.28112693</v>
      </c>
      <c r="C115" s="47">
        <f t="shared" ref="C115" si="143">G115+K115</f>
        <v>8523.6412358899997</v>
      </c>
      <c r="D115" s="47">
        <f t="shared" ref="D115" si="144">H115+L115</f>
        <v>4733.88009616</v>
      </c>
      <c r="E115" s="47">
        <f t="shared" ref="E115" si="145">I115+M115</f>
        <v>1311.7597948800001</v>
      </c>
      <c r="F115" s="47">
        <v>5612.6844088999997</v>
      </c>
      <c r="G115" s="47">
        <v>2753.3420620900001</v>
      </c>
      <c r="H115" s="47">
        <v>2400.2074026400001</v>
      </c>
      <c r="I115" s="47">
        <v>459.13494416999998</v>
      </c>
      <c r="J115" s="47">
        <v>8956.5967180299995</v>
      </c>
      <c r="K115" s="47">
        <v>5770.2991738000001</v>
      </c>
      <c r="L115" s="47">
        <v>2333.6726935199999</v>
      </c>
      <c r="M115" s="47">
        <v>852.62485071000003</v>
      </c>
      <c r="N115" s="47"/>
      <c r="O115" s="47"/>
      <c r="P115" s="47"/>
      <c r="Q115" s="47"/>
    </row>
    <row r="116" spans="1:17" hidden="1" outlineLevel="1" collapsed="1">
      <c r="A116" s="15">
        <v>43739</v>
      </c>
      <c r="B116" s="47">
        <v>14707.22847158</v>
      </c>
      <c r="C116" s="47">
        <f t="shared" ref="C116" si="146">G116+K116</f>
        <v>8427.5526222400003</v>
      </c>
      <c r="D116" s="47">
        <f t="shared" ref="D116" si="147">H116+L116</f>
        <v>4800.81448043</v>
      </c>
      <c r="E116" s="47">
        <f t="shared" ref="E116" si="148">I116+M116</f>
        <v>1478.86136891</v>
      </c>
      <c r="F116" s="47">
        <v>5231.4697276999996</v>
      </c>
      <c r="G116" s="47">
        <v>2368.35459223</v>
      </c>
      <c r="H116" s="47">
        <v>2402.87185271</v>
      </c>
      <c r="I116" s="47">
        <v>460.24328276</v>
      </c>
      <c r="J116" s="47">
        <v>9475.7587438800001</v>
      </c>
      <c r="K116" s="47">
        <v>6059.1980300100004</v>
      </c>
      <c r="L116" s="47">
        <v>2397.94262772</v>
      </c>
      <c r="M116" s="47">
        <v>1018.61808615</v>
      </c>
      <c r="N116" s="47"/>
      <c r="O116" s="47"/>
      <c r="P116" s="47"/>
      <c r="Q116" s="47"/>
    </row>
    <row r="117" spans="1:17" hidden="1" outlineLevel="1" collapsed="1">
      <c r="A117" s="15">
        <v>43770</v>
      </c>
      <c r="B117" s="47">
        <v>14362.62688374</v>
      </c>
      <c r="C117" s="47">
        <f t="shared" ref="C117" si="149">G117+K117</f>
        <v>8271.8365326800013</v>
      </c>
      <c r="D117" s="47">
        <f t="shared" ref="D117" si="150">H117+L117</f>
        <v>4656.5531834199992</v>
      </c>
      <c r="E117" s="47">
        <f t="shared" ref="E117" si="151">I117+M117</f>
        <v>1434.2371676400001</v>
      </c>
      <c r="F117" s="47">
        <v>5287.6075660799997</v>
      </c>
      <c r="G117" s="47">
        <v>2496.4441776200001</v>
      </c>
      <c r="H117" s="47">
        <v>2324.8131163899998</v>
      </c>
      <c r="I117" s="47">
        <v>466.35027207000002</v>
      </c>
      <c r="J117" s="47">
        <v>9075.0193176600005</v>
      </c>
      <c r="K117" s="47">
        <v>5775.3923550600002</v>
      </c>
      <c r="L117" s="47">
        <v>2331.7400670299999</v>
      </c>
      <c r="M117" s="47">
        <v>967.88689556999998</v>
      </c>
      <c r="N117" s="47"/>
      <c r="O117" s="47"/>
      <c r="P117" s="47"/>
      <c r="Q117" s="47"/>
    </row>
    <row r="118" spans="1:17" hidden="1" outlineLevel="1" collapsed="1">
      <c r="A118" s="15">
        <v>43800</v>
      </c>
      <c r="B118" s="47">
        <v>14509.28261217</v>
      </c>
      <c r="C118" s="47">
        <f t="shared" ref="C118" si="152">G118+K118</f>
        <v>8663.8057567699998</v>
      </c>
      <c r="D118" s="47">
        <f t="shared" ref="D118" si="153">H118+L118</f>
        <v>4503.5600734300006</v>
      </c>
      <c r="E118" s="47">
        <f t="shared" ref="E118" si="154">I118+M118</f>
        <v>1341.9167819700001</v>
      </c>
      <c r="F118" s="47">
        <v>5438.40920276</v>
      </c>
      <c r="G118" s="47">
        <v>2882.4551167099999</v>
      </c>
      <c r="H118" s="47">
        <v>2170.2048427499999</v>
      </c>
      <c r="I118" s="47">
        <v>385.74924329999999</v>
      </c>
      <c r="J118" s="47">
        <v>9070.87340941</v>
      </c>
      <c r="K118" s="47">
        <v>5781.3506400599999</v>
      </c>
      <c r="L118" s="47">
        <v>2333.3552306800002</v>
      </c>
      <c r="M118" s="47">
        <v>956.16753867</v>
      </c>
      <c r="N118" s="47"/>
      <c r="O118" s="47"/>
      <c r="P118" s="47"/>
      <c r="Q118" s="47"/>
    </row>
    <row r="119" spans="1:17" hidden="1" outlineLevel="1" collapsed="1">
      <c r="A119" s="15">
        <v>43831</v>
      </c>
      <c r="B119" s="47">
        <v>14720.023407889999</v>
      </c>
      <c r="C119" s="47">
        <f t="shared" ref="C119" si="155">G119+K119</f>
        <v>8772.4968055200006</v>
      </c>
      <c r="D119" s="47">
        <f t="shared" ref="D119" si="156">H119+L119</f>
        <v>4573.3068100700002</v>
      </c>
      <c r="E119" s="47">
        <f t="shared" ref="E119" si="157">I119+M119</f>
        <v>1374.2197922999999</v>
      </c>
      <c r="F119" s="47">
        <v>5233.4075143099999</v>
      </c>
      <c r="G119" s="47">
        <v>2808.5245065300001</v>
      </c>
      <c r="H119" s="47">
        <v>2042.3340232400001</v>
      </c>
      <c r="I119" s="47">
        <v>382.54898453999999</v>
      </c>
      <c r="J119" s="47">
        <v>9486.6158935799995</v>
      </c>
      <c r="K119" s="47">
        <v>5963.9722989900001</v>
      </c>
      <c r="L119" s="47">
        <v>2530.9727868300001</v>
      </c>
      <c r="M119" s="47">
        <v>991.67080776</v>
      </c>
      <c r="N119" s="47"/>
      <c r="O119" s="47"/>
      <c r="P119" s="47"/>
      <c r="Q119" s="47"/>
    </row>
    <row r="120" spans="1:17" hidden="1" outlineLevel="1" collapsed="1">
      <c r="A120" s="15">
        <v>43862</v>
      </c>
      <c r="B120" s="47">
        <v>14802.750846860001</v>
      </c>
      <c r="C120" s="47">
        <f t="shared" ref="C120" si="158">G120+K120</f>
        <v>8809.9124514800005</v>
      </c>
      <c r="D120" s="47">
        <f t="shared" ref="D120" si="159">H120+L120</f>
        <v>4638.7506894999997</v>
      </c>
      <c r="E120" s="47">
        <f t="shared" ref="E120" si="160">I120+M120</f>
        <v>1354.0877058800002</v>
      </c>
      <c r="F120" s="47">
        <v>5310.9968917799997</v>
      </c>
      <c r="G120" s="47">
        <v>2821.9128855399999</v>
      </c>
      <c r="H120" s="47">
        <v>2106.0089842399998</v>
      </c>
      <c r="I120" s="47">
        <v>383.07502199999999</v>
      </c>
      <c r="J120" s="47">
        <v>9491.7539550799993</v>
      </c>
      <c r="K120" s="47">
        <v>5987.9995659400001</v>
      </c>
      <c r="L120" s="47">
        <v>2532.7417052599999</v>
      </c>
      <c r="M120" s="47">
        <v>971.01268388000005</v>
      </c>
      <c r="N120" s="47"/>
      <c r="O120" s="47"/>
      <c r="P120" s="47"/>
      <c r="Q120" s="47"/>
    </row>
    <row r="121" spans="1:17" hidden="1" outlineLevel="1" collapsed="1">
      <c r="A121" s="15">
        <v>43891</v>
      </c>
      <c r="B121" s="47">
        <v>17117.863873959999</v>
      </c>
      <c r="C121" s="47">
        <f t="shared" ref="C121" si="161">G121+K121</f>
        <v>10368.109709370001</v>
      </c>
      <c r="D121" s="47">
        <f t="shared" ref="D121" si="162">H121+L121</f>
        <v>5261.6018724000005</v>
      </c>
      <c r="E121" s="47">
        <f t="shared" ref="E121" si="163">I121+M121</f>
        <v>1488.15229219</v>
      </c>
      <c r="F121" s="47">
        <v>6383.2852451400004</v>
      </c>
      <c r="G121" s="47">
        <v>3794.6876603199998</v>
      </c>
      <c r="H121" s="47">
        <v>2205.76127417</v>
      </c>
      <c r="I121" s="47">
        <v>382.83631064999997</v>
      </c>
      <c r="J121" s="47">
        <v>10734.57862882</v>
      </c>
      <c r="K121" s="47">
        <v>6573.4220490500002</v>
      </c>
      <c r="L121" s="47">
        <v>3055.8405982300001</v>
      </c>
      <c r="M121" s="47">
        <v>1105.3159815399999</v>
      </c>
      <c r="N121" s="47"/>
      <c r="O121" s="47"/>
      <c r="P121" s="47"/>
      <c r="Q121" s="47"/>
    </row>
    <row r="122" spans="1:17" hidden="1" outlineLevel="1" collapsed="1">
      <c r="A122" s="15">
        <v>43922</v>
      </c>
      <c r="B122" s="47">
        <v>16635.131158600001</v>
      </c>
      <c r="C122" s="47">
        <f t="shared" ref="C122" si="164">G122+K122</f>
        <v>10294.95530059</v>
      </c>
      <c r="D122" s="47">
        <f t="shared" ref="D122" si="165">H122+L122</f>
        <v>4909.0579123899997</v>
      </c>
      <c r="E122" s="47">
        <f t="shared" ref="E122" si="166">I122+M122</f>
        <v>1431.11794562</v>
      </c>
      <c r="F122" s="47">
        <v>6401.5918817800002</v>
      </c>
      <c r="G122" s="47">
        <v>4069.82142174</v>
      </c>
      <c r="H122" s="47">
        <v>1951.5188379399999</v>
      </c>
      <c r="I122" s="47">
        <v>380.25162210000002</v>
      </c>
      <c r="J122" s="47">
        <v>10233.53927682</v>
      </c>
      <c r="K122" s="47">
        <v>6225.1338788499997</v>
      </c>
      <c r="L122" s="47">
        <v>2957.53907445</v>
      </c>
      <c r="M122" s="47">
        <v>1050.8663235199999</v>
      </c>
      <c r="N122" s="47"/>
      <c r="O122" s="47"/>
      <c r="P122" s="47"/>
      <c r="Q122" s="47"/>
    </row>
    <row r="123" spans="1:17" hidden="1" outlineLevel="1" collapsed="1">
      <c r="A123" s="15">
        <v>43952</v>
      </c>
      <c r="B123" s="47">
        <v>15909.23911158</v>
      </c>
      <c r="C123" s="47">
        <f t="shared" ref="C123" si="167">G123+K123</f>
        <v>10179.3337171</v>
      </c>
      <c r="D123" s="47">
        <f t="shared" ref="D123" si="168">H123+L123</f>
        <v>4292.5337947200005</v>
      </c>
      <c r="E123" s="47">
        <f t="shared" ref="E123" si="169">I123+M123</f>
        <v>1437.37159976</v>
      </c>
      <c r="F123" s="47">
        <v>6256.0297703200004</v>
      </c>
      <c r="G123" s="47">
        <v>3920.8227695300002</v>
      </c>
      <c r="H123" s="47">
        <v>1955.34175138</v>
      </c>
      <c r="I123" s="47">
        <v>379.86524940999999</v>
      </c>
      <c r="J123" s="47">
        <v>9653.2093412600007</v>
      </c>
      <c r="K123" s="47">
        <v>6258.5109475700001</v>
      </c>
      <c r="L123" s="47">
        <v>2337.1920433400001</v>
      </c>
      <c r="M123" s="47">
        <v>1057.50635035</v>
      </c>
      <c r="N123" s="47"/>
      <c r="O123" s="47"/>
      <c r="P123" s="47"/>
      <c r="Q123" s="47"/>
    </row>
    <row r="124" spans="1:17" hidden="1" outlineLevel="1" collapsed="1">
      <c r="A124" s="15">
        <v>43983</v>
      </c>
      <c r="B124" s="47">
        <v>15380.79730192</v>
      </c>
      <c r="C124" s="47">
        <f t="shared" ref="C124" si="170">G124+K124</f>
        <v>9405.6443197200006</v>
      </c>
      <c r="D124" s="47">
        <f t="shared" ref="D124" si="171">H124+L124</f>
        <v>4287.0757957300002</v>
      </c>
      <c r="E124" s="47">
        <f t="shared" ref="E124" si="172">I124+M124</f>
        <v>1688.07718647</v>
      </c>
      <c r="F124" s="47">
        <v>5900.8049711399999</v>
      </c>
      <c r="G124" s="47">
        <v>3647.3573280400001</v>
      </c>
      <c r="H124" s="47">
        <v>1865.94273378</v>
      </c>
      <c r="I124" s="47">
        <v>387.50490932000002</v>
      </c>
      <c r="J124" s="47">
        <v>9479.99233078</v>
      </c>
      <c r="K124" s="47">
        <v>5758.28699168</v>
      </c>
      <c r="L124" s="47">
        <v>2421.13306195</v>
      </c>
      <c r="M124" s="47">
        <v>1300.57227715</v>
      </c>
      <c r="N124" s="47"/>
      <c r="O124" s="47"/>
      <c r="P124" s="47"/>
      <c r="Q124" s="47"/>
    </row>
    <row r="125" spans="1:17" hidden="1" outlineLevel="1" collapsed="1">
      <c r="A125" s="15">
        <v>44013</v>
      </c>
      <c r="B125" s="47">
        <v>15390.22834394</v>
      </c>
      <c r="C125" s="47">
        <f t="shared" ref="C125" si="173">G125+K125</f>
        <v>9167.6542633099998</v>
      </c>
      <c r="D125" s="47">
        <f t="shared" ref="D125" si="174">H125+L125</f>
        <v>4457.90456997</v>
      </c>
      <c r="E125" s="47">
        <f t="shared" ref="E125" si="175">I125+M125</f>
        <v>1764.66951066</v>
      </c>
      <c r="F125" s="47">
        <v>5828.5791655000003</v>
      </c>
      <c r="G125" s="47">
        <v>3543.5673363199999</v>
      </c>
      <c r="H125" s="47">
        <v>1894.19368923</v>
      </c>
      <c r="I125" s="47">
        <v>390.81813994999999</v>
      </c>
      <c r="J125" s="47">
        <v>9561.6491784400005</v>
      </c>
      <c r="K125" s="47">
        <v>5624.0869269900004</v>
      </c>
      <c r="L125" s="47">
        <v>2563.71088074</v>
      </c>
      <c r="M125" s="47">
        <v>1373.8513707100001</v>
      </c>
      <c r="N125" s="47"/>
      <c r="O125" s="47"/>
      <c r="P125" s="47"/>
      <c r="Q125" s="47"/>
    </row>
    <row r="126" spans="1:17" hidden="1" outlineLevel="1" collapsed="1">
      <c r="A126" s="15">
        <v>44044</v>
      </c>
      <c r="B126" s="47">
        <v>14889.987053090001</v>
      </c>
      <c r="C126" s="47">
        <f t="shared" ref="C126" si="176">G126+K126</f>
        <v>8782.9074664799991</v>
      </c>
      <c r="D126" s="47">
        <f t="shared" ref="D126" si="177">H126+L126</f>
        <v>4327.5218037100003</v>
      </c>
      <c r="E126" s="47">
        <f t="shared" ref="E126" si="178">I126+M126</f>
        <v>1779.5577829000001</v>
      </c>
      <c r="F126" s="47">
        <v>5532.7296793799997</v>
      </c>
      <c r="G126" s="47">
        <v>3295.2922685100002</v>
      </c>
      <c r="H126" s="47">
        <v>1845.6198599300001</v>
      </c>
      <c r="I126" s="47">
        <v>391.81755093999999</v>
      </c>
      <c r="J126" s="47">
        <v>9357.2573737099992</v>
      </c>
      <c r="K126" s="47">
        <v>5487.6151979699998</v>
      </c>
      <c r="L126" s="47">
        <v>2481.9019437799998</v>
      </c>
      <c r="M126" s="47">
        <v>1387.7402319600001</v>
      </c>
      <c r="N126" s="47"/>
      <c r="O126" s="47"/>
      <c r="P126" s="47"/>
      <c r="Q126" s="47"/>
    </row>
    <row r="127" spans="1:17" hidden="1" outlineLevel="1" collapsed="1">
      <c r="A127" s="15">
        <v>44075</v>
      </c>
      <c r="B127" s="47">
        <v>15668.59499958</v>
      </c>
      <c r="C127" s="47">
        <f t="shared" ref="C127" si="179">G127+K127</f>
        <v>9594.1799553199999</v>
      </c>
      <c r="D127" s="47">
        <f t="shared" ref="D127" si="180">H127+L127</f>
        <v>4292.3559805499999</v>
      </c>
      <c r="E127" s="47">
        <f t="shared" ref="E127" si="181">I127+M127</f>
        <v>1782.0590637099999</v>
      </c>
      <c r="F127" s="47">
        <v>5680.1319349599999</v>
      </c>
      <c r="G127" s="47">
        <v>3446.76909518</v>
      </c>
      <c r="H127" s="47">
        <v>1843.9415929300001</v>
      </c>
      <c r="I127" s="47">
        <v>389.42124684999999</v>
      </c>
      <c r="J127" s="47">
        <v>9988.4630646200003</v>
      </c>
      <c r="K127" s="47">
        <v>6147.4108601400003</v>
      </c>
      <c r="L127" s="47">
        <v>2448.4143876200001</v>
      </c>
      <c r="M127" s="47">
        <v>1392.6378168599999</v>
      </c>
      <c r="N127" s="47"/>
      <c r="O127" s="47"/>
      <c r="P127" s="47"/>
      <c r="Q127" s="47"/>
    </row>
    <row r="128" spans="1:17" hidden="1" outlineLevel="1" collapsed="1">
      <c r="A128" s="15">
        <v>44105</v>
      </c>
      <c r="B128" s="47">
        <v>16275.9856473</v>
      </c>
      <c r="C128" s="47">
        <f t="shared" ref="C128" si="182">G128+K128</f>
        <v>10274.273613900001</v>
      </c>
      <c r="D128" s="47">
        <f t="shared" ref="D128" si="183">H128+L128</f>
        <v>4201.6230549600004</v>
      </c>
      <c r="E128" s="47">
        <f t="shared" ref="E128" si="184">I128+M128</f>
        <v>1800.0889784400001</v>
      </c>
      <c r="F128" s="47">
        <v>6026.6946578500001</v>
      </c>
      <c r="G128" s="47">
        <v>3871.1620894600001</v>
      </c>
      <c r="H128" s="47">
        <v>1772.19438988</v>
      </c>
      <c r="I128" s="47">
        <v>383.33817850999998</v>
      </c>
      <c r="J128" s="47">
        <v>10249.290989450001</v>
      </c>
      <c r="K128" s="47">
        <v>6403.1115244399998</v>
      </c>
      <c r="L128" s="47">
        <v>2429.42866508</v>
      </c>
      <c r="M128" s="47">
        <v>1416.7507999300001</v>
      </c>
      <c r="N128" s="47"/>
      <c r="O128" s="47"/>
      <c r="P128" s="47"/>
      <c r="Q128" s="47"/>
    </row>
    <row r="129" spans="1:17" hidden="1" outlineLevel="1" collapsed="1">
      <c r="A129" s="15">
        <v>44136</v>
      </c>
      <c r="B129" s="47">
        <v>16238.96134659</v>
      </c>
      <c r="C129" s="47">
        <f t="shared" ref="C129" si="185">G129+K129</f>
        <v>9957.6917333799993</v>
      </c>
      <c r="D129" s="47">
        <f t="shared" ref="D129" si="186">H129+L129</f>
        <v>4381.0688240700001</v>
      </c>
      <c r="E129" s="47">
        <f t="shared" ref="E129" si="187">I129+M129</f>
        <v>1900.2007891399999</v>
      </c>
      <c r="F129" s="47">
        <v>6322.28180084</v>
      </c>
      <c r="G129" s="47">
        <v>3947.5642550600001</v>
      </c>
      <c r="H129" s="47">
        <v>1999.90020271</v>
      </c>
      <c r="I129" s="47">
        <v>374.81734306999999</v>
      </c>
      <c r="J129" s="47">
        <v>9916.6795457499993</v>
      </c>
      <c r="K129" s="47">
        <v>6010.1274783199997</v>
      </c>
      <c r="L129" s="47">
        <v>2381.1686213600001</v>
      </c>
      <c r="M129" s="47">
        <v>1525.38344607</v>
      </c>
      <c r="N129" s="47"/>
      <c r="O129" s="47"/>
      <c r="P129" s="47"/>
      <c r="Q129" s="47"/>
    </row>
    <row r="130" spans="1:17" hidden="1" outlineLevel="1" collapsed="1">
      <c r="A130" s="15">
        <v>44166</v>
      </c>
      <c r="B130" s="47">
        <v>15637.30254053</v>
      </c>
      <c r="C130" s="47">
        <f t="shared" ref="C130" si="188">G130+K130</f>
        <v>9661.6535542800011</v>
      </c>
      <c r="D130" s="47">
        <f t="shared" ref="D130" si="189">H130+L130</f>
        <v>3965.8528921799998</v>
      </c>
      <c r="E130" s="47">
        <f t="shared" ref="E130" si="190">I130+M130</f>
        <v>2009.79609407</v>
      </c>
      <c r="F130" s="47">
        <v>5971.2089153400002</v>
      </c>
      <c r="G130" s="47">
        <v>3543.0798464700001</v>
      </c>
      <c r="H130" s="47">
        <v>2060.72159048</v>
      </c>
      <c r="I130" s="47">
        <v>367.40747838999999</v>
      </c>
      <c r="J130" s="47">
        <v>9666.0936251900002</v>
      </c>
      <c r="K130" s="47">
        <v>6118.5737078100001</v>
      </c>
      <c r="L130" s="47">
        <v>1905.1313017</v>
      </c>
      <c r="M130" s="47">
        <v>1642.3886156799999</v>
      </c>
      <c r="N130" s="47"/>
      <c r="O130" s="47"/>
      <c r="P130" s="47"/>
      <c r="Q130" s="47"/>
    </row>
    <row r="131" spans="1:17" hidden="1" outlineLevel="1" collapsed="1">
      <c r="A131" s="15">
        <v>44197</v>
      </c>
      <c r="B131" s="47">
        <v>15660.88652143</v>
      </c>
      <c r="C131" s="47">
        <f t="shared" ref="C131" si="191">G131+K131</f>
        <v>9536.6371935099996</v>
      </c>
      <c r="D131" s="47">
        <f t="shared" ref="D131" si="192">H131+L131</f>
        <v>4138.0493455399992</v>
      </c>
      <c r="E131" s="47">
        <f t="shared" ref="E131" si="193">I131+M131</f>
        <v>1986.1999823799999</v>
      </c>
      <c r="F131" s="47">
        <v>6022.2388053100003</v>
      </c>
      <c r="G131" s="47">
        <v>3564.1112993400002</v>
      </c>
      <c r="H131" s="47">
        <v>2089.8258296899999</v>
      </c>
      <c r="I131" s="47">
        <v>368.30167627999998</v>
      </c>
      <c r="J131" s="47">
        <v>9638.64771612</v>
      </c>
      <c r="K131" s="47">
        <v>5972.5258941700004</v>
      </c>
      <c r="L131" s="47">
        <v>2048.2235158499998</v>
      </c>
      <c r="M131" s="47">
        <v>1617.8983060999999</v>
      </c>
      <c r="N131" s="47"/>
      <c r="O131" s="47"/>
      <c r="P131" s="47"/>
      <c r="Q131" s="47"/>
    </row>
    <row r="132" spans="1:17" hidden="1" outlineLevel="1" collapsed="1">
      <c r="A132" s="15">
        <v>44228</v>
      </c>
      <c r="B132" s="47">
        <v>15726.39373634</v>
      </c>
      <c r="C132" s="47">
        <f t="shared" ref="C132" si="194">G132+K132</f>
        <v>9701.6624220699996</v>
      </c>
      <c r="D132" s="47">
        <f t="shared" ref="D132" si="195">H132+L132</f>
        <v>4060.1238592</v>
      </c>
      <c r="E132" s="47">
        <f t="shared" ref="E132" si="196">I132+M132</f>
        <v>1964.60745507</v>
      </c>
      <c r="F132" s="47">
        <v>6201.5817406300002</v>
      </c>
      <c r="G132" s="47">
        <v>3754.3866168700001</v>
      </c>
      <c r="H132" s="47">
        <v>2079.6674482600001</v>
      </c>
      <c r="I132" s="47">
        <v>367.52767549999999</v>
      </c>
      <c r="J132" s="47">
        <v>9524.8119957100007</v>
      </c>
      <c r="K132" s="47">
        <v>5947.2758051999999</v>
      </c>
      <c r="L132" s="47">
        <v>1980.4564109400001</v>
      </c>
      <c r="M132" s="47">
        <v>1597.07977957</v>
      </c>
      <c r="N132" s="47"/>
      <c r="O132" s="47"/>
      <c r="P132" s="47"/>
      <c r="Q132" s="47"/>
    </row>
    <row r="133" spans="1:17" hidden="1" outlineLevel="1" collapsed="1">
      <c r="A133" s="15">
        <v>44256</v>
      </c>
      <c r="B133" s="47">
        <v>15696.889069209999</v>
      </c>
      <c r="C133" s="47">
        <f t="shared" ref="C133" si="197">G133+K133</f>
        <v>9835.89782758</v>
      </c>
      <c r="D133" s="47">
        <f t="shared" ref="D133" si="198">H133+L133</f>
        <v>4152.6908049100002</v>
      </c>
      <c r="E133" s="47">
        <f t="shared" ref="E133" si="199">I133+M133</f>
        <v>1708.3004367199999</v>
      </c>
      <c r="F133" s="47">
        <v>6375.3155597200002</v>
      </c>
      <c r="G133" s="47">
        <v>3979.6632146400002</v>
      </c>
      <c r="H133" s="47">
        <v>2224.5799435899999</v>
      </c>
      <c r="I133" s="47">
        <v>171.07240149</v>
      </c>
      <c r="J133" s="47">
        <v>9321.5735094899992</v>
      </c>
      <c r="K133" s="47">
        <v>5856.2346129400003</v>
      </c>
      <c r="L133" s="47">
        <v>1928.1108613199999</v>
      </c>
      <c r="M133" s="47">
        <v>1537.2280352299999</v>
      </c>
      <c r="N133" s="47"/>
      <c r="O133" s="47"/>
      <c r="P133" s="47"/>
      <c r="Q133" s="47"/>
    </row>
    <row r="134" spans="1:17" hidden="1" outlineLevel="1" collapsed="1">
      <c r="A134" s="15">
        <v>44287</v>
      </c>
      <c r="B134" s="47">
        <v>16436.992602089998</v>
      </c>
      <c r="C134" s="47">
        <f t="shared" ref="C134" si="200">G134+K134</f>
        <v>10274.619061400001</v>
      </c>
      <c r="D134" s="47">
        <f t="shared" ref="D134" si="201">H134+L134</f>
        <v>4464.8092566000005</v>
      </c>
      <c r="E134" s="47">
        <f t="shared" ref="E134" si="202">I134+M134</f>
        <v>1697.56428409</v>
      </c>
      <c r="F134" s="47">
        <v>6837.2779934800001</v>
      </c>
      <c r="G134" s="47">
        <v>4225.97968631</v>
      </c>
      <c r="H134" s="47">
        <v>2440.9202922600002</v>
      </c>
      <c r="I134" s="47">
        <v>170.37801490999999</v>
      </c>
      <c r="J134" s="47">
        <v>9599.7146086100001</v>
      </c>
      <c r="K134" s="47">
        <v>6048.6393750899997</v>
      </c>
      <c r="L134" s="47">
        <v>2023.88896434</v>
      </c>
      <c r="M134" s="47">
        <v>1527.18626918</v>
      </c>
      <c r="N134" s="47"/>
      <c r="O134" s="47"/>
      <c r="P134" s="47"/>
      <c r="Q134" s="47"/>
    </row>
    <row r="135" spans="1:17" hidden="1" outlineLevel="1" collapsed="1">
      <c r="A135" s="15">
        <v>44317</v>
      </c>
      <c r="B135" s="47">
        <v>16308.42742769</v>
      </c>
      <c r="C135" s="47">
        <f t="shared" ref="C135" si="203">G135+K135</f>
        <v>10474.21778603</v>
      </c>
      <c r="D135" s="47">
        <f t="shared" ref="D135" si="204">H135+L135</f>
        <v>4104.94092181</v>
      </c>
      <c r="E135" s="47">
        <f t="shared" ref="E135" si="205">I135+M135</f>
        <v>1729.26871985</v>
      </c>
      <c r="F135" s="47">
        <v>7248.7169800700003</v>
      </c>
      <c r="G135" s="47">
        <v>4432.7399105100003</v>
      </c>
      <c r="H135" s="47">
        <v>2571.1132071799998</v>
      </c>
      <c r="I135" s="47">
        <v>244.86386238</v>
      </c>
      <c r="J135" s="47">
        <v>9059.7104476200002</v>
      </c>
      <c r="K135" s="47">
        <v>6041.4778755200005</v>
      </c>
      <c r="L135" s="47">
        <v>1533.8277146299999</v>
      </c>
      <c r="M135" s="47">
        <v>1484.40485747</v>
      </c>
      <c r="N135" s="47"/>
      <c r="O135" s="47"/>
      <c r="P135" s="47"/>
      <c r="Q135" s="47"/>
    </row>
    <row r="136" spans="1:17" hidden="1" outlineLevel="1" collapsed="1">
      <c r="A136" s="15">
        <v>44348</v>
      </c>
      <c r="B136" s="47">
        <v>16153.91692489</v>
      </c>
      <c r="C136" s="47">
        <f t="shared" ref="C136" si="206">G136+K136</f>
        <v>10352.22215713</v>
      </c>
      <c r="D136" s="47">
        <f t="shared" ref="D136" si="207">H136+L136</f>
        <v>4147.8238450899998</v>
      </c>
      <c r="E136" s="47">
        <f t="shared" ref="E136" si="208">I136+M136</f>
        <v>1653.87092267</v>
      </c>
      <c r="F136" s="47">
        <v>7595.0199026299997</v>
      </c>
      <c r="G136" s="47">
        <v>4625.0764299100001</v>
      </c>
      <c r="H136" s="47">
        <v>2724.6635691699998</v>
      </c>
      <c r="I136" s="47">
        <v>245.27990355</v>
      </c>
      <c r="J136" s="47">
        <v>8558.8970222600001</v>
      </c>
      <c r="K136" s="47">
        <v>5727.1457272199996</v>
      </c>
      <c r="L136" s="47">
        <v>1423.16027592</v>
      </c>
      <c r="M136" s="47">
        <v>1408.5910191200001</v>
      </c>
      <c r="N136" s="47"/>
      <c r="O136" s="47"/>
      <c r="P136" s="47"/>
      <c r="Q136" s="47"/>
    </row>
    <row r="137" spans="1:17" hidden="1" outlineLevel="1" collapsed="1">
      <c r="A137" s="15">
        <v>44378</v>
      </c>
      <c r="B137" s="47">
        <v>15465.239409399999</v>
      </c>
      <c r="C137" s="47">
        <f t="shared" ref="C137" si="209">G137+K137</f>
        <v>9947.96018792</v>
      </c>
      <c r="D137" s="47">
        <f t="shared" ref="D137" si="210">H137+L137</f>
        <v>4026.5895326899999</v>
      </c>
      <c r="E137" s="47">
        <f t="shared" ref="E137" si="211">I137+M137</f>
        <v>1490.68968879</v>
      </c>
      <c r="F137" s="47">
        <v>7426.5542387300002</v>
      </c>
      <c r="G137" s="47">
        <v>4541.5010561700001</v>
      </c>
      <c r="H137" s="47">
        <v>2638.93689326</v>
      </c>
      <c r="I137" s="47">
        <v>246.11628930000001</v>
      </c>
      <c r="J137" s="47">
        <v>8038.6851706699999</v>
      </c>
      <c r="K137" s="47">
        <v>5406.4591317499999</v>
      </c>
      <c r="L137" s="47">
        <v>1387.6526394299999</v>
      </c>
      <c r="M137" s="47">
        <v>1244.5733994899999</v>
      </c>
      <c r="N137" s="47"/>
      <c r="O137" s="47"/>
      <c r="P137" s="47"/>
      <c r="Q137" s="47"/>
    </row>
    <row r="138" spans="1:17" hidden="1" outlineLevel="1" collapsed="1">
      <c r="A138" s="15">
        <v>44409</v>
      </c>
      <c r="B138" s="47">
        <v>15078.16181446</v>
      </c>
      <c r="C138" s="47">
        <f t="shared" ref="C138" si="212">G138+K138</f>
        <v>9691.5348029199995</v>
      </c>
      <c r="D138" s="47">
        <f t="shared" ref="D138" si="213">H138+L138</f>
        <v>3932.0119301900004</v>
      </c>
      <c r="E138" s="47">
        <f t="shared" ref="E138" si="214">I138+M138</f>
        <v>1454.6150813500001</v>
      </c>
      <c r="F138" s="47">
        <v>7539.3878336199996</v>
      </c>
      <c r="G138" s="47">
        <v>4477.7124922100002</v>
      </c>
      <c r="H138" s="47">
        <v>2814.2916946400001</v>
      </c>
      <c r="I138" s="47">
        <v>247.38364677000001</v>
      </c>
      <c r="J138" s="47">
        <v>7538.7739808400001</v>
      </c>
      <c r="K138" s="47">
        <v>5213.8223107100002</v>
      </c>
      <c r="L138" s="47">
        <v>1117.7202355500001</v>
      </c>
      <c r="M138" s="47">
        <v>1207.23143458</v>
      </c>
      <c r="N138" s="47"/>
      <c r="O138" s="47"/>
      <c r="P138" s="47"/>
      <c r="Q138" s="47"/>
    </row>
    <row r="139" spans="1:17" hidden="1" outlineLevel="1" collapsed="1">
      <c r="A139" s="15">
        <v>44440</v>
      </c>
      <c r="B139" s="47">
        <v>15874.48176113</v>
      </c>
      <c r="C139" s="47">
        <f t="shared" ref="C139" si="215">G139+K139</f>
        <v>10002.309412639999</v>
      </c>
      <c r="D139" s="47">
        <f t="shared" ref="D139" si="216">H139+L139</f>
        <v>4464.5400889599996</v>
      </c>
      <c r="E139" s="47">
        <f t="shared" ref="E139" si="217">I139+M139</f>
        <v>1407.6322595299998</v>
      </c>
      <c r="F139" s="47">
        <v>7856.2345012599999</v>
      </c>
      <c r="G139" s="47">
        <v>4641.6662420499997</v>
      </c>
      <c r="H139" s="47">
        <v>2968.0174533099998</v>
      </c>
      <c r="I139" s="47">
        <v>246.5508059</v>
      </c>
      <c r="J139" s="47">
        <v>8018.2472598699997</v>
      </c>
      <c r="K139" s="47">
        <v>5360.6431705900004</v>
      </c>
      <c r="L139" s="47">
        <v>1496.52263565</v>
      </c>
      <c r="M139" s="47">
        <v>1161.0814536299999</v>
      </c>
      <c r="N139" s="47"/>
      <c r="O139" s="47"/>
      <c r="P139" s="47"/>
      <c r="Q139" s="47"/>
    </row>
    <row r="140" spans="1:17" hidden="1" outlineLevel="1" collapsed="1">
      <c r="A140" s="15">
        <v>44470</v>
      </c>
      <c r="B140" s="47">
        <v>16305.946894950001</v>
      </c>
      <c r="C140" s="47">
        <f t="shared" ref="C140" si="218">G140+K140</f>
        <v>10434.52093929</v>
      </c>
      <c r="D140" s="47">
        <f t="shared" ref="D140" si="219">H140+L140</f>
        <v>4481.3521702799999</v>
      </c>
      <c r="E140" s="47">
        <f t="shared" ref="E140" si="220">I140+M140</f>
        <v>1390.0737853799999</v>
      </c>
      <c r="F140" s="47">
        <v>8406.6720275499993</v>
      </c>
      <c r="G140" s="47">
        <v>4963.8525434699995</v>
      </c>
      <c r="H140" s="47">
        <v>3187.4788501100002</v>
      </c>
      <c r="I140" s="47">
        <v>255.34063397</v>
      </c>
      <c r="J140" s="47">
        <v>7899.2748674000004</v>
      </c>
      <c r="K140" s="47">
        <v>5470.6683958200001</v>
      </c>
      <c r="L140" s="47">
        <v>1293.8733201699999</v>
      </c>
      <c r="M140" s="47">
        <v>1134.7331514099999</v>
      </c>
      <c r="N140" s="47"/>
      <c r="O140" s="47"/>
      <c r="P140" s="47"/>
      <c r="Q140" s="47"/>
    </row>
    <row r="141" spans="1:17" hidden="1" outlineLevel="1" collapsed="1">
      <c r="A141" s="15">
        <v>44501</v>
      </c>
      <c r="B141" s="47">
        <v>16874.364935109999</v>
      </c>
      <c r="C141" s="47">
        <f t="shared" ref="C141" si="221">G141+K141</f>
        <v>10584.751510460001</v>
      </c>
      <c r="D141" s="47">
        <f t="shared" ref="D141" si="222">H141+L141</f>
        <v>5010.6061484100001</v>
      </c>
      <c r="E141" s="47">
        <f t="shared" ref="E141" si="223">I141+M141</f>
        <v>1279.00727624</v>
      </c>
      <c r="F141" s="47">
        <v>8778.9485008400006</v>
      </c>
      <c r="G141" s="47">
        <v>5000.3735849000004</v>
      </c>
      <c r="H141" s="47">
        <v>3516.4127659400001</v>
      </c>
      <c r="I141" s="47">
        <v>262.16215</v>
      </c>
      <c r="J141" s="47">
        <v>8095.4164342699996</v>
      </c>
      <c r="K141" s="47">
        <v>5584.3779255600002</v>
      </c>
      <c r="L141" s="47">
        <v>1494.19338247</v>
      </c>
      <c r="M141" s="47">
        <v>1016.84512624</v>
      </c>
      <c r="N141" s="47"/>
      <c r="O141" s="47"/>
      <c r="P141" s="47"/>
      <c r="Q141" s="47"/>
    </row>
    <row r="142" spans="1:17" hidden="1" outlineLevel="1" collapsed="1">
      <c r="A142" s="15">
        <v>44531</v>
      </c>
      <c r="B142" s="47">
        <v>17239.986812179999</v>
      </c>
      <c r="C142" s="47">
        <f t="shared" ref="C142" si="224">G142+K142</f>
        <v>10710.868623409999</v>
      </c>
      <c r="D142" s="47">
        <f t="shared" ref="D142" si="225">H142+L142</f>
        <v>5163.0229154799999</v>
      </c>
      <c r="E142" s="47">
        <f t="shared" ref="E142" si="226">I142+M142</f>
        <v>1366.09527329</v>
      </c>
      <c r="F142" s="47">
        <v>9007.2515284300007</v>
      </c>
      <c r="G142" s="47">
        <v>5017.1226877199997</v>
      </c>
      <c r="H142" s="47">
        <v>3642.06102302</v>
      </c>
      <c r="I142" s="47">
        <v>348.06781769000003</v>
      </c>
      <c r="J142" s="47">
        <v>8232.7352837500002</v>
      </c>
      <c r="K142" s="47">
        <v>5693.7459356899999</v>
      </c>
      <c r="L142" s="47">
        <v>1520.9618924599999</v>
      </c>
      <c r="M142" s="47">
        <v>1018.0274556000001</v>
      </c>
      <c r="N142" s="47"/>
      <c r="O142" s="47"/>
      <c r="P142" s="47"/>
      <c r="Q142" s="47"/>
    </row>
    <row r="143" spans="1:17" hidden="1" outlineLevel="1" collapsed="1">
      <c r="A143" s="15">
        <v>44562</v>
      </c>
      <c r="B143" s="47">
        <v>17447.605606519999</v>
      </c>
      <c r="C143" s="47">
        <f t="shared" ref="C143" si="227">G143+K143</f>
        <v>11036.22803928</v>
      </c>
      <c r="D143" s="47">
        <f t="shared" ref="D143" si="228">H143+L143</f>
        <v>4970.9590162599998</v>
      </c>
      <c r="E143" s="47">
        <f t="shared" ref="E143" si="229">I143+M143</f>
        <v>1440.41855098</v>
      </c>
      <c r="F143" s="47">
        <v>8818.0680384999996</v>
      </c>
      <c r="G143" s="47">
        <v>5044.6995654700004</v>
      </c>
      <c r="H143" s="47">
        <v>3391.9847471500002</v>
      </c>
      <c r="I143" s="47">
        <v>381.38372587999999</v>
      </c>
      <c r="J143" s="47">
        <v>8629.5375680199995</v>
      </c>
      <c r="K143" s="47">
        <v>5991.5284738099999</v>
      </c>
      <c r="L143" s="47">
        <v>1578.97426911</v>
      </c>
      <c r="M143" s="47">
        <v>1059.0348251</v>
      </c>
      <c r="N143" s="47"/>
      <c r="O143" s="47"/>
      <c r="P143" s="47"/>
      <c r="Q143" s="47"/>
    </row>
    <row r="144" spans="1:17" hidden="1" outlineLevel="1" collapsed="1">
      <c r="A144" s="15">
        <v>44593</v>
      </c>
      <c r="B144" s="47">
        <v>15270.32199773</v>
      </c>
      <c r="C144" s="47">
        <f t="shared" ref="C144" si="230">G144+K144</f>
        <v>8660.8940646499996</v>
      </c>
      <c r="D144" s="47">
        <f t="shared" ref="D144" si="231">H144+L144</f>
        <v>5066.70681487</v>
      </c>
      <c r="E144" s="47">
        <f t="shared" ref="E144" si="232">I144+M144</f>
        <v>1542.72111821</v>
      </c>
      <c r="F144" s="47">
        <v>9202.3630027100007</v>
      </c>
      <c r="G144" s="47">
        <v>5185.8699480799996</v>
      </c>
      <c r="H144" s="47">
        <v>3558.5994956099998</v>
      </c>
      <c r="I144" s="47">
        <v>457.89355902</v>
      </c>
      <c r="J144" s="47">
        <v>6067.9589950199997</v>
      </c>
      <c r="K144" s="47">
        <v>3475.0241165699999</v>
      </c>
      <c r="L144" s="47">
        <v>1508.1073192599999</v>
      </c>
      <c r="M144" s="47">
        <v>1084.8275591900001</v>
      </c>
      <c r="N144" s="47"/>
      <c r="O144" s="47"/>
      <c r="P144" s="47"/>
      <c r="Q144" s="47"/>
    </row>
    <row r="145" spans="1:17" hidden="1" outlineLevel="1" collapsed="1">
      <c r="A145" s="15">
        <v>44621</v>
      </c>
      <c r="B145" s="47">
        <v>15200.9089912</v>
      </c>
      <c r="C145" s="47">
        <f t="shared" ref="C145" si="233">G145+K145</f>
        <v>8584.6555761599993</v>
      </c>
      <c r="D145" s="47">
        <f t="shared" ref="D145" si="234">H145+L145</f>
        <v>5050.93551458</v>
      </c>
      <c r="E145" s="47">
        <f t="shared" ref="E145" si="235">I145+M145</f>
        <v>1565.3179004599999</v>
      </c>
      <c r="F145" s="47">
        <v>9596.8682443300004</v>
      </c>
      <c r="G145" s="47">
        <v>5540.4519649800004</v>
      </c>
      <c r="H145" s="47">
        <v>3569.0630354899999</v>
      </c>
      <c r="I145" s="47">
        <v>487.35324386000002</v>
      </c>
      <c r="J145" s="47">
        <v>5604.0407468699996</v>
      </c>
      <c r="K145" s="47">
        <v>3044.2036111799998</v>
      </c>
      <c r="L145" s="47">
        <v>1481.8724790900001</v>
      </c>
      <c r="M145" s="47">
        <v>1077.9646565999999</v>
      </c>
      <c r="N145" s="47"/>
      <c r="O145" s="47"/>
      <c r="P145" s="47"/>
      <c r="Q145" s="47"/>
    </row>
    <row r="146" spans="1:17" hidden="1" outlineLevel="1" collapsed="1">
      <c r="A146" s="15">
        <v>44652</v>
      </c>
      <c r="B146" s="47">
        <v>15084.241262850001</v>
      </c>
      <c r="C146" s="47">
        <f t="shared" ref="C146" si="236">G146+K146</f>
        <v>8534.34423298</v>
      </c>
      <c r="D146" s="47">
        <f t="shared" ref="D146" si="237">H146+L146</f>
        <v>5009.8133010299998</v>
      </c>
      <c r="E146" s="47">
        <f t="shared" ref="E146" si="238">I146+M146</f>
        <v>1540.0837288399998</v>
      </c>
      <c r="F146" s="47">
        <v>9544.6474239800009</v>
      </c>
      <c r="G146" s="47">
        <v>5476.6727079700004</v>
      </c>
      <c r="H146" s="47">
        <v>3569.52682078</v>
      </c>
      <c r="I146" s="47">
        <v>498.44789522999997</v>
      </c>
      <c r="J146" s="47">
        <v>5539.5938388699997</v>
      </c>
      <c r="K146" s="47">
        <v>3057.6715250100001</v>
      </c>
      <c r="L146" s="47">
        <v>1440.2864802500001</v>
      </c>
      <c r="M146" s="47">
        <v>1041.63583361</v>
      </c>
      <c r="N146" s="47"/>
      <c r="O146" s="47"/>
      <c r="P146" s="47"/>
      <c r="Q146" s="47"/>
    </row>
    <row r="147" spans="1:17" hidden="1" outlineLevel="1" collapsed="1">
      <c r="A147" s="15">
        <v>44682</v>
      </c>
      <c r="B147" s="47">
        <v>15084.128210569999</v>
      </c>
      <c r="C147" s="47">
        <f t="shared" ref="C147" si="239">G147+K147</f>
        <v>8559.1565443299987</v>
      </c>
      <c r="D147" s="47">
        <f t="shared" ref="D147" si="240">H147+L147</f>
        <v>4981.9822213300004</v>
      </c>
      <c r="E147" s="47">
        <f t="shared" ref="E147" si="241">I147+M147</f>
        <v>1542.98944491</v>
      </c>
      <c r="F147" s="47">
        <v>9795.0027183799994</v>
      </c>
      <c r="G147" s="47">
        <v>5705.9519164699996</v>
      </c>
      <c r="H147" s="47">
        <v>3609.3509367500001</v>
      </c>
      <c r="I147" s="47">
        <v>479.69986516</v>
      </c>
      <c r="J147" s="47">
        <v>5289.1254921899999</v>
      </c>
      <c r="K147" s="47">
        <v>2853.2046278600001</v>
      </c>
      <c r="L147" s="47">
        <v>1372.6312845800001</v>
      </c>
      <c r="M147" s="47">
        <v>1063.28957975</v>
      </c>
      <c r="N147" s="47"/>
      <c r="O147" s="47"/>
      <c r="P147" s="47"/>
      <c r="Q147" s="47"/>
    </row>
    <row r="148" spans="1:17" hidden="1" outlineLevel="1" collapsed="1">
      <c r="A148" s="15">
        <v>44713</v>
      </c>
      <c r="B148" s="47">
        <v>14879.192382089999</v>
      </c>
      <c r="C148" s="47">
        <f t="shared" ref="C148" si="242">G148+K148</f>
        <v>8428.6427572800003</v>
      </c>
      <c r="D148" s="47">
        <f t="shared" ref="D148" si="243">H148+L148</f>
        <v>4911.7945516999998</v>
      </c>
      <c r="E148" s="47">
        <f t="shared" ref="E148" si="244">I148+M148</f>
        <v>1538.75507311</v>
      </c>
      <c r="F148" s="47">
        <v>9865.5079872000006</v>
      </c>
      <c r="G148" s="47">
        <v>5818.9792578300003</v>
      </c>
      <c r="H148" s="47">
        <v>3560.2958051999999</v>
      </c>
      <c r="I148" s="47">
        <v>486.23292416999999</v>
      </c>
      <c r="J148" s="47">
        <v>5013.6843948899996</v>
      </c>
      <c r="K148" s="47">
        <v>2609.66349945</v>
      </c>
      <c r="L148" s="47">
        <v>1351.4987464999999</v>
      </c>
      <c r="M148" s="47">
        <v>1052.5221489400001</v>
      </c>
      <c r="N148" s="47"/>
      <c r="O148" s="47"/>
      <c r="P148" s="47"/>
      <c r="Q148" s="47"/>
    </row>
    <row r="149" spans="1:17" hidden="1" outlineLevel="1" collapsed="1">
      <c r="A149" s="15">
        <v>44743</v>
      </c>
      <c r="B149" s="47">
        <v>16055.582628349999</v>
      </c>
      <c r="C149" s="47">
        <f t="shared" ref="C149" si="245">G149+K149</f>
        <v>9088.9544033599996</v>
      </c>
      <c r="D149" s="47">
        <f t="shared" ref="D149" si="246">H149+L149</f>
        <v>5174.2366281800005</v>
      </c>
      <c r="E149" s="47">
        <f t="shared" ref="E149" si="247">I149+M149</f>
        <v>1792.39159681</v>
      </c>
      <c r="F149" s="47">
        <v>9789.8988078900002</v>
      </c>
      <c r="G149" s="47">
        <v>5730.9385410300001</v>
      </c>
      <c r="H149" s="47">
        <v>3556.9428329000002</v>
      </c>
      <c r="I149" s="47">
        <v>502.01743396000001</v>
      </c>
      <c r="J149" s="47">
        <v>6265.6838204599999</v>
      </c>
      <c r="K149" s="47">
        <v>3358.0158623299999</v>
      </c>
      <c r="L149" s="47">
        <v>1617.29379528</v>
      </c>
      <c r="M149" s="47">
        <v>1290.3741628499999</v>
      </c>
      <c r="N149" s="47"/>
      <c r="O149" s="47"/>
      <c r="P149" s="47"/>
      <c r="Q149" s="47"/>
    </row>
    <row r="150" spans="1:17" hidden="1" outlineLevel="1" collapsed="1">
      <c r="A150" s="15">
        <v>44774</v>
      </c>
      <c r="B150" s="47">
        <v>16090.65895379</v>
      </c>
      <c r="C150" s="47">
        <f t="shared" ref="C150" si="248">G150+K150</f>
        <v>8987.594005590001</v>
      </c>
      <c r="D150" s="47">
        <f t="shared" ref="D150" si="249">H150+L150</f>
        <v>5274.6597509900002</v>
      </c>
      <c r="E150" s="47">
        <f t="shared" ref="E150" si="250">I150+M150</f>
        <v>1828.4051972100001</v>
      </c>
      <c r="F150" s="47">
        <v>9805.3038503099997</v>
      </c>
      <c r="G150" s="47">
        <v>5619.5028929500004</v>
      </c>
      <c r="H150" s="47">
        <v>3690.8604350099999</v>
      </c>
      <c r="I150" s="47">
        <v>494.94052234999998</v>
      </c>
      <c r="J150" s="47">
        <v>6285.3551034800003</v>
      </c>
      <c r="K150" s="47">
        <v>3368.0911126400001</v>
      </c>
      <c r="L150" s="47">
        <v>1583.7993159800001</v>
      </c>
      <c r="M150" s="47">
        <v>1333.4646748600001</v>
      </c>
      <c r="N150" s="47"/>
      <c r="O150" s="47"/>
      <c r="P150" s="47"/>
      <c r="Q150" s="47"/>
    </row>
    <row r="151" spans="1:17" hidden="1" outlineLevel="1" collapsed="1">
      <c r="A151" s="15">
        <v>44805</v>
      </c>
      <c r="B151" s="47">
        <v>15981.666893760001</v>
      </c>
      <c r="C151" s="47">
        <f t="shared" ref="C151" si="251">G151+K151</f>
        <v>8998.2223365200007</v>
      </c>
      <c r="D151" s="47">
        <f t="shared" ref="D151" si="252">H151+L151</f>
        <v>5154.8107555999995</v>
      </c>
      <c r="E151" s="47">
        <f t="shared" ref="E151" si="253">I151+M151</f>
        <v>1828.63380164</v>
      </c>
      <c r="F151" s="47">
        <v>9714.4696899999999</v>
      </c>
      <c r="G151" s="47">
        <v>5618.4296371299997</v>
      </c>
      <c r="H151" s="47">
        <v>3603.6120778999998</v>
      </c>
      <c r="I151" s="47">
        <v>492.42797496999998</v>
      </c>
      <c r="J151" s="47">
        <v>6267.1972037599999</v>
      </c>
      <c r="K151" s="47">
        <v>3379.7926993900001</v>
      </c>
      <c r="L151" s="47">
        <v>1551.1986777</v>
      </c>
      <c r="M151" s="47">
        <v>1336.2058266700001</v>
      </c>
      <c r="N151" s="47"/>
      <c r="O151" s="47"/>
      <c r="P151" s="47"/>
      <c r="Q151" s="47"/>
    </row>
    <row r="152" spans="1:17" hidden="1" outlineLevel="1" collapsed="1">
      <c r="A152" s="15">
        <v>44835</v>
      </c>
      <c r="B152" s="47">
        <v>15899.527066140001</v>
      </c>
      <c r="C152" s="47">
        <f t="shared" ref="C152" si="254">G152+K152</f>
        <v>9011.5218295000013</v>
      </c>
      <c r="D152" s="47">
        <f t="shared" ref="D152" si="255">H152+L152</f>
        <v>5064.0440277400003</v>
      </c>
      <c r="E152" s="47">
        <f t="shared" ref="E152" si="256">I152+M152</f>
        <v>1823.9612089</v>
      </c>
      <c r="F152" s="47">
        <v>9522.0933005400002</v>
      </c>
      <c r="G152" s="47">
        <v>5546.4576307200005</v>
      </c>
      <c r="H152" s="47">
        <v>3487.43140739</v>
      </c>
      <c r="I152" s="47">
        <v>488.20426242999997</v>
      </c>
      <c r="J152" s="47">
        <v>6377.4337655999998</v>
      </c>
      <c r="K152" s="47">
        <v>3465.06419878</v>
      </c>
      <c r="L152" s="47">
        <v>1576.61262035</v>
      </c>
      <c r="M152" s="47">
        <v>1335.75694647</v>
      </c>
      <c r="N152" s="47"/>
      <c r="O152" s="47"/>
      <c r="P152" s="47"/>
      <c r="Q152" s="47"/>
    </row>
    <row r="153" spans="1:17" hidden="1" outlineLevel="1" collapsed="1">
      <c r="A153" s="15">
        <v>44866</v>
      </c>
      <c r="B153" s="47">
        <v>15210.3023619</v>
      </c>
      <c r="C153" s="47">
        <f t="shared" ref="C153" si="257">G153+K153</f>
        <v>8323.2001357900008</v>
      </c>
      <c r="D153" s="47">
        <f t="shared" ref="D153" si="258">H153+L153</f>
        <v>5020.3183464399999</v>
      </c>
      <c r="E153" s="47">
        <f t="shared" ref="E153" si="259">I153+M153</f>
        <v>1866.7838796699998</v>
      </c>
      <c r="F153" s="47">
        <v>9007.2288857700005</v>
      </c>
      <c r="G153" s="47">
        <v>5093.2009647699997</v>
      </c>
      <c r="H153" s="47">
        <v>3408.2089262600002</v>
      </c>
      <c r="I153" s="47">
        <v>505.81899473999999</v>
      </c>
      <c r="J153" s="47">
        <v>6203.07347613</v>
      </c>
      <c r="K153" s="47">
        <v>3229.9991710200002</v>
      </c>
      <c r="L153" s="47">
        <v>1612.1094201799999</v>
      </c>
      <c r="M153" s="47">
        <v>1360.9648849299999</v>
      </c>
      <c r="N153" s="47"/>
      <c r="O153" s="47"/>
      <c r="P153" s="47"/>
      <c r="Q153" s="47"/>
    </row>
    <row r="154" spans="1:17" hidden="1" outlineLevel="1" collapsed="1">
      <c r="A154" s="15">
        <v>44896</v>
      </c>
      <c r="B154" s="47">
        <v>14989.11717643</v>
      </c>
      <c r="C154" s="47">
        <f t="shared" ref="C154" si="260">G154+K154</f>
        <v>8239.96404239</v>
      </c>
      <c r="D154" s="47">
        <f t="shared" ref="D154" si="261">H154+L154</f>
        <v>4876.6594688900004</v>
      </c>
      <c r="E154" s="47">
        <f t="shared" ref="E154" si="262">I154+M154</f>
        <v>1872.49366515</v>
      </c>
      <c r="F154" s="47">
        <v>8836.2290231499992</v>
      </c>
      <c r="G154" s="47">
        <v>5019.7984759499996</v>
      </c>
      <c r="H154" s="47">
        <v>3314.41017422</v>
      </c>
      <c r="I154" s="47">
        <v>502.02037297999999</v>
      </c>
      <c r="J154" s="47">
        <v>6152.8881532799996</v>
      </c>
      <c r="K154" s="47">
        <v>3220.16556644</v>
      </c>
      <c r="L154" s="47">
        <v>1562.2492946699999</v>
      </c>
      <c r="M154" s="47">
        <v>1370.4732921699999</v>
      </c>
      <c r="N154" s="47"/>
      <c r="O154" s="47"/>
      <c r="P154" s="47"/>
      <c r="Q154" s="47"/>
    </row>
    <row r="155" spans="1:17" hidden="1" outlineLevel="1" collapsed="1">
      <c r="A155" s="15">
        <v>44927</v>
      </c>
      <c r="B155" s="47">
        <v>14723.219498320001</v>
      </c>
      <c r="C155" s="47">
        <f t="shared" ref="C155" si="263">G155+K155</f>
        <v>7933.1271008099993</v>
      </c>
      <c r="D155" s="47">
        <f t="shared" ref="D155" si="264">H155+L155</f>
        <v>4915.2759849699996</v>
      </c>
      <c r="E155" s="47">
        <f t="shared" ref="E155" si="265">I155+M155</f>
        <v>1874.8164125399999</v>
      </c>
      <c r="F155" s="47">
        <v>8515.6112298799999</v>
      </c>
      <c r="G155" s="47">
        <v>4695.37551472</v>
      </c>
      <c r="H155" s="47">
        <v>3325.69374457</v>
      </c>
      <c r="I155" s="47">
        <v>494.54197059000001</v>
      </c>
      <c r="J155" s="47">
        <v>6207.6082684399998</v>
      </c>
      <c r="K155" s="47">
        <v>3237.7515860899998</v>
      </c>
      <c r="L155" s="47">
        <v>1589.5822404</v>
      </c>
      <c r="M155" s="47">
        <v>1380.27444195</v>
      </c>
      <c r="N155" s="47"/>
      <c r="O155" s="47"/>
      <c r="P155" s="47"/>
      <c r="Q155" s="47"/>
    </row>
    <row r="156" spans="1:17" hidden="1" outlineLevel="1" collapsed="1">
      <c r="A156" s="15">
        <v>44958</v>
      </c>
      <c r="B156" s="47">
        <v>14321.29252915</v>
      </c>
      <c r="C156" s="47">
        <f t="shared" ref="C156" si="266">G156+K156</f>
        <v>7592.4825483700006</v>
      </c>
      <c r="D156" s="47">
        <f t="shared" ref="D156" si="267">H156+L156</f>
        <v>4897.8597967300002</v>
      </c>
      <c r="E156" s="47">
        <f t="shared" ref="E156" si="268">I156+M156</f>
        <v>1830.95018405</v>
      </c>
      <c r="F156" s="47">
        <v>8209.5838936500004</v>
      </c>
      <c r="G156" s="47">
        <v>4403.4253802200001</v>
      </c>
      <c r="H156" s="47">
        <v>3321.0638721999999</v>
      </c>
      <c r="I156" s="47">
        <v>485.09464122999998</v>
      </c>
      <c r="J156" s="47">
        <v>6111.7086355000001</v>
      </c>
      <c r="K156" s="47">
        <v>3189.0571681500001</v>
      </c>
      <c r="L156" s="47">
        <v>1576.7959245300001</v>
      </c>
      <c r="M156" s="47">
        <v>1345.85554282</v>
      </c>
      <c r="N156" s="47"/>
      <c r="O156" s="47"/>
      <c r="P156" s="47"/>
      <c r="Q156" s="47"/>
    </row>
    <row r="157" spans="1:17" hidden="1" outlineLevel="1" collapsed="1">
      <c r="A157" s="15">
        <v>44986</v>
      </c>
      <c r="B157" s="47">
        <v>14235.96104088</v>
      </c>
      <c r="C157" s="47">
        <f t="shared" ref="C157" si="269">G157+K157</f>
        <v>7428.0010983400007</v>
      </c>
      <c r="D157" s="47">
        <f t="shared" ref="D157" si="270">H157+L157</f>
        <v>4940.3978647900003</v>
      </c>
      <c r="E157" s="47">
        <f t="shared" ref="E157" si="271">I157+M157</f>
        <v>1867.5620777500001</v>
      </c>
      <c r="F157" s="47">
        <v>8091.4266538100001</v>
      </c>
      <c r="G157" s="47">
        <v>4341.9762416200001</v>
      </c>
      <c r="H157" s="47">
        <v>3248.1600246100002</v>
      </c>
      <c r="I157" s="47">
        <v>501.29038758000002</v>
      </c>
      <c r="J157" s="47">
        <v>6144.5343870699999</v>
      </c>
      <c r="K157" s="47">
        <v>3086.0248567200001</v>
      </c>
      <c r="L157" s="47">
        <v>1692.2378401799999</v>
      </c>
      <c r="M157" s="47">
        <v>1366.2716901700001</v>
      </c>
      <c r="N157" s="47"/>
      <c r="O157" s="47"/>
      <c r="P157" s="47"/>
      <c r="Q157" s="47"/>
    </row>
    <row r="158" spans="1:17" hidden="1" outlineLevel="1" collapsed="1">
      <c r="A158" s="15">
        <v>45017</v>
      </c>
      <c r="B158" s="47">
        <v>13966.616820830001</v>
      </c>
      <c r="C158" s="47">
        <f t="shared" ref="C158" si="272">G158+K158</f>
        <v>7292.6279492100002</v>
      </c>
      <c r="D158" s="47">
        <f t="shared" ref="D158" si="273">H158+L158</f>
        <v>4806.8796981300002</v>
      </c>
      <c r="E158" s="47">
        <f t="shared" ref="E158" si="274">I158+M158</f>
        <v>1867.1091734900001</v>
      </c>
      <c r="F158" s="47">
        <v>8028.0930480999996</v>
      </c>
      <c r="G158" s="47">
        <v>4211.4973035800003</v>
      </c>
      <c r="H158" s="47">
        <v>3321.3353256599999</v>
      </c>
      <c r="I158" s="47">
        <v>495.26041886000002</v>
      </c>
      <c r="J158" s="47">
        <v>5938.52377273</v>
      </c>
      <c r="K158" s="47">
        <v>3081.1306456299999</v>
      </c>
      <c r="L158" s="47">
        <v>1485.5443724700001</v>
      </c>
      <c r="M158" s="47">
        <v>1371.84875463</v>
      </c>
      <c r="N158" s="47"/>
      <c r="O158" s="47"/>
      <c r="P158" s="47"/>
      <c r="Q158" s="47"/>
    </row>
    <row r="159" spans="1:17" hidden="1" outlineLevel="1" collapsed="1">
      <c r="A159" s="15">
        <v>45047</v>
      </c>
      <c r="B159" s="47">
        <v>12972.75205544</v>
      </c>
      <c r="C159" s="47">
        <f t="shared" ref="C159" si="275">G159+K159</f>
        <v>6635.4239997599998</v>
      </c>
      <c r="D159" s="47">
        <f t="shared" ref="D159" si="276">H159+L159</f>
        <v>4737.3504923999999</v>
      </c>
      <c r="E159" s="47">
        <f t="shared" ref="E159" si="277">I159+M159</f>
        <v>1599.9775632800001</v>
      </c>
      <c r="F159" s="47">
        <v>7830.8093688600002</v>
      </c>
      <c r="G159" s="47">
        <v>4299.3617901099997</v>
      </c>
      <c r="H159" s="47">
        <v>3267.7925244500002</v>
      </c>
      <c r="I159" s="47">
        <v>263.65505430000002</v>
      </c>
      <c r="J159" s="47">
        <v>5141.9426865799996</v>
      </c>
      <c r="K159" s="47">
        <v>2336.0622096500001</v>
      </c>
      <c r="L159" s="47">
        <v>1469.5579679499999</v>
      </c>
      <c r="M159" s="47">
        <v>1336.3225089800001</v>
      </c>
      <c r="N159" s="47"/>
      <c r="O159" s="47"/>
      <c r="P159" s="47"/>
      <c r="Q159" s="47"/>
    </row>
    <row r="160" spans="1:17" hidden="1" outlineLevel="1" collapsed="1">
      <c r="A160" s="15">
        <v>45078</v>
      </c>
      <c r="B160" s="47">
        <v>12870.511702960001</v>
      </c>
      <c r="C160" s="47">
        <f t="shared" ref="C160" si="278">G160+K160</f>
        <v>6661.8588937599998</v>
      </c>
      <c r="D160" s="47">
        <f t="shared" ref="D160" si="279">H160+L160</f>
        <v>4608.3839683999995</v>
      </c>
      <c r="E160" s="47">
        <f t="shared" ref="E160" si="280">I160+M160</f>
        <v>1600.2688407999999</v>
      </c>
      <c r="F160" s="47">
        <v>7964.80917288</v>
      </c>
      <c r="G160" s="47">
        <v>4424.3165450200004</v>
      </c>
      <c r="H160" s="47">
        <v>3281.1830419399998</v>
      </c>
      <c r="I160" s="47">
        <v>259.30958592000002</v>
      </c>
      <c r="J160" s="47">
        <v>4905.7025300799996</v>
      </c>
      <c r="K160" s="47">
        <v>2237.5423487399999</v>
      </c>
      <c r="L160" s="47">
        <v>1327.2009264599999</v>
      </c>
      <c r="M160" s="47">
        <v>1340.9592548799999</v>
      </c>
      <c r="N160" s="47"/>
      <c r="O160" s="47"/>
      <c r="P160" s="47"/>
      <c r="Q160" s="47"/>
    </row>
    <row r="161" spans="1:17" hidden="1" outlineLevel="1" collapsed="1">
      <c r="A161" s="15">
        <v>45108</v>
      </c>
      <c r="B161" s="47">
        <v>12542.68601406</v>
      </c>
      <c r="C161" s="47">
        <f t="shared" ref="C161" si="281">G161+K161</f>
        <v>6364.7521933899998</v>
      </c>
      <c r="D161" s="47">
        <f t="shared" ref="D161" si="282">H161+L161</f>
        <v>4596.3460086599998</v>
      </c>
      <c r="E161" s="47">
        <f t="shared" ref="E161" si="283">I161+M161</f>
        <v>1581.5878120099999</v>
      </c>
      <c r="F161" s="47">
        <v>7730.63271076</v>
      </c>
      <c r="G161" s="47">
        <v>4226.4997008299997</v>
      </c>
      <c r="H161" s="47">
        <v>3272.5709996800001</v>
      </c>
      <c r="I161" s="47">
        <v>231.56201024999999</v>
      </c>
      <c r="J161" s="47">
        <v>4812.0533033000002</v>
      </c>
      <c r="K161" s="47">
        <v>2138.2524925600001</v>
      </c>
      <c r="L161" s="47">
        <v>1323.7750089799999</v>
      </c>
      <c r="M161" s="47">
        <v>1350.0258017599999</v>
      </c>
      <c r="N161" s="47"/>
      <c r="O161" s="47"/>
      <c r="P161" s="47"/>
      <c r="Q161" s="47"/>
    </row>
    <row r="162" spans="1:17" hidden="1" outlineLevel="1" collapsed="1">
      <c r="A162" s="15">
        <v>45139</v>
      </c>
      <c r="B162" s="47">
        <v>12776.55444274</v>
      </c>
      <c r="C162" s="47">
        <f t="shared" ref="C162" si="284">G162+K162</f>
        <v>6548.8833824600006</v>
      </c>
      <c r="D162" s="47">
        <f t="shared" ref="D162" si="285">H162+L162</f>
        <v>4652.7804659899994</v>
      </c>
      <c r="E162" s="47">
        <f t="shared" ref="E162" si="286">I162+M162</f>
        <v>1574.8905942899999</v>
      </c>
      <c r="F162" s="47">
        <v>7877.5299729799999</v>
      </c>
      <c r="G162" s="47">
        <v>4294.8804354200001</v>
      </c>
      <c r="H162" s="47">
        <v>3345.9927490599998</v>
      </c>
      <c r="I162" s="47">
        <v>236.6567885</v>
      </c>
      <c r="J162" s="47">
        <v>4899.0244697600001</v>
      </c>
      <c r="K162" s="47">
        <v>2254.00294704</v>
      </c>
      <c r="L162" s="47">
        <v>1306.78771693</v>
      </c>
      <c r="M162" s="47">
        <v>1338.2338057899999</v>
      </c>
      <c r="N162" s="47"/>
      <c r="O162" s="47"/>
      <c r="P162" s="47"/>
      <c r="Q162" s="47"/>
    </row>
    <row r="163" spans="1:17" hidden="1" outlineLevel="1" collapsed="1">
      <c r="A163" s="15">
        <v>45170</v>
      </c>
      <c r="B163" s="47">
        <v>12679.437820650001</v>
      </c>
      <c r="C163" s="47">
        <f t="shared" ref="C163" si="287">G163+K163</f>
        <v>6361.9350455200001</v>
      </c>
      <c r="D163" s="47">
        <f t="shared" ref="D163" si="288">H163+L163</f>
        <v>4785.9450173300002</v>
      </c>
      <c r="E163" s="47">
        <f t="shared" ref="E163" si="289">I163+M163</f>
        <v>1531.5577578</v>
      </c>
      <c r="F163" s="47">
        <v>7910.0283302199996</v>
      </c>
      <c r="G163" s="47">
        <v>4223.7617408899996</v>
      </c>
      <c r="H163" s="47">
        <v>3465.84892683</v>
      </c>
      <c r="I163" s="47">
        <v>220.41766250000001</v>
      </c>
      <c r="J163" s="47">
        <v>4769.40949043</v>
      </c>
      <c r="K163" s="47">
        <v>2138.1733046300001</v>
      </c>
      <c r="L163" s="47">
        <v>1320.0960904999999</v>
      </c>
      <c r="M163" s="47">
        <v>1311.1400953</v>
      </c>
      <c r="N163" s="47"/>
      <c r="O163" s="47"/>
      <c r="P163" s="47"/>
      <c r="Q163" s="47"/>
    </row>
    <row r="164" spans="1:17" hidden="1" outlineLevel="1" collapsed="1">
      <c r="A164" s="15">
        <v>45200</v>
      </c>
      <c r="B164" s="47">
        <v>12860.79299523</v>
      </c>
      <c r="C164" s="47">
        <f t="shared" ref="C164" si="290">G164+K164</f>
        <v>6455.9805154299993</v>
      </c>
      <c r="D164" s="47">
        <f t="shared" ref="D164" si="291">H164+L164</f>
        <v>4864.6239663300003</v>
      </c>
      <c r="E164" s="47">
        <f t="shared" ref="E164" si="292">I164+M164</f>
        <v>1540.1885134700001</v>
      </c>
      <c r="F164" s="47">
        <v>8048.9294465000003</v>
      </c>
      <c r="G164" s="47">
        <v>4301.2826569299996</v>
      </c>
      <c r="H164" s="47">
        <v>3512.53729974</v>
      </c>
      <c r="I164" s="47">
        <v>235.10948983</v>
      </c>
      <c r="J164" s="47">
        <v>4811.8635487299998</v>
      </c>
      <c r="K164" s="47">
        <v>2154.6978585000002</v>
      </c>
      <c r="L164" s="47">
        <v>1352.08666659</v>
      </c>
      <c r="M164" s="47">
        <v>1305.0790236400001</v>
      </c>
      <c r="N164" s="47"/>
      <c r="O164" s="47"/>
      <c r="P164" s="47"/>
      <c r="Q164" s="47"/>
    </row>
    <row r="165" spans="1:17" collapsed="1">
      <c r="A165" s="15">
        <v>45231</v>
      </c>
      <c r="B165" s="47">
        <v>12836.196428069999</v>
      </c>
      <c r="C165" s="47">
        <f t="shared" ref="C165" si="293">G165+K165</f>
        <v>6485.8772527199999</v>
      </c>
      <c r="D165" s="47">
        <f t="shared" ref="D165" si="294">H165+L165</f>
        <v>4294.58445631</v>
      </c>
      <c r="E165" s="47">
        <f t="shared" ref="E165" si="295">I165+M165</f>
        <v>2055.7347190400001</v>
      </c>
      <c r="F165" s="47">
        <v>7940.4518696599998</v>
      </c>
      <c r="G165" s="47">
        <v>4251.8677252099997</v>
      </c>
      <c r="H165" s="47">
        <v>3458.2245396799999</v>
      </c>
      <c r="I165" s="47">
        <v>230.35960477</v>
      </c>
      <c r="J165" s="47">
        <v>4895.7445584099996</v>
      </c>
      <c r="K165" s="47">
        <v>2234.0095275100002</v>
      </c>
      <c r="L165" s="47">
        <v>836.35991663000004</v>
      </c>
      <c r="M165" s="47">
        <v>1825.37511427</v>
      </c>
      <c r="N165" s="47"/>
      <c r="O165" s="47"/>
      <c r="P165" s="47"/>
      <c r="Q165" s="47"/>
    </row>
    <row r="166" spans="1:17">
      <c r="A166" s="15">
        <v>45261</v>
      </c>
      <c r="B166" s="47">
        <v>13105.207209689999</v>
      </c>
      <c r="C166" s="47">
        <f t="shared" ref="C166" si="296">G166+K166</f>
        <v>6589.6036106800002</v>
      </c>
      <c r="D166" s="47">
        <f t="shared" ref="D166" si="297">H166+L166</f>
        <v>4419.4308709500001</v>
      </c>
      <c r="E166" s="47">
        <f t="shared" ref="E166" si="298">I166+M166</f>
        <v>2096.1727280600003</v>
      </c>
      <c r="F166" s="47">
        <v>7806.2006759799997</v>
      </c>
      <c r="G166" s="47">
        <v>4101.0060925400003</v>
      </c>
      <c r="H166" s="47">
        <v>3526.2384063499999</v>
      </c>
      <c r="I166" s="47">
        <v>178.95617709000001</v>
      </c>
      <c r="J166" s="47">
        <v>5299.0065337100004</v>
      </c>
      <c r="K166" s="47">
        <v>2488.5975181399999</v>
      </c>
      <c r="L166" s="47">
        <v>893.19246459999999</v>
      </c>
      <c r="M166" s="47">
        <v>1917.2165509700001</v>
      </c>
      <c r="N166" s="47"/>
      <c r="O166" s="47"/>
      <c r="P166" s="47"/>
      <c r="Q166" s="47"/>
    </row>
    <row r="167" spans="1:17">
      <c r="A167" s="15">
        <v>45292</v>
      </c>
      <c r="B167" s="47">
        <v>13010.489493139999</v>
      </c>
      <c r="C167" s="47">
        <f t="shared" ref="C167" si="299">G167+K167</f>
        <v>6811.35641029</v>
      </c>
      <c r="D167" s="47">
        <f t="shared" ref="D167" si="300">H167+L167</f>
        <v>4165.2235180100006</v>
      </c>
      <c r="E167" s="47">
        <f t="shared" ref="E167" si="301">I167+M167</f>
        <v>2033.90956484</v>
      </c>
      <c r="F167" s="47">
        <v>7922.7167698699996</v>
      </c>
      <c r="G167" s="47">
        <v>4288.3734373300003</v>
      </c>
      <c r="H167" s="47">
        <v>3487.5840855800002</v>
      </c>
      <c r="I167" s="47">
        <v>146.75924696000001</v>
      </c>
      <c r="J167" s="47">
        <v>5087.7727232699999</v>
      </c>
      <c r="K167" s="47">
        <v>2522.9829729600001</v>
      </c>
      <c r="L167" s="47">
        <v>677.63943243000006</v>
      </c>
      <c r="M167" s="47">
        <v>1887.1503178800001</v>
      </c>
      <c r="N167" s="47"/>
      <c r="O167" s="47"/>
      <c r="P167" s="47"/>
      <c r="Q167" s="47"/>
    </row>
    <row r="168" spans="1:17">
      <c r="A168" s="15">
        <v>45323</v>
      </c>
      <c r="B168" s="47">
        <v>13108.09508816</v>
      </c>
      <c r="C168" s="47">
        <f t="shared" ref="C168" si="302">G168+K168</f>
        <v>6863.5757318899996</v>
      </c>
      <c r="D168" s="47">
        <f t="shared" ref="D168" si="303">H168+L168</f>
        <v>4235.5906221200003</v>
      </c>
      <c r="E168" s="47">
        <f t="shared" ref="E168" si="304">I168+M168</f>
        <v>2008.9287341499999</v>
      </c>
      <c r="F168" s="47">
        <v>8037.6488060000001</v>
      </c>
      <c r="G168" s="47">
        <v>4337.5766988699997</v>
      </c>
      <c r="H168" s="47">
        <v>3545.27285119</v>
      </c>
      <c r="I168" s="47">
        <v>154.79925593999999</v>
      </c>
      <c r="J168" s="47">
        <v>5070.44628216</v>
      </c>
      <c r="K168" s="47">
        <v>2525.9990330199998</v>
      </c>
      <c r="L168" s="47">
        <v>690.31777093000005</v>
      </c>
      <c r="M168" s="47">
        <v>1854.1294782099999</v>
      </c>
      <c r="N168" s="47"/>
      <c r="O168" s="47"/>
      <c r="P168" s="47"/>
      <c r="Q168" s="47"/>
    </row>
    <row r="169" spans="1:17">
      <c r="A169" s="15">
        <v>45352</v>
      </c>
      <c r="B169" s="47">
        <v>13183.047144579999</v>
      </c>
      <c r="C169" s="47">
        <f t="shared" ref="C169" si="305">G169+K169</f>
        <v>6764.2997735400004</v>
      </c>
      <c r="D169" s="47">
        <f t="shared" ref="D169" si="306">H169+L169</f>
        <v>4365.4454861499999</v>
      </c>
      <c r="E169" s="47">
        <f t="shared" ref="E169" si="307">I169+M169</f>
        <v>2053.3018848900001</v>
      </c>
      <c r="F169" s="47">
        <v>8136.6527474300001</v>
      </c>
      <c r="G169" s="47">
        <v>4343.1204665699997</v>
      </c>
      <c r="H169" s="47">
        <v>3637.0745112300001</v>
      </c>
      <c r="I169" s="47">
        <v>156.45776963</v>
      </c>
      <c r="J169" s="47">
        <v>5046.3943971500003</v>
      </c>
      <c r="K169" s="47">
        <v>2421.1793069700002</v>
      </c>
      <c r="L169" s="47">
        <v>728.37097491999998</v>
      </c>
      <c r="M169" s="47">
        <v>1896.8441152600001</v>
      </c>
      <c r="N169" s="47"/>
      <c r="O169" s="47"/>
      <c r="P169" s="47"/>
      <c r="Q169" s="47"/>
    </row>
    <row r="170" spans="1:17">
      <c r="A170" s="15">
        <v>45383</v>
      </c>
      <c r="B170" s="47">
        <v>13208.47050456</v>
      </c>
      <c r="C170" s="47">
        <f t="shared" ref="C170" si="308">G170+K170</f>
        <v>6794.4000455999994</v>
      </c>
      <c r="D170" s="47">
        <f t="shared" ref="D170" si="309">H170+L170</f>
        <v>4368.7477491</v>
      </c>
      <c r="E170" s="47">
        <f t="shared" ref="E170" si="310">I170+M170</f>
        <v>2045.32270986</v>
      </c>
      <c r="F170" s="47">
        <v>8082.86758577</v>
      </c>
      <c r="G170" s="47">
        <v>4256.1229498499997</v>
      </c>
      <c r="H170" s="47">
        <v>3671.3376140599999</v>
      </c>
      <c r="I170" s="47">
        <v>155.40702185999999</v>
      </c>
      <c r="J170" s="47">
        <v>5125.6029187900003</v>
      </c>
      <c r="K170" s="47">
        <v>2538.2770957500002</v>
      </c>
      <c r="L170" s="47">
        <v>697.41013504</v>
      </c>
      <c r="M170" s="47">
        <v>1889.915688</v>
      </c>
      <c r="N170" s="47"/>
      <c r="O170" s="47"/>
      <c r="P170" s="47"/>
      <c r="Q170" s="47"/>
    </row>
    <row r="171" spans="1:17">
      <c r="A171" s="15">
        <v>45413</v>
      </c>
      <c r="B171" s="47">
        <v>12875.68776413</v>
      </c>
      <c r="C171" s="47">
        <f t="shared" ref="C171" si="311">G171+K171</f>
        <v>6553.4236144300003</v>
      </c>
      <c r="D171" s="47">
        <f t="shared" ref="D171" si="312">H171+L171</f>
        <v>4258.0857818200002</v>
      </c>
      <c r="E171" s="47">
        <f t="shared" ref="E171" si="313">I171+M171</f>
        <v>2064.1783678799998</v>
      </c>
      <c r="F171" s="47">
        <v>7843.2464028900004</v>
      </c>
      <c r="G171" s="47">
        <v>4040.1680025000001</v>
      </c>
      <c r="H171" s="47">
        <v>3646.7379824</v>
      </c>
      <c r="I171" s="47">
        <v>156.34041798999999</v>
      </c>
      <c r="J171" s="47">
        <v>5032.4413612400003</v>
      </c>
      <c r="K171" s="47">
        <v>2513.2556119300002</v>
      </c>
      <c r="L171" s="47">
        <v>611.34779942</v>
      </c>
      <c r="M171" s="47">
        <v>1907.8379498899999</v>
      </c>
      <c r="N171" s="47"/>
      <c r="O171" s="47"/>
      <c r="P171" s="47"/>
      <c r="Q171" s="47"/>
    </row>
    <row r="172" spans="1:17">
      <c r="A172" s="15">
        <v>45444</v>
      </c>
      <c r="B172" s="47">
        <v>13296.352351310001</v>
      </c>
      <c r="C172" s="47">
        <f t="shared" ref="C172" si="314">G172+K172</f>
        <v>6793.7394192899992</v>
      </c>
      <c r="D172" s="47">
        <f t="shared" ref="D172" si="315">H172+L172</f>
        <v>4408.8652513500001</v>
      </c>
      <c r="E172" s="47">
        <f t="shared" ref="E172" si="316">I172+M172</f>
        <v>2093.7476806700001</v>
      </c>
      <c r="F172" s="47">
        <v>8193.4246346399996</v>
      </c>
      <c r="G172" s="47">
        <v>4195.7254365099998</v>
      </c>
      <c r="H172" s="47">
        <v>3798.3940872100002</v>
      </c>
      <c r="I172" s="47">
        <v>199.30511092</v>
      </c>
      <c r="J172" s="47">
        <v>5102.9277166700003</v>
      </c>
      <c r="K172" s="47">
        <v>2598.0139827799999</v>
      </c>
      <c r="L172" s="47">
        <v>610.47116414000004</v>
      </c>
      <c r="M172" s="47">
        <v>1894.4425697500001</v>
      </c>
      <c r="N172" s="47"/>
      <c r="O172" s="47"/>
      <c r="P172" s="47"/>
      <c r="Q172" s="47"/>
    </row>
    <row r="173" spans="1:17">
      <c r="A173" s="15">
        <v>45474</v>
      </c>
      <c r="B173" s="47">
        <v>13146.71605241</v>
      </c>
      <c r="C173" s="47">
        <f t="shared" ref="C173" si="317">G173+K173</f>
        <v>7061.7177186900008</v>
      </c>
      <c r="D173" s="47">
        <f t="shared" ref="D173" si="318">H173+L173</f>
        <v>4006.01436229</v>
      </c>
      <c r="E173" s="47">
        <f t="shared" ref="E173" si="319">I173+M173</f>
        <v>2078.9839714300001</v>
      </c>
      <c r="F173" s="47">
        <v>8298.0031314900007</v>
      </c>
      <c r="G173" s="47">
        <v>4273.4542890000002</v>
      </c>
      <c r="H173" s="47">
        <v>3865.2595269399999</v>
      </c>
      <c r="I173" s="47">
        <v>159.28931555</v>
      </c>
      <c r="J173" s="47">
        <v>4848.7129209200002</v>
      </c>
      <c r="K173" s="47">
        <v>2788.2634296900001</v>
      </c>
      <c r="L173" s="47">
        <v>140.75483535000001</v>
      </c>
      <c r="M173" s="47">
        <v>1919.69465588</v>
      </c>
      <c r="N173" s="47"/>
      <c r="O173" s="47"/>
      <c r="P173" s="47"/>
      <c r="Q173" s="47"/>
    </row>
    <row r="174" spans="1:17">
      <c r="A174" s="15">
        <v>45505</v>
      </c>
      <c r="B174" s="47">
        <v>13081.80822884</v>
      </c>
      <c r="C174" s="47">
        <f t="shared" ref="C174" si="320">G174+K174</f>
        <v>7060.0346785599995</v>
      </c>
      <c r="D174" s="47">
        <f t="shared" ref="D174" si="321">H174+L174</f>
        <v>3945.34906387</v>
      </c>
      <c r="E174" s="47">
        <f t="shared" ref="E174" si="322">I174+M174</f>
        <v>2076.4244864100001</v>
      </c>
      <c r="F174" s="47">
        <v>8194.3489576600005</v>
      </c>
      <c r="G174" s="47">
        <v>4219.7108041800002</v>
      </c>
      <c r="H174" s="47">
        <v>3806.78307189</v>
      </c>
      <c r="I174" s="47">
        <v>167.85508159</v>
      </c>
      <c r="J174" s="47">
        <v>4887.4592711799996</v>
      </c>
      <c r="K174" s="47">
        <v>2840.3238743799998</v>
      </c>
      <c r="L174" s="47">
        <v>138.56599198000001</v>
      </c>
      <c r="M174" s="47">
        <v>1908.56940482</v>
      </c>
      <c r="N174" s="47"/>
      <c r="O174" s="47"/>
      <c r="P174" s="47"/>
      <c r="Q174" s="47"/>
    </row>
    <row r="175" spans="1:17">
      <c r="A175" s="15">
        <v>45536</v>
      </c>
      <c r="B175" s="47">
        <v>13341.031172450001</v>
      </c>
      <c r="C175" s="47">
        <f t="shared" ref="C175" si="323">G175+K175</f>
        <v>6933.3539621700002</v>
      </c>
      <c r="D175" s="47">
        <f t="shared" ref="D175" si="324">H175+L175</f>
        <v>4330.1259749399997</v>
      </c>
      <c r="E175" s="47">
        <f t="shared" ref="E175" si="325">I175+M175</f>
        <v>2077.5512353399999</v>
      </c>
      <c r="F175" s="47">
        <v>8458.8251392099992</v>
      </c>
      <c r="G175" s="47">
        <v>4323.6124575699996</v>
      </c>
      <c r="H175" s="47">
        <v>3962.83064952</v>
      </c>
      <c r="I175" s="47">
        <v>172.38203211999999</v>
      </c>
      <c r="J175" s="47">
        <v>4882.2060332399997</v>
      </c>
      <c r="K175" s="47">
        <v>2609.7415046000001</v>
      </c>
      <c r="L175" s="47">
        <v>367.29532541999998</v>
      </c>
      <c r="M175" s="47">
        <v>1905.1692032200001</v>
      </c>
      <c r="N175" s="47"/>
      <c r="O175" s="47"/>
      <c r="P175" s="47"/>
      <c r="Q175" s="47"/>
    </row>
    <row r="176" spans="1:17">
      <c r="A176" s="15">
        <v>45566</v>
      </c>
      <c r="B176" s="47">
        <v>13464.67547604</v>
      </c>
      <c r="C176" s="47">
        <f t="shared" ref="C176" si="326">G176+K176</f>
        <v>7141.8001851200006</v>
      </c>
      <c r="D176" s="47">
        <f t="shared" ref="D176" si="327">H176+L176</f>
        <v>4277.06124568</v>
      </c>
      <c r="E176" s="47">
        <f t="shared" ref="E176" si="328">I176+M176</f>
        <v>2045.8140452399998</v>
      </c>
      <c r="F176" s="47">
        <v>8647.9784214400006</v>
      </c>
      <c r="G176" s="47">
        <v>4578.59108543</v>
      </c>
      <c r="H176" s="47">
        <v>3887.97281488</v>
      </c>
      <c r="I176" s="47">
        <v>181.41452113</v>
      </c>
      <c r="J176" s="47">
        <v>4816.6970546000002</v>
      </c>
      <c r="K176" s="47">
        <v>2563.2090996900001</v>
      </c>
      <c r="L176" s="47">
        <v>389.08843080000003</v>
      </c>
      <c r="M176" s="47">
        <v>1864.3995241099999</v>
      </c>
      <c r="N176" s="47"/>
      <c r="O176" s="47"/>
      <c r="P176" s="47"/>
      <c r="Q176" s="47"/>
    </row>
    <row r="177" spans="1:17">
      <c r="A177" s="15">
        <v>45597</v>
      </c>
      <c r="B177" s="47">
        <v>13915.66025379</v>
      </c>
      <c r="C177" s="47">
        <f t="shared" ref="C177" si="329">G177+K177</f>
        <v>7252.1904770900001</v>
      </c>
      <c r="D177" s="47">
        <f t="shared" ref="D177" si="330">H177+L177</f>
        <v>4638.7799924999999</v>
      </c>
      <c r="E177" s="47">
        <f t="shared" ref="E177" si="331">I177+M177</f>
        <v>2024.6897842000001</v>
      </c>
      <c r="F177" s="47">
        <v>9084.1996458199992</v>
      </c>
      <c r="G177" s="47">
        <v>4663.7727310700002</v>
      </c>
      <c r="H177" s="47">
        <v>4238.0488434199997</v>
      </c>
      <c r="I177" s="47">
        <v>182.37807133000001</v>
      </c>
      <c r="J177" s="47">
        <v>4831.4606079699997</v>
      </c>
      <c r="K177" s="47">
        <v>2588.4177460199999</v>
      </c>
      <c r="L177" s="47">
        <v>400.73114908000002</v>
      </c>
      <c r="M177" s="47">
        <v>1842.3117128700001</v>
      </c>
      <c r="N177" s="47"/>
      <c r="O177" s="47"/>
      <c r="P177" s="47"/>
      <c r="Q177" s="4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2" outlineLevelRow="1"/>
  <cols>
    <col min="1" max="1" width="11" style="8" customWidth="1"/>
    <col min="2" max="2" width="9.6640625" style="8" customWidth="1"/>
    <col min="3" max="13" width="9.33203125" style="8" customWidth="1"/>
    <col min="14" max="16384" width="9.109375" style="8"/>
  </cols>
  <sheetData>
    <row r="1" spans="1:17" ht="13.8">
      <c r="A1" s="27" t="s">
        <v>131</v>
      </c>
      <c r="B1" s="17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4"/>
      <c r="O3" s="24"/>
      <c r="P3" s="24"/>
    </row>
    <row r="4" spans="1:17" ht="12.75" customHeight="1">
      <c r="A4" s="18" t="s">
        <v>130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7" ht="12.75" customHeight="1">
      <c r="A5" s="19" t="s">
        <v>231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7" s="9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  <c r="N6" s="25"/>
      <c r="O6" s="25"/>
      <c r="P6" s="25"/>
    </row>
    <row r="7" spans="1:17" s="9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  <c r="N7" s="25"/>
      <c r="O7" s="25"/>
      <c r="P7" s="25"/>
    </row>
    <row r="8" spans="1:17" s="9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  <c r="N8" s="25"/>
      <c r="O8" s="25"/>
      <c r="P8" s="25"/>
    </row>
    <row r="9" spans="1:17" s="9" customFormat="1" ht="13.8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5"/>
      <c r="O9" s="25"/>
      <c r="P9" s="25"/>
    </row>
    <row r="10" spans="1:17" s="9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5"/>
      <c r="O10" s="25"/>
      <c r="P10" s="25"/>
    </row>
    <row r="11" spans="1:17" ht="12.75" hidden="1" customHeight="1" outlineLevel="1">
      <c r="A11" s="15">
        <v>40544</v>
      </c>
      <c r="B11" s="47">
        <v>5956.1839108300001</v>
      </c>
      <c r="C11" s="47">
        <f>G11+K11</f>
        <v>647.58225686000003</v>
      </c>
      <c r="D11" s="47">
        <f t="shared" ref="D11:E26" si="0">H11+L11</f>
        <v>1007.24876655</v>
      </c>
      <c r="E11" s="47">
        <f t="shared" si="0"/>
        <v>4301.3528874200001</v>
      </c>
      <c r="F11" s="47">
        <v>2017.69599894</v>
      </c>
      <c r="G11" s="47">
        <v>596.93775079</v>
      </c>
      <c r="H11" s="47">
        <v>568.19663837999997</v>
      </c>
      <c r="I11" s="47">
        <v>852.56160977000002</v>
      </c>
      <c r="J11" s="47">
        <v>3938.4879118899999</v>
      </c>
      <c r="K11" s="47">
        <v>50.644506069999998</v>
      </c>
      <c r="L11" s="47">
        <v>439.05212817</v>
      </c>
      <c r="M11" s="47">
        <v>3448.7912776500002</v>
      </c>
      <c r="N11" s="47"/>
      <c r="O11" s="47"/>
      <c r="P11" s="47"/>
      <c r="Q11" s="122"/>
    </row>
    <row r="12" spans="1:17" ht="12.75" hidden="1" customHeight="1" outlineLevel="1">
      <c r="A12" s="15">
        <v>40575</v>
      </c>
      <c r="B12" s="47">
        <v>5932.4893287499999</v>
      </c>
      <c r="C12" s="47">
        <f t="shared" ref="C12:E67" si="1">G12+K12</f>
        <v>679.29599234999989</v>
      </c>
      <c r="D12" s="47">
        <f t="shared" si="0"/>
        <v>1007.9943327199999</v>
      </c>
      <c r="E12" s="47">
        <f t="shared" si="0"/>
        <v>4245.1990036799998</v>
      </c>
      <c r="F12" s="47">
        <v>2037.6065580699999</v>
      </c>
      <c r="G12" s="47">
        <v>617.40782850999994</v>
      </c>
      <c r="H12" s="47">
        <v>569.22190966999995</v>
      </c>
      <c r="I12" s="47">
        <v>850.97681989</v>
      </c>
      <c r="J12" s="47">
        <v>3894.8827706799998</v>
      </c>
      <c r="K12" s="47">
        <v>61.888163839999997</v>
      </c>
      <c r="L12" s="47">
        <v>438.77242304999999</v>
      </c>
      <c r="M12" s="47">
        <v>3394.2221837900001</v>
      </c>
      <c r="N12" s="47"/>
      <c r="O12" s="47"/>
      <c r="P12" s="47"/>
      <c r="Q12" s="122"/>
    </row>
    <row r="13" spans="1:17" ht="12.75" hidden="1" customHeight="1" outlineLevel="1">
      <c r="A13" s="15">
        <v>40603</v>
      </c>
      <c r="B13" s="47">
        <v>5903.8920937000003</v>
      </c>
      <c r="C13" s="47">
        <f t="shared" si="1"/>
        <v>749.61483255999997</v>
      </c>
      <c r="D13" s="47">
        <f t="shared" si="0"/>
        <v>968.70035145999998</v>
      </c>
      <c r="E13" s="47">
        <f t="shared" si="0"/>
        <v>4185.5769096799995</v>
      </c>
      <c r="F13" s="47">
        <v>2069.1270691</v>
      </c>
      <c r="G13" s="47">
        <v>685.16581819999999</v>
      </c>
      <c r="H13" s="47">
        <v>542.30297243999996</v>
      </c>
      <c r="I13" s="47">
        <v>841.65827846000002</v>
      </c>
      <c r="J13" s="47">
        <v>3834.7650245999998</v>
      </c>
      <c r="K13" s="47">
        <v>64.449014360000007</v>
      </c>
      <c r="L13" s="47">
        <v>426.39737902000002</v>
      </c>
      <c r="M13" s="47">
        <v>3343.91863122</v>
      </c>
      <c r="N13" s="47"/>
      <c r="O13" s="47"/>
      <c r="P13" s="47"/>
      <c r="Q13" s="122"/>
    </row>
    <row r="14" spans="1:17" ht="12.75" hidden="1" customHeight="1" outlineLevel="1">
      <c r="A14" s="15">
        <v>40634</v>
      </c>
      <c r="B14" s="47">
        <v>5938.8879184099997</v>
      </c>
      <c r="C14" s="47">
        <f t="shared" si="1"/>
        <v>800.47329047999995</v>
      </c>
      <c r="D14" s="47">
        <f t="shared" si="0"/>
        <v>971.88094090999994</v>
      </c>
      <c r="E14" s="47">
        <f t="shared" si="0"/>
        <v>4166.5336870199999</v>
      </c>
      <c r="F14" s="47">
        <v>2137.6859998700002</v>
      </c>
      <c r="G14" s="47">
        <v>747.14113444999998</v>
      </c>
      <c r="H14" s="47">
        <v>548.84866496999996</v>
      </c>
      <c r="I14" s="47">
        <v>841.69620044999999</v>
      </c>
      <c r="J14" s="47">
        <v>3801.20191854</v>
      </c>
      <c r="K14" s="47">
        <v>53.33215603</v>
      </c>
      <c r="L14" s="47">
        <v>423.03227593999998</v>
      </c>
      <c r="M14" s="47">
        <v>3324.8374865699998</v>
      </c>
      <c r="N14" s="47"/>
      <c r="O14" s="47"/>
      <c r="P14" s="47"/>
      <c r="Q14" s="122"/>
    </row>
    <row r="15" spans="1:17" ht="12.75" hidden="1" customHeight="1" outlineLevel="1">
      <c r="A15" s="15">
        <v>40664</v>
      </c>
      <c r="B15" s="47">
        <v>5968.2746021900002</v>
      </c>
      <c r="C15" s="47">
        <f t="shared" si="1"/>
        <v>876.58170471999995</v>
      </c>
      <c r="D15" s="47">
        <f t="shared" si="0"/>
        <v>983.77245176999998</v>
      </c>
      <c r="E15" s="47">
        <f t="shared" si="0"/>
        <v>4107.9204456999996</v>
      </c>
      <c r="F15" s="47">
        <v>2196.7631402799998</v>
      </c>
      <c r="G15" s="47">
        <v>793.79531944999997</v>
      </c>
      <c r="H15" s="47">
        <v>571.46383106999997</v>
      </c>
      <c r="I15" s="47">
        <v>831.50398975999997</v>
      </c>
      <c r="J15" s="47">
        <v>3771.51146191</v>
      </c>
      <c r="K15" s="47">
        <v>82.786385269999997</v>
      </c>
      <c r="L15" s="47">
        <v>412.30862070000001</v>
      </c>
      <c r="M15" s="47">
        <v>3276.4164559400001</v>
      </c>
      <c r="N15" s="47"/>
      <c r="O15" s="47"/>
      <c r="P15" s="47"/>
      <c r="Q15" s="122"/>
    </row>
    <row r="16" spans="1:17" ht="12.75" hidden="1" customHeight="1" outlineLevel="1">
      <c r="A16" s="15">
        <v>40695</v>
      </c>
      <c r="B16" s="47">
        <v>5989.6588036100002</v>
      </c>
      <c r="C16" s="47">
        <f t="shared" si="1"/>
        <v>920.16391288999989</v>
      </c>
      <c r="D16" s="47">
        <f t="shared" si="0"/>
        <v>1002.0724081599999</v>
      </c>
      <c r="E16" s="47">
        <f t="shared" si="0"/>
        <v>4067.4224825599999</v>
      </c>
      <c r="F16" s="47">
        <v>2269.3201618100002</v>
      </c>
      <c r="G16" s="47">
        <v>830.62375398999995</v>
      </c>
      <c r="H16" s="47">
        <v>594.03047478999997</v>
      </c>
      <c r="I16" s="47">
        <v>844.66593303000002</v>
      </c>
      <c r="J16" s="47">
        <v>3720.3386418</v>
      </c>
      <c r="K16" s="47">
        <v>89.540158899999994</v>
      </c>
      <c r="L16" s="47">
        <v>408.04193336999998</v>
      </c>
      <c r="M16" s="47">
        <v>3222.75654953</v>
      </c>
      <c r="N16" s="47"/>
      <c r="O16" s="47"/>
      <c r="P16" s="47"/>
      <c r="Q16" s="122"/>
    </row>
    <row r="17" spans="1:17" ht="12.75" hidden="1" customHeight="1" outlineLevel="1">
      <c r="A17" s="15">
        <v>40725</v>
      </c>
      <c r="B17" s="47">
        <v>5964.5846168199996</v>
      </c>
      <c r="C17" s="47">
        <f t="shared" si="1"/>
        <v>940.68599698000003</v>
      </c>
      <c r="D17" s="47">
        <f t="shared" si="0"/>
        <v>1013.53203801</v>
      </c>
      <c r="E17" s="47">
        <f t="shared" si="0"/>
        <v>4010.3665818300001</v>
      </c>
      <c r="F17" s="47">
        <v>2313.6545415000001</v>
      </c>
      <c r="G17" s="47">
        <v>848.87837122999997</v>
      </c>
      <c r="H17" s="47">
        <v>609.10012649999999</v>
      </c>
      <c r="I17" s="47">
        <v>855.67604376999998</v>
      </c>
      <c r="J17" s="47">
        <v>3650.93007532</v>
      </c>
      <c r="K17" s="47">
        <v>91.80762575</v>
      </c>
      <c r="L17" s="47">
        <v>404.43191151000002</v>
      </c>
      <c r="M17" s="47">
        <v>3154.6905380600001</v>
      </c>
      <c r="N17" s="47"/>
      <c r="O17" s="47"/>
      <c r="P17" s="47"/>
      <c r="Q17" s="122"/>
    </row>
    <row r="18" spans="1:17" ht="12.75" hidden="1" customHeight="1" outlineLevel="1">
      <c r="A18" s="15">
        <v>40756</v>
      </c>
      <c r="B18" s="47">
        <v>5918.8309413200004</v>
      </c>
      <c r="C18" s="47">
        <f t="shared" si="1"/>
        <v>924.44193155000005</v>
      </c>
      <c r="D18" s="47">
        <f t="shared" si="0"/>
        <v>1037.2604351100001</v>
      </c>
      <c r="E18" s="47">
        <f t="shared" si="0"/>
        <v>3957.1285746599997</v>
      </c>
      <c r="F18" s="47">
        <v>2348.96048539</v>
      </c>
      <c r="G18" s="47">
        <v>846.74583341000005</v>
      </c>
      <c r="H18" s="47">
        <v>627.99305460000005</v>
      </c>
      <c r="I18" s="47">
        <v>874.22159738000005</v>
      </c>
      <c r="J18" s="47">
        <v>3569.8704559299999</v>
      </c>
      <c r="K18" s="47">
        <v>77.696098140000004</v>
      </c>
      <c r="L18" s="47">
        <v>409.26738051000001</v>
      </c>
      <c r="M18" s="47">
        <v>3082.9069772799999</v>
      </c>
      <c r="N18" s="47"/>
      <c r="O18" s="47"/>
      <c r="P18" s="47"/>
      <c r="Q18" s="122"/>
    </row>
    <row r="19" spans="1:17" ht="12.75" hidden="1" customHeight="1" outlineLevel="1">
      <c r="A19" s="15">
        <v>40787</v>
      </c>
      <c r="B19" s="47">
        <v>5858.7520294599999</v>
      </c>
      <c r="C19" s="47">
        <f t="shared" si="1"/>
        <v>974.07097509000005</v>
      </c>
      <c r="D19" s="47">
        <f t="shared" si="0"/>
        <v>1018.44986225</v>
      </c>
      <c r="E19" s="47">
        <f t="shared" si="0"/>
        <v>3866.2311921199998</v>
      </c>
      <c r="F19" s="47">
        <v>2406.98419345</v>
      </c>
      <c r="G19" s="47">
        <v>881.63107944000001</v>
      </c>
      <c r="H19" s="47">
        <v>642.28334748999998</v>
      </c>
      <c r="I19" s="47">
        <v>883.06976652000003</v>
      </c>
      <c r="J19" s="47">
        <v>3451.7678360099999</v>
      </c>
      <c r="K19" s="47">
        <v>92.439895649999997</v>
      </c>
      <c r="L19" s="47">
        <v>376.16651475999998</v>
      </c>
      <c r="M19" s="47">
        <v>2983.1614255999998</v>
      </c>
      <c r="N19" s="47"/>
      <c r="O19" s="47"/>
      <c r="P19" s="47"/>
      <c r="Q19" s="122"/>
    </row>
    <row r="20" spans="1:17" ht="12.75" hidden="1" customHeight="1" outlineLevel="1">
      <c r="A20" s="15">
        <v>40817</v>
      </c>
      <c r="B20" s="47">
        <v>5838.4941484199999</v>
      </c>
      <c r="C20" s="47">
        <f t="shared" si="1"/>
        <v>979.12344799999994</v>
      </c>
      <c r="D20" s="47">
        <f t="shared" si="0"/>
        <v>1037.8111219899999</v>
      </c>
      <c r="E20" s="47">
        <f t="shared" si="0"/>
        <v>3821.5595784299999</v>
      </c>
      <c r="F20" s="47">
        <v>2461.5954006400002</v>
      </c>
      <c r="G20" s="47">
        <v>899.25948603999996</v>
      </c>
      <c r="H20" s="47">
        <v>656.40518360999999</v>
      </c>
      <c r="I20" s="47">
        <v>905.93073099000003</v>
      </c>
      <c r="J20" s="47">
        <v>3376.8987477800001</v>
      </c>
      <c r="K20" s="47">
        <v>79.863961959999997</v>
      </c>
      <c r="L20" s="47">
        <v>381.40593838000001</v>
      </c>
      <c r="M20" s="47">
        <v>2915.6288474399998</v>
      </c>
      <c r="N20" s="47"/>
      <c r="O20" s="47"/>
      <c r="P20" s="47"/>
      <c r="Q20" s="122"/>
    </row>
    <row r="21" spans="1:17" ht="12.75" hidden="1" customHeight="1" outlineLevel="1">
      <c r="A21" s="15">
        <v>40848</v>
      </c>
      <c r="B21" s="47">
        <v>5756.7404252599999</v>
      </c>
      <c r="C21" s="47">
        <f t="shared" si="1"/>
        <v>1015.2566028800001</v>
      </c>
      <c r="D21" s="47">
        <f t="shared" si="0"/>
        <v>1059.2452892900001</v>
      </c>
      <c r="E21" s="47">
        <f t="shared" si="0"/>
        <v>3682.2385330900001</v>
      </c>
      <c r="F21" s="47">
        <v>2561.3213569999998</v>
      </c>
      <c r="G21" s="47">
        <v>919.92181959000004</v>
      </c>
      <c r="H21" s="47">
        <v>700.02286388000005</v>
      </c>
      <c r="I21" s="47">
        <v>941.37667352999995</v>
      </c>
      <c r="J21" s="47">
        <v>3195.4190682600001</v>
      </c>
      <c r="K21" s="47">
        <v>95.334783290000004</v>
      </c>
      <c r="L21" s="47">
        <v>359.22242541000003</v>
      </c>
      <c r="M21" s="47">
        <v>2740.8618595600001</v>
      </c>
      <c r="N21" s="47"/>
      <c r="O21" s="47"/>
      <c r="P21" s="47"/>
      <c r="Q21" s="122"/>
    </row>
    <row r="22" spans="1:17" ht="12.75" hidden="1" customHeight="1" outlineLevel="1">
      <c r="A22" s="15">
        <v>40878</v>
      </c>
      <c r="B22" s="47">
        <v>5504.4465386700003</v>
      </c>
      <c r="C22" s="47">
        <f t="shared" si="1"/>
        <v>987.69485804999999</v>
      </c>
      <c r="D22" s="47">
        <f t="shared" si="0"/>
        <v>1052.5654999000001</v>
      </c>
      <c r="E22" s="47">
        <f t="shared" si="0"/>
        <v>3464.1861807199998</v>
      </c>
      <c r="F22" s="47">
        <v>2572.83933054</v>
      </c>
      <c r="G22" s="47">
        <v>910.09267967000005</v>
      </c>
      <c r="H22" s="47">
        <v>707.06483644000002</v>
      </c>
      <c r="I22" s="47">
        <v>955.68181443000003</v>
      </c>
      <c r="J22" s="47">
        <v>2931.6072081299999</v>
      </c>
      <c r="K22" s="47">
        <v>77.602178379999998</v>
      </c>
      <c r="L22" s="47">
        <v>345.50066346</v>
      </c>
      <c r="M22" s="47">
        <v>2508.5043662899998</v>
      </c>
      <c r="N22" s="47"/>
      <c r="O22" s="47"/>
      <c r="P22" s="47"/>
      <c r="Q22" s="122"/>
    </row>
    <row r="23" spans="1:17" ht="12.75" hidden="1" customHeight="1" outlineLevel="1">
      <c r="A23" s="15">
        <v>40909</v>
      </c>
      <c r="B23" s="47">
        <v>5451.09057708</v>
      </c>
      <c r="C23" s="47">
        <f t="shared" si="1"/>
        <v>994.02141096999992</v>
      </c>
      <c r="D23" s="47">
        <f t="shared" si="0"/>
        <v>1034.5734662</v>
      </c>
      <c r="E23" s="47">
        <f t="shared" si="0"/>
        <v>3422.49569991</v>
      </c>
      <c r="F23" s="47">
        <v>2571.9895201999998</v>
      </c>
      <c r="G23" s="47">
        <v>915.70291643999997</v>
      </c>
      <c r="H23" s="47">
        <v>700.44857754999998</v>
      </c>
      <c r="I23" s="47">
        <v>955.83802620999995</v>
      </c>
      <c r="J23" s="47">
        <v>2879.1010568800002</v>
      </c>
      <c r="K23" s="47">
        <v>78.318494529999995</v>
      </c>
      <c r="L23" s="47">
        <v>334.12488865</v>
      </c>
      <c r="M23" s="47">
        <v>2466.6576737</v>
      </c>
      <c r="N23" s="47"/>
      <c r="O23" s="47"/>
      <c r="P23" s="47"/>
      <c r="Q23" s="122"/>
    </row>
    <row r="24" spans="1:17" ht="12.75" hidden="1" customHeight="1" outlineLevel="1">
      <c r="A24" s="15">
        <v>40940</v>
      </c>
      <c r="B24" s="47">
        <v>5397.0208144899998</v>
      </c>
      <c r="C24" s="47">
        <f t="shared" si="1"/>
        <v>1002.5340560899999</v>
      </c>
      <c r="D24" s="47">
        <f t="shared" si="0"/>
        <v>1041.94349083</v>
      </c>
      <c r="E24" s="47">
        <f t="shared" si="0"/>
        <v>3352.5432675699999</v>
      </c>
      <c r="F24" s="47">
        <v>2597.45361834</v>
      </c>
      <c r="G24" s="47">
        <v>923.58239107999998</v>
      </c>
      <c r="H24" s="47">
        <v>710.23292006999998</v>
      </c>
      <c r="I24" s="47">
        <v>963.63830718999998</v>
      </c>
      <c r="J24" s="47">
        <v>2799.5671961500002</v>
      </c>
      <c r="K24" s="47">
        <v>78.951665009999999</v>
      </c>
      <c r="L24" s="47">
        <v>331.71057076</v>
      </c>
      <c r="M24" s="47">
        <v>2388.9049603799999</v>
      </c>
      <c r="N24" s="47"/>
      <c r="O24" s="47"/>
      <c r="P24" s="47"/>
      <c r="Q24" s="122"/>
    </row>
    <row r="25" spans="1:17" ht="12.75" hidden="1" customHeight="1" outlineLevel="1">
      <c r="A25" s="15">
        <v>40969</v>
      </c>
      <c r="B25" s="47">
        <v>5329.1241809800003</v>
      </c>
      <c r="C25" s="47">
        <f t="shared" si="1"/>
        <v>965.16078857000002</v>
      </c>
      <c r="D25" s="47">
        <f t="shared" si="0"/>
        <v>1071.2987717000001</v>
      </c>
      <c r="E25" s="47">
        <f t="shared" si="0"/>
        <v>3292.6646207099998</v>
      </c>
      <c r="F25" s="47">
        <v>2609.82783032</v>
      </c>
      <c r="G25" s="47">
        <v>890.54621308000003</v>
      </c>
      <c r="H25" s="47">
        <v>756.00986169999999</v>
      </c>
      <c r="I25" s="47">
        <v>963.27175553999996</v>
      </c>
      <c r="J25" s="47">
        <v>2719.2963506599999</v>
      </c>
      <c r="K25" s="47">
        <v>74.614575489999993</v>
      </c>
      <c r="L25" s="47">
        <v>315.28890999999999</v>
      </c>
      <c r="M25" s="47">
        <v>2329.3928651699998</v>
      </c>
      <c r="N25" s="47"/>
      <c r="O25" s="47"/>
      <c r="P25" s="47"/>
      <c r="Q25" s="122"/>
    </row>
    <row r="26" spans="1:17" ht="12.75" hidden="1" customHeight="1" outlineLevel="1">
      <c r="A26" s="15">
        <v>41000</v>
      </c>
      <c r="B26" s="47">
        <v>5279.5215300899999</v>
      </c>
      <c r="C26" s="47">
        <f t="shared" si="1"/>
        <v>967.03402062000009</v>
      </c>
      <c r="D26" s="47">
        <f t="shared" si="0"/>
        <v>1086.25000727</v>
      </c>
      <c r="E26" s="47">
        <f t="shared" si="0"/>
        <v>3226.2375022000001</v>
      </c>
      <c r="F26" s="47">
        <v>2633.6994813699998</v>
      </c>
      <c r="G26" s="47">
        <v>893.24224302000005</v>
      </c>
      <c r="H26" s="47">
        <v>778.11503809999999</v>
      </c>
      <c r="I26" s="47">
        <v>962.34220025000002</v>
      </c>
      <c r="J26" s="47">
        <v>2645.8220487200001</v>
      </c>
      <c r="K26" s="47">
        <v>73.791777600000003</v>
      </c>
      <c r="L26" s="47">
        <v>308.13496916999998</v>
      </c>
      <c r="M26" s="47">
        <v>2263.89530195</v>
      </c>
      <c r="N26" s="47"/>
      <c r="O26" s="47"/>
      <c r="P26" s="47"/>
      <c r="Q26" s="122"/>
    </row>
    <row r="27" spans="1:17" ht="12.75" hidden="1" customHeight="1" outlineLevel="1">
      <c r="A27" s="15">
        <v>41030</v>
      </c>
      <c r="B27" s="47">
        <v>5302.0986475099999</v>
      </c>
      <c r="C27" s="47">
        <f t="shared" si="1"/>
        <v>998.84536159000004</v>
      </c>
      <c r="D27" s="47">
        <f t="shared" si="1"/>
        <v>1107.14267281</v>
      </c>
      <c r="E27" s="47">
        <f t="shared" si="1"/>
        <v>3196.1106131099996</v>
      </c>
      <c r="F27" s="47">
        <v>2701.28543059</v>
      </c>
      <c r="G27" s="47">
        <v>924.61429138000005</v>
      </c>
      <c r="H27" s="47">
        <v>802.31253927</v>
      </c>
      <c r="I27" s="47">
        <v>974.35859993999998</v>
      </c>
      <c r="J27" s="47">
        <v>2600.8132169199998</v>
      </c>
      <c r="K27" s="47">
        <v>74.231070209999999</v>
      </c>
      <c r="L27" s="47">
        <v>304.83013354000002</v>
      </c>
      <c r="M27" s="47">
        <v>2221.7520131699998</v>
      </c>
      <c r="N27" s="47"/>
      <c r="O27" s="47"/>
      <c r="P27" s="47"/>
      <c r="Q27" s="122"/>
    </row>
    <row r="28" spans="1:17" ht="12.75" hidden="1" customHeight="1" outlineLevel="1">
      <c r="A28" s="15">
        <v>41061</v>
      </c>
      <c r="B28" s="47">
        <v>5236.2719517699998</v>
      </c>
      <c r="C28" s="47">
        <f t="shared" si="1"/>
        <v>980.06913655000005</v>
      </c>
      <c r="D28" s="47">
        <f t="shared" si="1"/>
        <v>1119.8791432800001</v>
      </c>
      <c r="E28" s="47">
        <f t="shared" si="1"/>
        <v>3136.3236719399997</v>
      </c>
      <c r="F28" s="47">
        <v>2721.1469862600002</v>
      </c>
      <c r="G28" s="47">
        <v>923.90875195000001</v>
      </c>
      <c r="H28" s="47">
        <v>819.92183304000002</v>
      </c>
      <c r="I28" s="47">
        <v>977.31640127000003</v>
      </c>
      <c r="J28" s="47">
        <v>2515.12496551</v>
      </c>
      <c r="K28" s="47">
        <v>56.1603846</v>
      </c>
      <c r="L28" s="47">
        <v>299.95731024000003</v>
      </c>
      <c r="M28" s="47">
        <v>2159.0072706699998</v>
      </c>
      <c r="N28" s="47"/>
      <c r="O28" s="47"/>
      <c r="P28" s="47"/>
      <c r="Q28" s="122"/>
    </row>
    <row r="29" spans="1:17" ht="12.75" hidden="1" customHeight="1" outlineLevel="1">
      <c r="A29" s="15">
        <v>41091</v>
      </c>
      <c r="B29" s="47">
        <v>5188.4598972399999</v>
      </c>
      <c r="C29" s="47">
        <f t="shared" si="1"/>
        <v>977.24085029000003</v>
      </c>
      <c r="D29" s="47">
        <f t="shared" si="1"/>
        <v>1117.36038867</v>
      </c>
      <c r="E29" s="47">
        <f t="shared" si="1"/>
        <v>3093.8586582799999</v>
      </c>
      <c r="F29" s="47">
        <v>2725.08259275</v>
      </c>
      <c r="G29" s="47">
        <v>921.46293642000001</v>
      </c>
      <c r="H29" s="47">
        <v>824.88422242000001</v>
      </c>
      <c r="I29" s="47">
        <v>978.73543390999998</v>
      </c>
      <c r="J29" s="47">
        <v>2463.3773044899999</v>
      </c>
      <c r="K29" s="47">
        <v>55.777913869999999</v>
      </c>
      <c r="L29" s="47">
        <v>292.47616625000001</v>
      </c>
      <c r="M29" s="47">
        <v>2115.1232243700001</v>
      </c>
      <c r="N29" s="47"/>
      <c r="O29" s="47"/>
      <c r="P29" s="47"/>
      <c r="Q29" s="122"/>
    </row>
    <row r="30" spans="1:17" ht="12.75" hidden="1" customHeight="1" outlineLevel="1">
      <c r="A30" s="15">
        <v>41122</v>
      </c>
      <c r="B30" s="47">
        <v>5172.9232417800004</v>
      </c>
      <c r="C30" s="47">
        <f t="shared" si="1"/>
        <v>991.19985251999992</v>
      </c>
      <c r="D30" s="47">
        <f t="shared" si="1"/>
        <v>1132.3314027399999</v>
      </c>
      <c r="E30" s="47">
        <f t="shared" si="1"/>
        <v>3049.3919865199996</v>
      </c>
      <c r="F30" s="47">
        <v>2755.1984315499999</v>
      </c>
      <c r="G30" s="47">
        <v>934.71311079999998</v>
      </c>
      <c r="H30" s="47">
        <v>842.72643855000001</v>
      </c>
      <c r="I30" s="47">
        <v>977.75888220000002</v>
      </c>
      <c r="J30" s="47">
        <v>2417.72481023</v>
      </c>
      <c r="K30" s="47">
        <v>56.486741719999998</v>
      </c>
      <c r="L30" s="47">
        <v>289.60496418999998</v>
      </c>
      <c r="M30" s="47">
        <v>2071.6331043199998</v>
      </c>
      <c r="N30" s="47"/>
      <c r="O30" s="47"/>
      <c r="P30" s="47"/>
      <c r="Q30" s="122"/>
    </row>
    <row r="31" spans="1:17" ht="12.75" hidden="1" customHeight="1" outlineLevel="1">
      <c r="A31" s="15">
        <v>41153</v>
      </c>
      <c r="B31" s="47">
        <v>5144.12743847</v>
      </c>
      <c r="C31" s="47">
        <f t="shared" si="1"/>
        <v>1005.64976113</v>
      </c>
      <c r="D31" s="47">
        <f t="shared" si="1"/>
        <v>1134.91980663</v>
      </c>
      <c r="E31" s="47">
        <f t="shared" si="1"/>
        <v>3003.5578707100003</v>
      </c>
      <c r="F31" s="47">
        <v>2784.6231935999999</v>
      </c>
      <c r="G31" s="47">
        <v>950.82402653999998</v>
      </c>
      <c r="H31" s="47">
        <v>846.77808842000002</v>
      </c>
      <c r="I31" s="47">
        <v>987.02107864000004</v>
      </c>
      <c r="J31" s="47">
        <v>2359.5042448700001</v>
      </c>
      <c r="K31" s="47">
        <v>54.825734590000003</v>
      </c>
      <c r="L31" s="47">
        <v>288.14171821000002</v>
      </c>
      <c r="M31" s="47">
        <v>2016.53679207</v>
      </c>
      <c r="N31" s="47"/>
      <c r="O31" s="47"/>
      <c r="P31" s="47"/>
      <c r="Q31" s="122"/>
    </row>
    <row r="32" spans="1:17" ht="12.75" hidden="1" customHeight="1" outlineLevel="1">
      <c r="A32" s="15">
        <v>41183</v>
      </c>
      <c r="B32" s="47">
        <v>5125.6439539700004</v>
      </c>
      <c r="C32" s="47">
        <f t="shared" si="1"/>
        <v>1024.4498092599999</v>
      </c>
      <c r="D32" s="47">
        <f t="shared" si="1"/>
        <v>1148.7417788</v>
      </c>
      <c r="E32" s="47">
        <f t="shared" si="1"/>
        <v>2952.45236591</v>
      </c>
      <c r="F32" s="47">
        <v>2802.5971178700001</v>
      </c>
      <c r="G32" s="47">
        <v>965.02204898000002</v>
      </c>
      <c r="H32" s="47">
        <v>859.15497756000002</v>
      </c>
      <c r="I32" s="47">
        <v>978.42009132999999</v>
      </c>
      <c r="J32" s="47">
        <v>2323.0468360999998</v>
      </c>
      <c r="K32" s="47">
        <v>59.427760280000001</v>
      </c>
      <c r="L32" s="47">
        <v>289.58680124</v>
      </c>
      <c r="M32" s="47">
        <v>1974.0322745799999</v>
      </c>
      <c r="N32" s="47"/>
      <c r="O32" s="47"/>
      <c r="P32" s="47"/>
      <c r="Q32" s="122"/>
    </row>
    <row r="33" spans="1:17" ht="12.75" hidden="1" customHeight="1" outlineLevel="1">
      <c r="A33" s="15">
        <v>41214</v>
      </c>
      <c r="B33" s="47">
        <v>5120.2957044200002</v>
      </c>
      <c r="C33" s="47">
        <f t="shared" si="1"/>
        <v>1037.8653098100001</v>
      </c>
      <c r="D33" s="47">
        <f t="shared" si="1"/>
        <v>1167.48026723</v>
      </c>
      <c r="E33" s="47">
        <f t="shared" si="1"/>
        <v>2914.9501273799997</v>
      </c>
      <c r="F33" s="47">
        <v>2829.0285561300002</v>
      </c>
      <c r="G33" s="47">
        <v>978.52336656</v>
      </c>
      <c r="H33" s="47">
        <v>877.24269721999997</v>
      </c>
      <c r="I33" s="47">
        <v>973.26249235</v>
      </c>
      <c r="J33" s="47">
        <v>2291.26714829</v>
      </c>
      <c r="K33" s="47">
        <v>59.34194325</v>
      </c>
      <c r="L33" s="47">
        <v>290.23757001000001</v>
      </c>
      <c r="M33" s="47">
        <v>1941.6876350299999</v>
      </c>
      <c r="N33" s="47"/>
      <c r="O33" s="47"/>
      <c r="P33" s="47"/>
      <c r="Q33" s="122"/>
    </row>
    <row r="34" spans="1:17" ht="12.75" hidden="1" customHeight="1" outlineLevel="1">
      <c r="A34" s="15">
        <v>41244</v>
      </c>
      <c r="B34" s="47">
        <v>5036.8996427499997</v>
      </c>
      <c r="C34" s="47">
        <f t="shared" si="1"/>
        <v>1055.13648676</v>
      </c>
      <c r="D34" s="47">
        <f t="shared" si="1"/>
        <v>1148.3360983100001</v>
      </c>
      <c r="E34" s="47">
        <f t="shared" si="1"/>
        <v>2833.42705768</v>
      </c>
      <c r="F34" s="47">
        <v>2818.3608628699999</v>
      </c>
      <c r="G34" s="47">
        <v>994.82748742000001</v>
      </c>
      <c r="H34" s="47">
        <v>862.80060617000004</v>
      </c>
      <c r="I34" s="47">
        <v>960.73276927999996</v>
      </c>
      <c r="J34" s="47">
        <v>2218.5387798800002</v>
      </c>
      <c r="K34" s="47">
        <v>60.30899934</v>
      </c>
      <c r="L34" s="47">
        <v>285.53549213999997</v>
      </c>
      <c r="M34" s="47">
        <v>1872.6942884</v>
      </c>
      <c r="N34" s="47"/>
      <c r="O34" s="47"/>
      <c r="P34" s="47"/>
      <c r="Q34" s="122"/>
    </row>
    <row r="35" spans="1:17" ht="12.75" hidden="1" customHeight="1" outlineLevel="1">
      <c r="A35" s="15">
        <v>41275</v>
      </c>
      <c r="B35" s="47">
        <v>5009.7612835800001</v>
      </c>
      <c r="C35" s="47">
        <f t="shared" si="1"/>
        <v>1068.8854434899999</v>
      </c>
      <c r="D35" s="47">
        <f t="shared" si="1"/>
        <v>1136.18976406</v>
      </c>
      <c r="E35" s="47">
        <f t="shared" si="1"/>
        <v>2804.6860760299996</v>
      </c>
      <c r="F35" s="47">
        <v>2813.41514345</v>
      </c>
      <c r="G35" s="47">
        <v>1004.91196166</v>
      </c>
      <c r="H35" s="47">
        <v>853.89587782000001</v>
      </c>
      <c r="I35" s="47">
        <v>954.60730396999998</v>
      </c>
      <c r="J35" s="47">
        <v>2196.3461401300001</v>
      </c>
      <c r="K35" s="47">
        <v>63.973481829999997</v>
      </c>
      <c r="L35" s="47">
        <v>282.29388624000001</v>
      </c>
      <c r="M35" s="47">
        <v>1850.0787720599999</v>
      </c>
      <c r="N35" s="47"/>
      <c r="O35" s="47"/>
      <c r="P35" s="47"/>
      <c r="Q35" s="122"/>
    </row>
    <row r="36" spans="1:17" ht="12.75" hidden="1" customHeight="1" outlineLevel="1">
      <c r="A36" s="15">
        <v>41306</v>
      </c>
      <c r="B36" s="47">
        <v>4999.1997592899997</v>
      </c>
      <c r="C36" s="47">
        <f t="shared" si="1"/>
        <v>1200.9843729700001</v>
      </c>
      <c r="D36" s="47">
        <f t="shared" si="1"/>
        <v>1047.27938348</v>
      </c>
      <c r="E36" s="47">
        <f t="shared" si="1"/>
        <v>2750.9360028399997</v>
      </c>
      <c r="F36" s="47">
        <v>2825.82297178</v>
      </c>
      <c r="G36" s="47">
        <v>1062.99605737</v>
      </c>
      <c r="H36" s="47">
        <v>827.93417427999998</v>
      </c>
      <c r="I36" s="47">
        <v>934.89274012999999</v>
      </c>
      <c r="J36" s="47">
        <v>2173.3767875100002</v>
      </c>
      <c r="K36" s="47">
        <v>137.98831559999999</v>
      </c>
      <c r="L36" s="47">
        <v>219.3452092</v>
      </c>
      <c r="M36" s="47">
        <v>1816.0432627099999</v>
      </c>
      <c r="N36" s="47"/>
      <c r="O36" s="47"/>
      <c r="P36" s="47"/>
      <c r="Q36" s="122"/>
    </row>
    <row r="37" spans="1:17" ht="12.75" hidden="1" customHeight="1" outlineLevel="1">
      <c r="A37" s="15">
        <v>41334</v>
      </c>
      <c r="B37" s="47">
        <v>5029.4294220299998</v>
      </c>
      <c r="C37" s="47">
        <f t="shared" si="1"/>
        <v>1240.9727844500001</v>
      </c>
      <c r="D37" s="47">
        <f t="shared" si="1"/>
        <v>1063.8622723199999</v>
      </c>
      <c r="E37" s="47">
        <f t="shared" si="1"/>
        <v>2724.5943652599999</v>
      </c>
      <c r="F37" s="47">
        <v>2874.1092563900002</v>
      </c>
      <c r="G37" s="47">
        <v>1101.04124456</v>
      </c>
      <c r="H37" s="47">
        <v>845.31308809999996</v>
      </c>
      <c r="I37" s="47">
        <v>927.75492372999997</v>
      </c>
      <c r="J37" s="47">
        <v>2155.3201656400001</v>
      </c>
      <c r="K37" s="47">
        <v>139.93153989000001</v>
      </c>
      <c r="L37" s="47">
        <v>218.54918422</v>
      </c>
      <c r="M37" s="47">
        <v>1796.8394415299999</v>
      </c>
      <c r="N37" s="47"/>
      <c r="O37" s="47"/>
      <c r="P37" s="47"/>
      <c r="Q37" s="122"/>
    </row>
    <row r="38" spans="1:17" ht="12.75" hidden="1" customHeight="1" outlineLevel="1">
      <c r="A38" s="15">
        <v>41365</v>
      </c>
      <c r="B38" s="47">
        <v>5089.4824211200003</v>
      </c>
      <c r="C38" s="47">
        <f t="shared" si="1"/>
        <v>1299.8669543400001</v>
      </c>
      <c r="D38" s="47">
        <f t="shared" si="1"/>
        <v>1086.70174941</v>
      </c>
      <c r="E38" s="47">
        <f t="shared" si="1"/>
        <v>2702.9137173700001</v>
      </c>
      <c r="F38" s="47">
        <v>2959.8913766700002</v>
      </c>
      <c r="G38" s="47">
        <v>1161.3063644900001</v>
      </c>
      <c r="H38" s="47">
        <v>869.32197198999995</v>
      </c>
      <c r="I38" s="47">
        <v>929.26304018999997</v>
      </c>
      <c r="J38" s="47">
        <v>2129.59104445</v>
      </c>
      <c r="K38" s="47">
        <v>138.56058985000001</v>
      </c>
      <c r="L38" s="47">
        <v>217.37977742000001</v>
      </c>
      <c r="M38" s="47">
        <v>1773.65067718</v>
      </c>
      <c r="N38" s="47"/>
      <c r="O38" s="47"/>
      <c r="P38" s="47"/>
      <c r="Q38" s="122"/>
    </row>
    <row r="39" spans="1:17" ht="12.75" hidden="1" customHeight="1" outlineLevel="1">
      <c r="A39" s="15">
        <v>41395</v>
      </c>
      <c r="B39" s="47">
        <v>5082.2501751299997</v>
      </c>
      <c r="C39" s="47">
        <f t="shared" si="1"/>
        <v>1333.9258410999998</v>
      </c>
      <c r="D39" s="47">
        <f t="shared" si="1"/>
        <v>1083.8631999199999</v>
      </c>
      <c r="E39" s="47">
        <f t="shared" si="1"/>
        <v>2664.4611341099999</v>
      </c>
      <c r="F39" s="47">
        <v>2993.97354236</v>
      </c>
      <c r="G39" s="47">
        <v>1192.6131943099999</v>
      </c>
      <c r="H39" s="47">
        <v>876.88123181000003</v>
      </c>
      <c r="I39" s="47">
        <v>924.47911624000005</v>
      </c>
      <c r="J39" s="47">
        <v>2088.2766327700001</v>
      </c>
      <c r="K39" s="47">
        <v>141.31264679</v>
      </c>
      <c r="L39" s="47">
        <v>206.98196811</v>
      </c>
      <c r="M39" s="47">
        <v>1739.9820178699999</v>
      </c>
      <c r="N39" s="47"/>
      <c r="O39" s="47"/>
      <c r="P39" s="47"/>
      <c r="Q39" s="122"/>
    </row>
    <row r="40" spans="1:17" ht="12.75" hidden="1" customHeight="1" outlineLevel="1">
      <c r="A40" s="15">
        <v>41426</v>
      </c>
      <c r="B40" s="47">
        <v>5014.5988620400003</v>
      </c>
      <c r="C40" s="47">
        <f t="shared" si="1"/>
        <v>1325.4182908399998</v>
      </c>
      <c r="D40" s="47">
        <f t="shared" si="1"/>
        <v>1082.9233940199999</v>
      </c>
      <c r="E40" s="47">
        <f t="shared" si="1"/>
        <v>2606.2571771799999</v>
      </c>
      <c r="F40" s="47">
        <v>2970.9144130200002</v>
      </c>
      <c r="G40" s="47">
        <v>1183.6352325099999</v>
      </c>
      <c r="H40" s="47">
        <v>883.68941748999998</v>
      </c>
      <c r="I40" s="47">
        <v>903.58976301999996</v>
      </c>
      <c r="J40" s="47">
        <v>2043.6844490200001</v>
      </c>
      <c r="K40" s="47">
        <v>141.78305832999999</v>
      </c>
      <c r="L40" s="47">
        <v>199.23397653000001</v>
      </c>
      <c r="M40" s="47">
        <v>1702.6674141599999</v>
      </c>
      <c r="N40" s="47"/>
      <c r="O40" s="47"/>
      <c r="P40" s="47"/>
      <c r="Q40" s="122"/>
    </row>
    <row r="41" spans="1:17" ht="12.75" hidden="1" customHeight="1" outlineLevel="1">
      <c r="A41" s="15">
        <v>41456</v>
      </c>
      <c r="B41" s="47">
        <v>4956.3973931600003</v>
      </c>
      <c r="C41" s="47">
        <f t="shared" si="1"/>
        <v>1320.4611458900001</v>
      </c>
      <c r="D41" s="47">
        <f t="shared" si="1"/>
        <v>1077.19273724</v>
      </c>
      <c r="E41" s="47">
        <f t="shared" si="1"/>
        <v>2558.7435100299999</v>
      </c>
      <c r="F41" s="47">
        <v>2963.85481192</v>
      </c>
      <c r="G41" s="47">
        <v>1179.4093899300001</v>
      </c>
      <c r="H41" s="47">
        <v>883.70497765000005</v>
      </c>
      <c r="I41" s="47">
        <v>900.74044433999995</v>
      </c>
      <c r="J41" s="47">
        <v>1992.5425812399999</v>
      </c>
      <c r="K41" s="47">
        <v>141.05175596000001</v>
      </c>
      <c r="L41" s="47">
        <v>193.48775959</v>
      </c>
      <c r="M41" s="47">
        <v>1658.0030656900001</v>
      </c>
      <c r="N41" s="47"/>
      <c r="O41" s="47"/>
      <c r="P41" s="47"/>
      <c r="Q41" s="122"/>
    </row>
    <row r="42" spans="1:17" ht="12.75" hidden="1" customHeight="1" outlineLevel="1">
      <c r="A42" s="15">
        <v>41487</v>
      </c>
      <c r="B42" s="47">
        <v>4966.4649372000003</v>
      </c>
      <c r="C42" s="47">
        <f t="shared" si="1"/>
        <v>1348.8673740700001</v>
      </c>
      <c r="D42" s="47">
        <f t="shared" si="1"/>
        <v>1081.9319163</v>
      </c>
      <c r="E42" s="47">
        <f t="shared" si="1"/>
        <v>2535.6656468299998</v>
      </c>
      <c r="F42" s="47">
        <v>2992.5637024399998</v>
      </c>
      <c r="G42" s="47">
        <v>1205.9048920600001</v>
      </c>
      <c r="H42" s="47">
        <v>888.65279432</v>
      </c>
      <c r="I42" s="47">
        <v>898.00601605999998</v>
      </c>
      <c r="J42" s="47">
        <v>1973.9012347600001</v>
      </c>
      <c r="K42" s="47">
        <v>142.96248201</v>
      </c>
      <c r="L42" s="47">
        <v>193.27912198000001</v>
      </c>
      <c r="M42" s="47">
        <v>1637.6596307699999</v>
      </c>
      <c r="N42" s="47"/>
      <c r="O42" s="47"/>
      <c r="P42" s="47"/>
      <c r="Q42" s="122"/>
    </row>
    <row r="43" spans="1:17" ht="12.75" hidden="1" customHeight="1" outlineLevel="1">
      <c r="A43" s="15">
        <v>41518</v>
      </c>
      <c r="B43" s="47">
        <v>4942.62780303</v>
      </c>
      <c r="C43" s="47">
        <f t="shared" si="1"/>
        <v>1365.83910111</v>
      </c>
      <c r="D43" s="47">
        <f t="shared" si="1"/>
        <v>1092.34331438</v>
      </c>
      <c r="E43" s="47">
        <f t="shared" si="1"/>
        <v>2484.44538754</v>
      </c>
      <c r="F43" s="47">
        <v>3017.6044896200001</v>
      </c>
      <c r="G43" s="47">
        <v>1223.77309324</v>
      </c>
      <c r="H43" s="47">
        <v>899.57888952999997</v>
      </c>
      <c r="I43" s="47">
        <v>894.25250685000003</v>
      </c>
      <c r="J43" s="47">
        <v>1925.0233134099999</v>
      </c>
      <c r="K43" s="47">
        <v>142.06600786999999</v>
      </c>
      <c r="L43" s="47">
        <v>192.76442485000001</v>
      </c>
      <c r="M43" s="47">
        <v>1590.19288069</v>
      </c>
      <c r="N43" s="47"/>
      <c r="O43" s="47"/>
      <c r="P43" s="47"/>
      <c r="Q43" s="122"/>
    </row>
    <row r="44" spans="1:17" ht="12.75" hidden="1" customHeight="1" outlineLevel="1">
      <c r="A44" s="15">
        <v>41548</v>
      </c>
      <c r="B44" s="47">
        <v>4910.6874745100004</v>
      </c>
      <c r="C44" s="47">
        <f t="shared" si="1"/>
        <v>1379.1460568500002</v>
      </c>
      <c r="D44" s="47">
        <f t="shared" si="1"/>
        <v>1068.2568143599999</v>
      </c>
      <c r="E44" s="47">
        <f t="shared" si="1"/>
        <v>2463.2846033000001</v>
      </c>
      <c r="F44" s="47">
        <v>3006.8122601499999</v>
      </c>
      <c r="G44" s="47">
        <v>1236.9001777200001</v>
      </c>
      <c r="H44" s="47">
        <v>874.40476425999998</v>
      </c>
      <c r="I44" s="47">
        <v>895.50731816999996</v>
      </c>
      <c r="J44" s="47">
        <v>1903.87521436</v>
      </c>
      <c r="K44" s="47">
        <v>142.24587912999999</v>
      </c>
      <c r="L44" s="47">
        <v>193.85205010000001</v>
      </c>
      <c r="M44" s="47">
        <v>1567.7772851300001</v>
      </c>
      <c r="N44" s="47"/>
      <c r="O44" s="47"/>
      <c r="P44" s="47"/>
      <c r="Q44" s="122"/>
    </row>
    <row r="45" spans="1:17" ht="12.75" hidden="1" customHeight="1" outlineLevel="1">
      <c r="A45" s="15">
        <v>41579</v>
      </c>
      <c r="B45" s="47">
        <v>4772.7143321100002</v>
      </c>
      <c r="C45" s="47">
        <f t="shared" si="1"/>
        <v>1339.23511321</v>
      </c>
      <c r="D45" s="47">
        <f t="shared" si="1"/>
        <v>1054.83858371</v>
      </c>
      <c r="E45" s="47">
        <f t="shared" si="1"/>
        <v>2378.64063519</v>
      </c>
      <c r="F45" s="47">
        <v>2974.6411946399999</v>
      </c>
      <c r="G45" s="47">
        <v>1238.21999714</v>
      </c>
      <c r="H45" s="47">
        <v>864.51031266999996</v>
      </c>
      <c r="I45" s="47">
        <v>871.91088482999999</v>
      </c>
      <c r="J45" s="47">
        <v>1798.0731374699999</v>
      </c>
      <c r="K45" s="47">
        <v>101.01511607</v>
      </c>
      <c r="L45" s="47">
        <v>190.32827104</v>
      </c>
      <c r="M45" s="47">
        <v>1506.72975036</v>
      </c>
      <c r="N45" s="47"/>
      <c r="O45" s="47"/>
      <c r="P45" s="47"/>
      <c r="Q45" s="122"/>
    </row>
    <row r="46" spans="1:17" ht="12.75" hidden="1" customHeight="1" outlineLevel="1">
      <c r="A46" s="15">
        <v>41609</v>
      </c>
      <c r="B46" s="47">
        <v>4791.2139659300001</v>
      </c>
      <c r="C46" s="47">
        <f t="shared" si="1"/>
        <v>1369.1047739000001</v>
      </c>
      <c r="D46" s="47">
        <f t="shared" si="1"/>
        <v>1082.2336920600001</v>
      </c>
      <c r="E46" s="47">
        <f t="shared" si="1"/>
        <v>2339.87549997</v>
      </c>
      <c r="F46" s="47">
        <v>3031.78870078</v>
      </c>
      <c r="G46" s="47">
        <v>1269.7352435299999</v>
      </c>
      <c r="H46" s="47">
        <v>898.31987549999997</v>
      </c>
      <c r="I46" s="47">
        <v>863.73358174999998</v>
      </c>
      <c r="J46" s="47">
        <v>1759.4252651500001</v>
      </c>
      <c r="K46" s="47">
        <v>99.369530370000007</v>
      </c>
      <c r="L46" s="47">
        <v>183.91381655999999</v>
      </c>
      <c r="M46" s="47">
        <v>1476.14191822</v>
      </c>
      <c r="N46" s="47"/>
      <c r="O46" s="47"/>
      <c r="P46" s="47"/>
      <c r="Q46" s="122"/>
    </row>
    <row r="47" spans="1:17" ht="12.75" hidden="1" customHeight="1" outlineLevel="1">
      <c r="A47" s="15">
        <v>41640</v>
      </c>
      <c r="B47" s="47">
        <v>4804.4998437499999</v>
      </c>
      <c r="C47" s="47">
        <f t="shared" si="1"/>
        <v>1388.1675029200001</v>
      </c>
      <c r="D47" s="47">
        <f t="shared" si="1"/>
        <v>1101.1782294499999</v>
      </c>
      <c r="E47" s="47">
        <f t="shared" si="1"/>
        <v>2315.1541113799999</v>
      </c>
      <c r="F47" s="47">
        <v>3067.62686063</v>
      </c>
      <c r="G47" s="47">
        <v>1287.9211156599999</v>
      </c>
      <c r="H47" s="47">
        <v>916.92584841999997</v>
      </c>
      <c r="I47" s="47">
        <v>862.77989654999999</v>
      </c>
      <c r="J47" s="47">
        <v>1736.8729831200001</v>
      </c>
      <c r="K47" s="47">
        <v>100.24638726000001</v>
      </c>
      <c r="L47" s="47">
        <v>184.25238103000001</v>
      </c>
      <c r="M47" s="47">
        <v>1452.37421483</v>
      </c>
      <c r="N47" s="47"/>
      <c r="O47" s="47"/>
      <c r="P47" s="47"/>
      <c r="Q47" s="122"/>
    </row>
    <row r="48" spans="1:17" ht="12.75" hidden="1" customHeight="1" outlineLevel="1">
      <c r="A48" s="15">
        <v>41671</v>
      </c>
      <c r="B48" s="47">
        <v>5236.0065414199998</v>
      </c>
      <c r="C48" s="47">
        <f t="shared" si="1"/>
        <v>1423.4523377700002</v>
      </c>
      <c r="D48" s="47">
        <f t="shared" si="1"/>
        <v>1236.5549763399999</v>
      </c>
      <c r="E48" s="47">
        <f t="shared" si="1"/>
        <v>2575.9992273100002</v>
      </c>
      <c r="F48" s="47">
        <v>3111.2976853199998</v>
      </c>
      <c r="G48" s="47">
        <v>1320.9028020400001</v>
      </c>
      <c r="H48" s="47">
        <v>941.73762446000001</v>
      </c>
      <c r="I48" s="47">
        <v>848.65725882000004</v>
      </c>
      <c r="J48" s="47">
        <v>2124.7088561</v>
      </c>
      <c r="K48" s="47">
        <v>102.54953573</v>
      </c>
      <c r="L48" s="47">
        <v>294.81735187999999</v>
      </c>
      <c r="M48" s="47">
        <v>1727.34196849</v>
      </c>
      <c r="N48" s="47"/>
      <c r="O48" s="47"/>
      <c r="P48" s="47"/>
      <c r="Q48" s="122"/>
    </row>
    <row r="49" spans="1:17" ht="12.75" hidden="1" customHeight="1" outlineLevel="1">
      <c r="A49" s="15">
        <v>41699</v>
      </c>
      <c r="B49" s="47">
        <v>5414.8433975199996</v>
      </c>
      <c r="C49" s="47">
        <f t="shared" si="1"/>
        <v>1483.83374467</v>
      </c>
      <c r="D49" s="47">
        <f t="shared" si="1"/>
        <v>1149.8097478499999</v>
      </c>
      <c r="E49" s="47">
        <f t="shared" si="1"/>
        <v>2781.1999049999999</v>
      </c>
      <c r="F49" s="47">
        <v>3123.7251491900001</v>
      </c>
      <c r="G49" s="47">
        <v>1349.8305024700001</v>
      </c>
      <c r="H49" s="47">
        <v>916.98098869</v>
      </c>
      <c r="I49" s="47">
        <v>856.91365802999997</v>
      </c>
      <c r="J49" s="47">
        <v>2291.1182483299999</v>
      </c>
      <c r="K49" s="47">
        <v>134.00324219999999</v>
      </c>
      <c r="L49" s="47">
        <v>232.82875916</v>
      </c>
      <c r="M49" s="47">
        <v>1924.2862469700001</v>
      </c>
      <c r="N49" s="47"/>
      <c r="O49" s="47"/>
      <c r="P49" s="47"/>
      <c r="Q49" s="122"/>
    </row>
    <row r="50" spans="1:17" ht="12.75" hidden="1" customHeight="1" outlineLevel="1">
      <c r="A50" s="15">
        <v>41730</v>
      </c>
      <c r="B50" s="47">
        <v>5465.0562057799998</v>
      </c>
      <c r="C50" s="47">
        <f t="shared" si="1"/>
        <v>1469.69716518</v>
      </c>
      <c r="D50" s="47">
        <f t="shared" si="1"/>
        <v>1185.6429759500002</v>
      </c>
      <c r="E50" s="47">
        <f t="shared" si="1"/>
        <v>2809.7160646499997</v>
      </c>
      <c r="F50" s="47">
        <v>3130.6939889999999</v>
      </c>
      <c r="G50" s="47">
        <v>1372.10021932</v>
      </c>
      <c r="H50" s="47">
        <v>917.35737097000003</v>
      </c>
      <c r="I50" s="47">
        <v>841.23639871</v>
      </c>
      <c r="J50" s="47">
        <v>2334.3622167799999</v>
      </c>
      <c r="K50" s="47">
        <v>97.596945860000005</v>
      </c>
      <c r="L50" s="47">
        <v>268.28560498000002</v>
      </c>
      <c r="M50" s="47">
        <v>1968.4796659399999</v>
      </c>
      <c r="N50" s="47"/>
      <c r="O50" s="47"/>
      <c r="P50" s="47"/>
      <c r="Q50" s="122"/>
    </row>
    <row r="51" spans="1:17" ht="12.75" hidden="1" customHeight="1" outlineLevel="1">
      <c r="A51" s="15">
        <v>41760</v>
      </c>
      <c r="B51" s="47">
        <v>5630.2556717999996</v>
      </c>
      <c r="C51" s="47">
        <f t="shared" si="1"/>
        <v>1470.7262067500001</v>
      </c>
      <c r="D51" s="47">
        <f t="shared" si="1"/>
        <v>1253.2665056799999</v>
      </c>
      <c r="E51" s="47">
        <f t="shared" si="1"/>
        <v>2906.2629593699999</v>
      </c>
      <c r="F51" s="47">
        <v>3116.6022563000001</v>
      </c>
      <c r="G51" s="47">
        <v>1370.47162854</v>
      </c>
      <c r="H51" s="47">
        <v>917.18113934999997</v>
      </c>
      <c r="I51" s="47">
        <v>828.94948840999996</v>
      </c>
      <c r="J51" s="47">
        <v>2513.6534154999999</v>
      </c>
      <c r="K51" s="47">
        <v>100.25457821000001</v>
      </c>
      <c r="L51" s="47">
        <v>336.08536633</v>
      </c>
      <c r="M51" s="47">
        <v>2077.3134709599999</v>
      </c>
      <c r="N51" s="47"/>
      <c r="O51" s="47"/>
      <c r="P51" s="47"/>
      <c r="Q51" s="122"/>
    </row>
    <row r="52" spans="1:17" ht="12.75" hidden="1" customHeight="1" outlineLevel="1">
      <c r="A52" s="15">
        <v>41791</v>
      </c>
      <c r="B52" s="47">
        <v>4950.7650397999996</v>
      </c>
      <c r="C52" s="47">
        <f t="shared" si="1"/>
        <v>1478.09350019</v>
      </c>
      <c r="D52" s="47">
        <f t="shared" si="1"/>
        <v>974.41993005000006</v>
      </c>
      <c r="E52" s="47">
        <f t="shared" si="1"/>
        <v>2498.2516095599999</v>
      </c>
      <c r="F52" s="47">
        <v>2921.5422667100001</v>
      </c>
      <c r="G52" s="47">
        <v>1357.81414176</v>
      </c>
      <c r="H52" s="47">
        <v>810.60104162000005</v>
      </c>
      <c r="I52" s="47">
        <v>753.12708333</v>
      </c>
      <c r="J52" s="47">
        <v>2029.2227730899999</v>
      </c>
      <c r="K52" s="47">
        <v>120.27935843</v>
      </c>
      <c r="L52" s="47">
        <v>163.81888842999999</v>
      </c>
      <c r="M52" s="47">
        <v>1745.1245262299999</v>
      </c>
      <c r="N52" s="47"/>
      <c r="O52" s="47"/>
      <c r="P52" s="47"/>
      <c r="Q52" s="122"/>
    </row>
    <row r="53" spans="1:17" ht="12.75" hidden="1" customHeight="1" outlineLevel="1">
      <c r="A53" s="15">
        <v>41821</v>
      </c>
      <c r="B53" s="47">
        <v>4934.0054798800002</v>
      </c>
      <c r="C53" s="47">
        <f t="shared" si="1"/>
        <v>1477.95636102</v>
      </c>
      <c r="D53" s="47">
        <f t="shared" si="1"/>
        <v>947.52856497000005</v>
      </c>
      <c r="E53" s="47">
        <f t="shared" si="1"/>
        <v>2508.52055389</v>
      </c>
      <c r="F53" s="47">
        <v>2877.9988987400002</v>
      </c>
      <c r="G53" s="47">
        <v>1348.8564016299999</v>
      </c>
      <c r="H53" s="47">
        <v>779.45695360000002</v>
      </c>
      <c r="I53" s="47">
        <v>749.68554351</v>
      </c>
      <c r="J53" s="47">
        <v>2056.00658114</v>
      </c>
      <c r="K53" s="47">
        <v>129.09995939000001</v>
      </c>
      <c r="L53" s="47">
        <v>168.07161137</v>
      </c>
      <c r="M53" s="47">
        <v>1758.8350103800001</v>
      </c>
      <c r="N53" s="47"/>
      <c r="O53" s="47"/>
      <c r="P53" s="47"/>
      <c r="Q53" s="122"/>
    </row>
    <row r="54" spans="1:17" ht="13.8" hidden="1" outlineLevel="1">
      <c r="A54" s="15">
        <v>41852</v>
      </c>
      <c r="B54" s="47">
        <v>5327.273948</v>
      </c>
      <c r="C54" s="47">
        <f t="shared" si="1"/>
        <v>1510.1125784200001</v>
      </c>
      <c r="D54" s="47">
        <f t="shared" si="1"/>
        <v>1006.9942199100001</v>
      </c>
      <c r="E54" s="47">
        <f t="shared" si="1"/>
        <v>2810.1671496700001</v>
      </c>
      <c r="F54" s="47">
        <v>2878.5417770499998</v>
      </c>
      <c r="G54" s="47">
        <v>1370.99370365</v>
      </c>
      <c r="H54" s="47">
        <v>760.68711712000004</v>
      </c>
      <c r="I54" s="47">
        <v>746.86095627999998</v>
      </c>
      <c r="J54" s="47">
        <v>2448.7321709500002</v>
      </c>
      <c r="K54" s="47">
        <v>139.11887476999999</v>
      </c>
      <c r="L54" s="47">
        <v>246.30710278999999</v>
      </c>
      <c r="M54" s="47">
        <v>2063.3061933899999</v>
      </c>
      <c r="N54" s="47"/>
      <c r="O54" s="47"/>
      <c r="P54" s="47"/>
      <c r="Q54" s="122"/>
    </row>
    <row r="55" spans="1:17" ht="13.8" hidden="1" outlineLevel="1" collapsed="1">
      <c r="A55" s="15">
        <v>41883</v>
      </c>
      <c r="B55" s="47">
        <v>5193.7675908299998</v>
      </c>
      <c r="C55" s="47">
        <f t="shared" si="1"/>
        <v>1474.3297272</v>
      </c>
      <c r="D55" s="47">
        <f t="shared" si="1"/>
        <v>1042.1151169</v>
      </c>
      <c r="E55" s="47">
        <f t="shared" si="1"/>
        <v>2677.3227467299998</v>
      </c>
      <c r="F55" s="47">
        <v>2850.65285997</v>
      </c>
      <c r="G55" s="47">
        <v>1356.35406779</v>
      </c>
      <c r="H55" s="47">
        <v>758.17969882</v>
      </c>
      <c r="I55" s="47">
        <v>736.11909335999997</v>
      </c>
      <c r="J55" s="47">
        <v>2343.1147308599998</v>
      </c>
      <c r="K55" s="47">
        <v>117.97565941000001</v>
      </c>
      <c r="L55" s="47">
        <v>283.93541807999998</v>
      </c>
      <c r="M55" s="47">
        <v>1941.20365337</v>
      </c>
      <c r="N55" s="47"/>
      <c r="O55" s="47"/>
      <c r="P55" s="47"/>
      <c r="Q55" s="122"/>
    </row>
    <row r="56" spans="1:17" ht="13.8" hidden="1" outlineLevel="1" collapsed="1">
      <c r="A56" s="15">
        <v>41913</v>
      </c>
      <c r="B56" s="47">
        <v>5105.0205047099998</v>
      </c>
      <c r="C56" s="47">
        <f t="shared" si="1"/>
        <v>1500.2234597000001</v>
      </c>
      <c r="D56" s="47">
        <f t="shared" si="1"/>
        <v>968.78919197000005</v>
      </c>
      <c r="E56" s="47">
        <f t="shared" si="1"/>
        <v>2636.0078530399996</v>
      </c>
      <c r="F56" s="47">
        <v>2800.6939273600001</v>
      </c>
      <c r="G56" s="47">
        <v>1346.0846069700001</v>
      </c>
      <c r="H56" s="47">
        <v>728.07080870000004</v>
      </c>
      <c r="I56" s="47">
        <v>726.53851168999995</v>
      </c>
      <c r="J56" s="47">
        <v>2304.3265773500002</v>
      </c>
      <c r="K56" s="47">
        <v>154.13885273</v>
      </c>
      <c r="L56" s="47">
        <v>240.71838327</v>
      </c>
      <c r="M56" s="47">
        <v>1909.4693413499999</v>
      </c>
      <c r="N56" s="47"/>
      <c r="O56" s="47"/>
      <c r="P56" s="47"/>
      <c r="Q56" s="122"/>
    </row>
    <row r="57" spans="1:17" ht="13.8" hidden="1" outlineLevel="1" collapsed="1">
      <c r="A57" s="15">
        <v>41944</v>
      </c>
      <c r="B57" s="47">
        <v>5421.9918923599998</v>
      </c>
      <c r="C57" s="47">
        <f t="shared" si="1"/>
        <v>1513.0022191200001</v>
      </c>
      <c r="D57" s="47">
        <f t="shared" si="1"/>
        <v>1009.4665298699999</v>
      </c>
      <c r="E57" s="47">
        <f t="shared" si="1"/>
        <v>2899.5231433700001</v>
      </c>
      <c r="F57" s="47">
        <v>2796.4452698099999</v>
      </c>
      <c r="G57" s="47">
        <v>1339.2981085900001</v>
      </c>
      <c r="H57" s="47">
        <v>730.23085734999995</v>
      </c>
      <c r="I57" s="47">
        <v>726.91630386999998</v>
      </c>
      <c r="J57" s="47">
        <v>2625.5466225499999</v>
      </c>
      <c r="K57" s="47">
        <v>173.70411053000001</v>
      </c>
      <c r="L57" s="47">
        <v>279.23567251999998</v>
      </c>
      <c r="M57" s="47">
        <v>2172.6068395000002</v>
      </c>
      <c r="N57" s="47"/>
      <c r="O57" s="47"/>
      <c r="P57" s="47"/>
      <c r="Q57" s="122"/>
    </row>
    <row r="58" spans="1:17" ht="13.8" hidden="1" outlineLevel="1" collapsed="1">
      <c r="A58" s="15">
        <v>41974</v>
      </c>
      <c r="B58" s="47">
        <v>5408.0083404999996</v>
      </c>
      <c r="C58" s="47">
        <f t="shared" si="1"/>
        <v>1555.1585180100001</v>
      </c>
      <c r="D58" s="47">
        <f t="shared" si="1"/>
        <v>939.95983293000006</v>
      </c>
      <c r="E58" s="47">
        <f t="shared" si="1"/>
        <v>2912.8899895599998</v>
      </c>
      <c r="F58" s="47">
        <v>2800.3031385200002</v>
      </c>
      <c r="G58" s="47">
        <v>1363.97077816</v>
      </c>
      <c r="H58" s="47">
        <v>716.51765807000004</v>
      </c>
      <c r="I58" s="47">
        <v>719.81470229000001</v>
      </c>
      <c r="J58" s="47">
        <v>2607.7052019799999</v>
      </c>
      <c r="K58" s="47">
        <v>191.18773985000001</v>
      </c>
      <c r="L58" s="47">
        <v>223.44217485999999</v>
      </c>
      <c r="M58" s="47">
        <v>2193.07528727</v>
      </c>
      <c r="N58" s="47"/>
      <c r="O58" s="47"/>
      <c r="P58" s="47"/>
      <c r="Q58" s="122"/>
    </row>
    <row r="59" spans="1:17" ht="13.8" hidden="1" outlineLevel="1" collapsed="1">
      <c r="A59" s="15">
        <v>42005</v>
      </c>
      <c r="B59" s="47">
        <v>5423.4712521800002</v>
      </c>
      <c r="C59" s="47">
        <f t="shared" si="1"/>
        <v>1524.9923442499999</v>
      </c>
      <c r="D59" s="47">
        <f t="shared" si="1"/>
        <v>934.39628117999996</v>
      </c>
      <c r="E59" s="47">
        <f t="shared" si="1"/>
        <v>2964.0826267499997</v>
      </c>
      <c r="F59" s="47">
        <v>2760.6650634799998</v>
      </c>
      <c r="G59" s="47">
        <v>1333.68255372</v>
      </c>
      <c r="H59" s="47">
        <v>706.95550290999995</v>
      </c>
      <c r="I59" s="47">
        <v>720.02700685000002</v>
      </c>
      <c r="J59" s="47">
        <v>2662.8061886999999</v>
      </c>
      <c r="K59" s="47">
        <v>191.30979052999999</v>
      </c>
      <c r="L59" s="47">
        <v>227.44077827000001</v>
      </c>
      <c r="M59" s="47">
        <v>2244.0556198999998</v>
      </c>
      <c r="N59" s="47"/>
      <c r="O59" s="47"/>
      <c r="P59" s="47"/>
      <c r="Q59" s="122"/>
    </row>
    <row r="60" spans="1:17" ht="13.8" hidden="1" outlineLevel="1" collapsed="1">
      <c r="A60" s="15">
        <v>42036</v>
      </c>
      <c r="B60" s="47">
        <v>7245.9862233100002</v>
      </c>
      <c r="C60" s="47">
        <f t="shared" si="1"/>
        <v>1673.6478475500001</v>
      </c>
      <c r="D60" s="47">
        <f t="shared" si="1"/>
        <v>1080.9198406400001</v>
      </c>
      <c r="E60" s="47">
        <f t="shared" si="1"/>
        <v>4491.4185351200003</v>
      </c>
      <c r="F60" s="47">
        <v>2758.0270447399998</v>
      </c>
      <c r="G60" s="47">
        <v>1347.1854039100001</v>
      </c>
      <c r="H60" s="47">
        <v>687.25051470999995</v>
      </c>
      <c r="I60" s="47">
        <v>723.59112612000001</v>
      </c>
      <c r="J60" s="47">
        <v>4487.9591785700004</v>
      </c>
      <c r="K60" s="47">
        <v>326.46244364</v>
      </c>
      <c r="L60" s="47">
        <v>393.66932593000001</v>
      </c>
      <c r="M60" s="47">
        <v>3767.827409</v>
      </c>
      <c r="N60" s="47"/>
      <c r="O60" s="47"/>
      <c r="P60" s="47"/>
      <c r="Q60" s="122"/>
    </row>
    <row r="61" spans="1:17" ht="13.8" hidden="1" outlineLevel="1" collapsed="1">
      <c r="A61" s="15">
        <v>42064</v>
      </c>
      <c r="B61" s="47">
        <v>6451.2604925899996</v>
      </c>
      <c r="C61" s="47">
        <f t="shared" si="1"/>
        <v>1630.16707294</v>
      </c>
      <c r="D61" s="47">
        <f t="shared" si="1"/>
        <v>992.46167278000007</v>
      </c>
      <c r="E61" s="47">
        <f t="shared" si="1"/>
        <v>3828.6317468699999</v>
      </c>
      <c r="F61" s="47">
        <v>2786.8126087099999</v>
      </c>
      <c r="G61" s="47">
        <v>1381.8374010699999</v>
      </c>
      <c r="H61" s="47">
        <v>669.69454381000003</v>
      </c>
      <c r="I61" s="47">
        <v>735.28066382999998</v>
      </c>
      <c r="J61" s="47">
        <v>3664.4478838800001</v>
      </c>
      <c r="K61" s="47">
        <v>248.32967187</v>
      </c>
      <c r="L61" s="47">
        <v>322.76712896999999</v>
      </c>
      <c r="M61" s="47">
        <v>3093.35108304</v>
      </c>
      <c r="N61" s="47"/>
      <c r="O61" s="47"/>
      <c r="P61" s="47"/>
      <c r="Q61" s="122"/>
    </row>
    <row r="62" spans="1:17" ht="13.8" hidden="1" outlineLevel="1" collapsed="1">
      <c r="A62" s="15">
        <v>42095</v>
      </c>
      <c r="B62" s="47">
        <v>6070.4741152500001</v>
      </c>
      <c r="C62" s="47">
        <f t="shared" si="1"/>
        <v>1605.80375</v>
      </c>
      <c r="D62" s="47">
        <f t="shared" si="1"/>
        <v>962.64515344000006</v>
      </c>
      <c r="E62" s="47">
        <f t="shared" si="1"/>
        <v>3502.0252118099997</v>
      </c>
      <c r="F62" s="47">
        <v>2809.2748981700001</v>
      </c>
      <c r="G62" s="47">
        <v>1378.67854167</v>
      </c>
      <c r="H62" s="47">
        <v>675.98667774</v>
      </c>
      <c r="I62" s="47">
        <v>754.60967875999995</v>
      </c>
      <c r="J62" s="47">
        <v>3261.1992170799999</v>
      </c>
      <c r="K62" s="47">
        <v>227.12520832999999</v>
      </c>
      <c r="L62" s="47">
        <v>286.6584757</v>
      </c>
      <c r="M62" s="47">
        <v>2747.4155330499998</v>
      </c>
      <c r="N62" s="47"/>
      <c r="O62" s="47"/>
      <c r="P62" s="47"/>
      <c r="Q62" s="122"/>
    </row>
    <row r="63" spans="1:17" ht="13.8" hidden="1" outlineLevel="1" collapsed="1">
      <c r="A63" s="15">
        <v>42125</v>
      </c>
      <c r="B63" s="47">
        <v>5546.2442022100004</v>
      </c>
      <c r="C63" s="47">
        <f t="shared" si="1"/>
        <v>1595.0269116499999</v>
      </c>
      <c r="D63" s="47">
        <f t="shared" si="1"/>
        <v>873.63016294999989</v>
      </c>
      <c r="E63" s="47">
        <f t="shared" si="1"/>
        <v>3077.5871276099997</v>
      </c>
      <c r="F63" s="47">
        <v>2728.48481588</v>
      </c>
      <c r="G63" s="47">
        <v>1375.11932753</v>
      </c>
      <c r="H63" s="47">
        <v>626.62056930999995</v>
      </c>
      <c r="I63" s="47">
        <v>726.74491904000001</v>
      </c>
      <c r="J63" s="47">
        <v>2817.7593863299999</v>
      </c>
      <c r="K63" s="47">
        <v>219.90758412</v>
      </c>
      <c r="L63" s="47">
        <v>247.00959363999999</v>
      </c>
      <c r="M63" s="47">
        <v>2350.8422085699999</v>
      </c>
      <c r="N63" s="47"/>
      <c r="O63" s="47"/>
      <c r="P63" s="47"/>
      <c r="Q63" s="122"/>
    </row>
    <row r="64" spans="1:17" ht="13.8" hidden="1" outlineLevel="1" collapsed="1">
      <c r="A64" s="15">
        <v>42156</v>
      </c>
      <c r="B64" s="47">
        <v>5674.40019691</v>
      </c>
      <c r="C64" s="47">
        <f t="shared" si="1"/>
        <v>1580.1413535600002</v>
      </c>
      <c r="D64" s="47">
        <f t="shared" si="1"/>
        <v>974.78113097999994</v>
      </c>
      <c r="E64" s="47">
        <f t="shared" si="1"/>
        <v>3119.4777123700001</v>
      </c>
      <c r="F64" s="47">
        <v>2729.7440670000001</v>
      </c>
      <c r="G64" s="47">
        <v>1357.1520294500001</v>
      </c>
      <c r="H64" s="47">
        <v>633.09819957000002</v>
      </c>
      <c r="I64" s="47">
        <v>739.49383797999997</v>
      </c>
      <c r="J64" s="47">
        <v>2944.6561299099999</v>
      </c>
      <c r="K64" s="47">
        <v>222.98932411000001</v>
      </c>
      <c r="L64" s="47">
        <v>341.68293140999998</v>
      </c>
      <c r="M64" s="47">
        <v>2379.98387439</v>
      </c>
      <c r="N64" s="47"/>
      <c r="O64" s="47"/>
      <c r="P64" s="47"/>
      <c r="Q64" s="122"/>
    </row>
    <row r="65" spans="1:17" ht="13.8" hidden="1" outlineLevel="1" collapsed="1">
      <c r="A65" s="15">
        <v>42186</v>
      </c>
      <c r="B65" s="47">
        <v>5713.2614688200001</v>
      </c>
      <c r="C65" s="47">
        <f t="shared" si="1"/>
        <v>1569.6167783799999</v>
      </c>
      <c r="D65" s="47">
        <f t="shared" si="1"/>
        <v>987.29684447</v>
      </c>
      <c r="E65" s="47">
        <f t="shared" si="1"/>
        <v>3156.34784597</v>
      </c>
      <c r="F65" s="47">
        <v>2714.51660072</v>
      </c>
      <c r="G65" s="47">
        <v>1337.20206235</v>
      </c>
      <c r="H65" s="47">
        <v>633.59116504999997</v>
      </c>
      <c r="I65" s="47">
        <v>743.72337331999995</v>
      </c>
      <c r="J65" s="47">
        <v>2998.7448681000001</v>
      </c>
      <c r="K65" s="47">
        <v>232.41471602999999</v>
      </c>
      <c r="L65" s="47">
        <v>353.70567942000002</v>
      </c>
      <c r="M65" s="47">
        <v>2412.6244726499999</v>
      </c>
      <c r="N65" s="47"/>
      <c r="O65" s="47"/>
      <c r="P65" s="47"/>
      <c r="Q65" s="122"/>
    </row>
    <row r="66" spans="1:17" ht="13.8" hidden="1" outlineLevel="1" collapsed="1">
      <c r="A66" s="15">
        <v>42217</v>
      </c>
      <c r="B66" s="47">
        <v>5540.8478969899998</v>
      </c>
      <c r="C66" s="47">
        <f t="shared" si="1"/>
        <v>1491.8133479200001</v>
      </c>
      <c r="D66" s="47">
        <f t="shared" si="1"/>
        <v>977.09135177000007</v>
      </c>
      <c r="E66" s="47">
        <f t="shared" si="1"/>
        <v>3071.9431973000001</v>
      </c>
      <c r="F66" s="47">
        <v>2624.5916492599999</v>
      </c>
      <c r="G66" s="47">
        <v>1260.77121842</v>
      </c>
      <c r="H66" s="47">
        <v>626.08223075000001</v>
      </c>
      <c r="I66" s="47">
        <v>737.73820008999996</v>
      </c>
      <c r="J66" s="47">
        <v>2916.2562477299998</v>
      </c>
      <c r="K66" s="47">
        <v>231.04212949999999</v>
      </c>
      <c r="L66" s="47">
        <v>351.00912102000001</v>
      </c>
      <c r="M66" s="47">
        <v>2334.2049972099999</v>
      </c>
      <c r="N66" s="47"/>
      <c r="O66" s="47"/>
      <c r="P66" s="47"/>
      <c r="Q66" s="122"/>
    </row>
    <row r="67" spans="1:17" ht="13.8" hidden="1" outlineLevel="1" collapsed="1">
      <c r="A67" s="15">
        <v>42248</v>
      </c>
      <c r="B67" s="47">
        <v>5553.6425260599999</v>
      </c>
      <c r="C67" s="47">
        <f t="shared" si="1"/>
        <v>1501.2588234099999</v>
      </c>
      <c r="D67" s="47">
        <f t="shared" si="1"/>
        <v>970.61570969000002</v>
      </c>
      <c r="E67" s="47">
        <f t="shared" si="1"/>
        <v>3081.7679929599999</v>
      </c>
      <c r="F67" s="47">
        <v>2608.79190449</v>
      </c>
      <c r="G67" s="47">
        <v>1263.5964179099999</v>
      </c>
      <c r="H67" s="47">
        <v>612.67528344000004</v>
      </c>
      <c r="I67" s="47">
        <v>732.52020314000004</v>
      </c>
      <c r="J67" s="47">
        <v>2944.8506215699999</v>
      </c>
      <c r="K67" s="47">
        <v>237.66240550000001</v>
      </c>
      <c r="L67" s="47">
        <v>357.94042624999997</v>
      </c>
      <c r="M67" s="47">
        <v>2349.24778982</v>
      </c>
      <c r="N67" s="47"/>
      <c r="O67" s="47"/>
      <c r="P67" s="47"/>
      <c r="Q67" s="122"/>
    </row>
    <row r="68" spans="1:17" ht="13.8" hidden="1" outlineLevel="1" collapsed="1">
      <c r="A68" s="15">
        <v>42278</v>
      </c>
      <c r="B68" s="47">
        <v>5721.8419257599999</v>
      </c>
      <c r="C68" s="47">
        <f t="shared" ref="C68" si="2">G68+K68</f>
        <v>1524.4314771100001</v>
      </c>
      <c r="D68" s="47">
        <f t="shared" ref="D68" si="3">H68+L68</f>
        <v>1000.24359843</v>
      </c>
      <c r="E68" s="47">
        <f t="shared" ref="E68" si="4">I68+M68</f>
        <v>3197.16685022</v>
      </c>
      <c r="F68" s="47">
        <v>2631.16980276</v>
      </c>
      <c r="G68" s="47">
        <v>1270.68205296</v>
      </c>
      <c r="H68" s="47">
        <v>619.10248686</v>
      </c>
      <c r="I68" s="47">
        <v>741.38526293999996</v>
      </c>
      <c r="J68" s="47">
        <v>3090.6721229999998</v>
      </c>
      <c r="K68" s="47">
        <v>253.74942415000001</v>
      </c>
      <c r="L68" s="47">
        <v>381.14111157000002</v>
      </c>
      <c r="M68" s="47">
        <v>2455.7815872800002</v>
      </c>
      <c r="N68" s="47"/>
      <c r="O68" s="47"/>
      <c r="P68" s="122"/>
      <c r="Q68" s="122"/>
    </row>
    <row r="69" spans="1:17" ht="13.8" hidden="1" outlineLevel="1" collapsed="1">
      <c r="A69" s="15">
        <v>42309</v>
      </c>
      <c r="B69" s="47">
        <v>6014.6283696099999</v>
      </c>
      <c r="C69" s="47">
        <f t="shared" ref="C69" si="5">G69+K69</f>
        <v>1595.89975602</v>
      </c>
      <c r="D69" s="47">
        <f t="shared" ref="D69" si="6">H69+L69</f>
        <v>1113.70479419</v>
      </c>
      <c r="E69" s="47">
        <f t="shared" ref="E69" si="7">I69+M69</f>
        <v>3305.0238194000003</v>
      </c>
      <c r="F69" s="47">
        <v>2625.1242588</v>
      </c>
      <c r="G69" s="47">
        <v>1266.65346714</v>
      </c>
      <c r="H69" s="47">
        <v>613.50070458000005</v>
      </c>
      <c r="I69" s="47">
        <v>744.97008707999998</v>
      </c>
      <c r="J69" s="47">
        <v>3389.5041108099999</v>
      </c>
      <c r="K69" s="47">
        <v>329.24628888000001</v>
      </c>
      <c r="L69" s="47">
        <v>500.20408960999998</v>
      </c>
      <c r="M69" s="47">
        <v>2560.0537323200001</v>
      </c>
      <c r="N69" s="47"/>
      <c r="O69" s="47"/>
      <c r="P69" s="122"/>
      <c r="Q69" s="122"/>
    </row>
    <row r="70" spans="1:17" ht="13.8" hidden="1" outlineLevel="1" collapsed="1">
      <c r="A70" s="15">
        <v>42339</v>
      </c>
      <c r="B70" s="47">
        <v>5127.0095719600004</v>
      </c>
      <c r="C70" s="47">
        <f t="shared" ref="C70" si="8">G70+K70</f>
        <v>1697.73584992</v>
      </c>
      <c r="D70" s="47">
        <f t="shared" ref="D70" si="9">H70+L70</f>
        <v>713.67709588000002</v>
      </c>
      <c r="E70" s="47">
        <f t="shared" ref="E70" si="10">I70+M70</f>
        <v>2715.5966261599997</v>
      </c>
      <c r="F70" s="47">
        <v>2515.7988032399999</v>
      </c>
      <c r="G70" s="47">
        <v>1262.66325209</v>
      </c>
      <c r="H70" s="47">
        <v>556.34331589999999</v>
      </c>
      <c r="I70" s="47">
        <v>696.79223524999998</v>
      </c>
      <c r="J70" s="47">
        <v>2611.21076872</v>
      </c>
      <c r="K70" s="47">
        <v>435.07259783000001</v>
      </c>
      <c r="L70" s="47">
        <v>157.33377998</v>
      </c>
      <c r="M70" s="47">
        <v>2018.8043909099999</v>
      </c>
      <c r="N70" s="47"/>
      <c r="O70" s="47"/>
      <c r="P70" s="122"/>
      <c r="Q70" s="122"/>
    </row>
    <row r="71" spans="1:17" ht="13.8" hidden="1" outlineLevel="1" collapsed="1">
      <c r="A71" s="15">
        <v>42370</v>
      </c>
      <c r="B71" s="47">
        <v>5213.7576867500002</v>
      </c>
      <c r="C71" s="47">
        <f t="shared" ref="C71" si="11">G71+K71</f>
        <v>1728.1272270899999</v>
      </c>
      <c r="D71" s="47">
        <f t="shared" ref="D71" si="12">H71+L71</f>
        <v>715.80468215999997</v>
      </c>
      <c r="E71" s="47">
        <f t="shared" ref="E71" si="13">I71+M71</f>
        <v>2769.8257774999997</v>
      </c>
      <c r="F71" s="47">
        <v>2493.0890893199999</v>
      </c>
      <c r="G71" s="47">
        <v>1255.51689635</v>
      </c>
      <c r="H71" s="47">
        <v>550.69869466</v>
      </c>
      <c r="I71" s="47">
        <v>686.87349830999995</v>
      </c>
      <c r="J71" s="47">
        <v>2720.6685974299999</v>
      </c>
      <c r="K71" s="47">
        <v>472.61033073999999</v>
      </c>
      <c r="L71" s="47">
        <v>165.1059875</v>
      </c>
      <c r="M71" s="47">
        <v>2082.9522791899999</v>
      </c>
      <c r="N71" s="47"/>
      <c r="O71" s="47"/>
      <c r="P71" s="122"/>
      <c r="Q71" s="122"/>
    </row>
    <row r="72" spans="1:17" ht="13.8" hidden="1" outlineLevel="1" collapsed="1">
      <c r="A72" s="15">
        <v>42401</v>
      </c>
      <c r="B72" s="47">
        <v>5384.8794208299996</v>
      </c>
      <c r="C72" s="47">
        <f t="shared" ref="C72" si="14">G72+K72</f>
        <v>1750.57765096</v>
      </c>
      <c r="D72" s="47">
        <f t="shared" ref="D72" si="15">H72+L72</f>
        <v>724.85515744000008</v>
      </c>
      <c r="E72" s="47">
        <f t="shared" ref="E72" si="16">I72+M72</f>
        <v>2909.4466124300002</v>
      </c>
      <c r="F72" s="47">
        <v>2513.0810703799998</v>
      </c>
      <c r="G72" s="47">
        <v>1270.4342044800001</v>
      </c>
      <c r="H72" s="47">
        <v>548.04904019000003</v>
      </c>
      <c r="I72" s="47">
        <v>694.59782571000005</v>
      </c>
      <c r="J72" s="47">
        <v>2871.7983504499998</v>
      </c>
      <c r="K72" s="47">
        <v>480.14344648000002</v>
      </c>
      <c r="L72" s="47">
        <v>176.80611725</v>
      </c>
      <c r="M72" s="47">
        <v>2214.8487867200001</v>
      </c>
      <c r="N72" s="47"/>
      <c r="O72" s="47"/>
      <c r="P72" s="122"/>
      <c r="Q72" s="122"/>
    </row>
    <row r="73" spans="1:17" ht="13.8" hidden="1" outlineLevel="1" collapsed="1">
      <c r="A73" s="15">
        <v>42430</v>
      </c>
      <c r="B73" s="47">
        <v>5228.6836608100002</v>
      </c>
      <c r="C73" s="47">
        <f t="shared" ref="C73" si="17">G73+K73</f>
        <v>1602.9759362999998</v>
      </c>
      <c r="D73" s="47">
        <f t="shared" ref="D73" si="18">H73+L73</f>
        <v>719.89172997000003</v>
      </c>
      <c r="E73" s="47">
        <f t="shared" ref="E73" si="19">I73+M73</f>
        <v>2905.8159945400002</v>
      </c>
      <c r="F73" s="47">
        <v>2520.0902644100001</v>
      </c>
      <c r="G73" s="47">
        <v>1267.5124921399999</v>
      </c>
      <c r="H73" s="47">
        <v>550.00668521</v>
      </c>
      <c r="I73" s="47">
        <v>702.57108705999997</v>
      </c>
      <c r="J73" s="47">
        <v>2708.5933964000001</v>
      </c>
      <c r="K73" s="47">
        <v>335.46344415999999</v>
      </c>
      <c r="L73" s="47">
        <v>169.88504476</v>
      </c>
      <c r="M73" s="47">
        <v>2203.2449074800002</v>
      </c>
      <c r="N73" s="47"/>
      <c r="O73" s="47"/>
      <c r="P73" s="122"/>
      <c r="Q73" s="122"/>
    </row>
    <row r="74" spans="1:17" ht="13.8" hidden="1" outlineLevel="1" collapsed="1">
      <c r="A74" s="15">
        <v>42461</v>
      </c>
      <c r="B74" s="47">
        <v>5029.78820395</v>
      </c>
      <c r="C74" s="47">
        <f t="shared" ref="C74" si="20">G74+K74</f>
        <v>1456.36325594</v>
      </c>
      <c r="D74" s="47">
        <f t="shared" ref="D74" si="21">H74+L74</f>
        <v>750.62859731000003</v>
      </c>
      <c r="E74" s="47">
        <f t="shared" ref="E74" si="22">I74+M74</f>
        <v>2822.7963507000004</v>
      </c>
      <c r="F74" s="47">
        <v>2469.75921827</v>
      </c>
      <c r="G74" s="47">
        <v>1182.76215075</v>
      </c>
      <c r="H74" s="47">
        <v>588.77980200000002</v>
      </c>
      <c r="I74" s="47">
        <v>698.21726551999996</v>
      </c>
      <c r="J74" s="47">
        <v>2560.02898568</v>
      </c>
      <c r="K74" s="47">
        <v>273.60110519</v>
      </c>
      <c r="L74" s="47">
        <v>161.84879531000001</v>
      </c>
      <c r="M74" s="47">
        <v>2124.5790851800002</v>
      </c>
      <c r="N74" s="47"/>
      <c r="O74" s="47"/>
      <c r="P74" s="122"/>
      <c r="Q74" s="122"/>
    </row>
    <row r="75" spans="1:17" ht="13.8" hidden="1" outlineLevel="1" collapsed="1">
      <c r="A75" s="15">
        <v>42491</v>
      </c>
      <c r="B75" s="47">
        <v>5022.4684278499999</v>
      </c>
      <c r="C75" s="47">
        <f t="shared" ref="C75" si="23">G75+K75</f>
        <v>1530.92537967</v>
      </c>
      <c r="D75" s="47">
        <f t="shared" ref="D75" si="24">H75+L75</f>
        <v>706.20256437</v>
      </c>
      <c r="E75" s="47">
        <f t="shared" ref="E75" si="25">I75+M75</f>
        <v>2785.3404838100005</v>
      </c>
      <c r="F75" s="47">
        <v>2494.38903841</v>
      </c>
      <c r="G75" s="47">
        <v>1254.9129775599999</v>
      </c>
      <c r="H75" s="47">
        <v>545.34882442000003</v>
      </c>
      <c r="I75" s="47">
        <v>694.12723643000004</v>
      </c>
      <c r="J75" s="47">
        <v>2528.0793894399999</v>
      </c>
      <c r="K75" s="47">
        <v>276.01240210999998</v>
      </c>
      <c r="L75" s="47">
        <v>160.85373995</v>
      </c>
      <c r="M75" s="47">
        <v>2091.2132473800002</v>
      </c>
      <c r="N75" s="47"/>
      <c r="O75" s="47"/>
      <c r="P75" s="122"/>
      <c r="Q75" s="122"/>
    </row>
    <row r="76" spans="1:17" ht="13.8" hidden="1" outlineLevel="1" collapsed="1">
      <c r="A76" s="15">
        <v>42522</v>
      </c>
      <c r="B76" s="47">
        <v>4847.9311895299998</v>
      </c>
      <c r="C76" s="47">
        <f t="shared" ref="C76" si="26">G76+K76</f>
        <v>1410.7730089700001</v>
      </c>
      <c r="D76" s="47">
        <f t="shared" ref="D76" si="27">H76+L76</f>
        <v>703.39448689000005</v>
      </c>
      <c r="E76" s="47">
        <f t="shared" ref="E76" si="28">I76+M76</f>
        <v>2733.7636936700001</v>
      </c>
      <c r="F76" s="47">
        <v>2488.542297</v>
      </c>
      <c r="G76" s="47">
        <v>1252.10599387</v>
      </c>
      <c r="H76" s="47">
        <v>550.22795984000004</v>
      </c>
      <c r="I76" s="47">
        <v>686.20834329000002</v>
      </c>
      <c r="J76" s="47">
        <v>2359.3888925299998</v>
      </c>
      <c r="K76" s="47">
        <v>158.66701509999999</v>
      </c>
      <c r="L76" s="47">
        <v>153.16652705000001</v>
      </c>
      <c r="M76" s="47">
        <v>2047.5553503799999</v>
      </c>
      <c r="N76" s="47"/>
      <c r="O76" s="47"/>
      <c r="P76" s="122"/>
      <c r="Q76" s="122"/>
    </row>
    <row r="77" spans="1:17" ht="13.8" hidden="1" outlineLevel="1" collapsed="1">
      <c r="A77" s="15">
        <v>42552</v>
      </c>
      <c r="B77" s="47">
        <v>4606.95586207</v>
      </c>
      <c r="C77" s="47">
        <f t="shared" ref="C77" si="29">G77+K77</f>
        <v>1348.7557047800001</v>
      </c>
      <c r="D77" s="47">
        <f t="shared" ref="D77" si="30">H77+L77</f>
        <v>693.92753154999991</v>
      </c>
      <c r="E77" s="47">
        <f t="shared" ref="E77" si="31">I77+M77</f>
        <v>2564.27262574</v>
      </c>
      <c r="F77" s="47">
        <v>2360.0232136099999</v>
      </c>
      <c r="G77" s="47">
        <v>1193.4572119300001</v>
      </c>
      <c r="H77" s="47">
        <v>545.50365883999996</v>
      </c>
      <c r="I77" s="47">
        <v>621.06234284000004</v>
      </c>
      <c r="J77" s="47">
        <v>2246.9326484600001</v>
      </c>
      <c r="K77" s="47">
        <v>155.29849285</v>
      </c>
      <c r="L77" s="47">
        <v>148.42387271000001</v>
      </c>
      <c r="M77" s="47">
        <v>1943.2102829</v>
      </c>
      <c r="N77" s="47"/>
      <c r="O77" s="47"/>
      <c r="P77" s="122"/>
      <c r="Q77" s="122"/>
    </row>
    <row r="78" spans="1:17" ht="13.8" hidden="1" outlineLevel="1" collapsed="1">
      <c r="A78" s="15">
        <v>42583</v>
      </c>
      <c r="B78" s="47">
        <v>4726.7891786800001</v>
      </c>
      <c r="C78" s="47">
        <f t="shared" ref="C78" si="32">G78+K78</f>
        <v>1411.0678665299999</v>
      </c>
      <c r="D78" s="47">
        <f t="shared" ref="D78" si="33">H78+L78</f>
        <v>704.53975158000003</v>
      </c>
      <c r="E78" s="47">
        <f t="shared" ref="E78" si="34">I78+M78</f>
        <v>2611.1815605699999</v>
      </c>
      <c r="F78" s="47">
        <v>2423.1876821300002</v>
      </c>
      <c r="G78" s="47">
        <v>1249.44814294</v>
      </c>
      <c r="H78" s="47">
        <v>555.98907879000001</v>
      </c>
      <c r="I78" s="47">
        <v>617.75046039999995</v>
      </c>
      <c r="J78" s="47">
        <v>2303.6014965499999</v>
      </c>
      <c r="K78" s="47">
        <v>161.61972359000001</v>
      </c>
      <c r="L78" s="47">
        <v>148.55067278999999</v>
      </c>
      <c r="M78" s="47">
        <v>1993.43110017</v>
      </c>
      <c r="N78" s="47"/>
      <c r="O78" s="47"/>
      <c r="P78" s="122"/>
      <c r="Q78" s="122"/>
    </row>
    <row r="79" spans="1:17" ht="13.8" hidden="1" outlineLevel="1" collapsed="1">
      <c r="A79" s="15">
        <v>42614</v>
      </c>
      <c r="B79" s="47">
        <v>4706.0689290600003</v>
      </c>
      <c r="C79" s="47">
        <f t="shared" ref="C79" si="35">G79+K79</f>
        <v>1412.8331556000001</v>
      </c>
      <c r="D79" s="47">
        <f t="shared" ref="D79" si="36">H79+L79</f>
        <v>712.99451055000009</v>
      </c>
      <c r="E79" s="47">
        <f t="shared" ref="E79" si="37">I79+M79</f>
        <v>2580.2412629099999</v>
      </c>
      <c r="F79" s="47">
        <v>2426.7161916499999</v>
      </c>
      <c r="G79" s="47">
        <v>1247.9701608600001</v>
      </c>
      <c r="H79" s="47">
        <v>559.82726247000005</v>
      </c>
      <c r="I79" s="47">
        <v>618.91876832000003</v>
      </c>
      <c r="J79" s="47">
        <v>2279.3527374099999</v>
      </c>
      <c r="K79" s="47">
        <v>164.86299474</v>
      </c>
      <c r="L79" s="47">
        <v>153.16724808000001</v>
      </c>
      <c r="M79" s="47">
        <v>1961.3224945899999</v>
      </c>
      <c r="N79" s="47"/>
      <c r="O79" s="47"/>
      <c r="P79" s="122"/>
      <c r="Q79" s="122"/>
    </row>
    <row r="80" spans="1:17" ht="13.8" hidden="1" outlineLevel="1" collapsed="1">
      <c r="A80" s="15">
        <v>42644</v>
      </c>
      <c r="B80" s="47">
        <v>4724.6058630999996</v>
      </c>
      <c r="C80" s="47">
        <f t="shared" ref="C80" si="38">G80+K80</f>
        <v>1471.9550064800001</v>
      </c>
      <c r="D80" s="47">
        <f t="shared" ref="D80" si="39">H80+L80</f>
        <v>724.56312901000001</v>
      </c>
      <c r="E80" s="47">
        <f t="shared" ref="E80" si="40">I80+M80</f>
        <v>2528.08772761</v>
      </c>
      <c r="F80" s="47">
        <v>2499.7796902499999</v>
      </c>
      <c r="G80" s="47">
        <v>1309.90058656</v>
      </c>
      <c r="H80" s="47">
        <v>574.32279943000003</v>
      </c>
      <c r="I80" s="47">
        <v>615.55630426000005</v>
      </c>
      <c r="J80" s="47">
        <v>2224.8261728500001</v>
      </c>
      <c r="K80" s="47">
        <v>162.05441991999999</v>
      </c>
      <c r="L80" s="47">
        <v>150.24032958000001</v>
      </c>
      <c r="M80" s="47">
        <v>1912.5314233500001</v>
      </c>
      <c r="N80" s="47"/>
      <c r="O80" s="47"/>
      <c r="P80" s="122"/>
      <c r="Q80" s="122"/>
    </row>
    <row r="81" spans="1:17" ht="13.8" hidden="1" outlineLevel="1" collapsed="1">
      <c r="A81" s="15">
        <v>42675</v>
      </c>
      <c r="B81" s="47">
        <v>4842.9770639300004</v>
      </c>
      <c r="C81" s="47">
        <f t="shared" ref="C81" si="41">G81+K81</f>
        <v>1483.0520206900001</v>
      </c>
      <c r="D81" s="47">
        <f t="shared" ref="D81" si="42">H81+L81</f>
        <v>845.72567254000001</v>
      </c>
      <c r="E81" s="47">
        <f t="shared" ref="E81" si="43">I81+M81</f>
        <v>2514.1993707000001</v>
      </c>
      <c r="F81" s="47">
        <v>2638.3439643900001</v>
      </c>
      <c r="G81" s="47">
        <v>1320.80423425</v>
      </c>
      <c r="H81" s="47">
        <v>696.05427888999998</v>
      </c>
      <c r="I81" s="47">
        <v>621.48545124999998</v>
      </c>
      <c r="J81" s="47">
        <v>2204.6330995399999</v>
      </c>
      <c r="K81" s="47">
        <v>162.24778644</v>
      </c>
      <c r="L81" s="47">
        <v>149.67139365</v>
      </c>
      <c r="M81" s="47">
        <v>1892.71391945</v>
      </c>
      <c r="N81" s="47"/>
      <c r="O81" s="47"/>
      <c r="P81" s="122"/>
      <c r="Q81" s="122"/>
    </row>
    <row r="82" spans="1:17" ht="13.8" hidden="1" outlineLevel="1" collapsed="1">
      <c r="A82" s="15">
        <v>42705</v>
      </c>
      <c r="B82" s="47">
        <v>5222.1816440100001</v>
      </c>
      <c r="C82" s="47">
        <f t="shared" ref="C82" si="44">G82+K82</f>
        <v>1562.2847049700001</v>
      </c>
      <c r="D82" s="47">
        <f t="shared" ref="D82" si="45">H82+L82</f>
        <v>849.54163182999991</v>
      </c>
      <c r="E82" s="47">
        <f t="shared" ref="E82" si="46">I82+M82</f>
        <v>2810.3553072099999</v>
      </c>
      <c r="F82" s="47">
        <v>2648.5219248899998</v>
      </c>
      <c r="G82" s="47">
        <v>1326.6619499200001</v>
      </c>
      <c r="H82" s="47">
        <v>671.55933880999999</v>
      </c>
      <c r="I82" s="47">
        <v>650.30063615999995</v>
      </c>
      <c r="J82" s="47">
        <v>2573.6597191199999</v>
      </c>
      <c r="K82" s="47">
        <v>235.62275504999999</v>
      </c>
      <c r="L82" s="47">
        <v>177.98229301999999</v>
      </c>
      <c r="M82" s="47">
        <v>2160.0546710499998</v>
      </c>
      <c r="N82" s="47"/>
      <c r="O82" s="47"/>
      <c r="P82" s="122"/>
      <c r="Q82" s="122"/>
    </row>
    <row r="83" spans="1:17" ht="13.8" hidden="1" outlineLevel="1" collapsed="1">
      <c r="A83" s="15">
        <v>42736</v>
      </c>
      <c r="B83" s="47">
        <v>5213.0113259700001</v>
      </c>
      <c r="C83" s="47">
        <f t="shared" ref="C83" si="47">G83+K83</f>
        <v>1575.7191055199999</v>
      </c>
      <c r="D83" s="47">
        <f t="shared" ref="D83" si="48">H83+L83</f>
        <v>853.8578117699999</v>
      </c>
      <c r="E83" s="47">
        <f t="shared" ref="E83" si="49">I83+M83</f>
        <v>2783.4344086800002</v>
      </c>
      <c r="F83" s="47">
        <v>2662.4581373199999</v>
      </c>
      <c r="G83" s="47">
        <v>1339.6380637499999</v>
      </c>
      <c r="H83" s="47">
        <v>676.87635295999996</v>
      </c>
      <c r="I83" s="47">
        <v>645.94372061000001</v>
      </c>
      <c r="J83" s="47">
        <v>2550.5531886499998</v>
      </c>
      <c r="K83" s="47">
        <v>236.08104177000001</v>
      </c>
      <c r="L83" s="47">
        <v>176.98145880999999</v>
      </c>
      <c r="M83" s="47">
        <v>2137.49068807</v>
      </c>
      <c r="N83" s="47"/>
      <c r="O83" s="47"/>
      <c r="P83" s="122"/>
      <c r="Q83" s="122"/>
    </row>
    <row r="84" spans="1:17" ht="13.8" hidden="1" outlineLevel="1" collapsed="1">
      <c r="A84" s="15">
        <v>42767</v>
      </c>
      <c r="B84" s="47">
        <v>5391.9611340600004</v>
      </c>
      <c r="C84" s="47">
        <f t="shared" ref="C84" si="50">G84+K84</f>
        <v>1797.61806718</v>
      </c>
      <c r="D84" s="47">
        <f t="shared" ref="D84" si="51">H84+L84</f>
        <v>854.05326854999998</v>
      </c>
      <c r="E84" s="47">
        <f t="shared" ref="E84" si="52">I84+M84</f>
        <v>2740.2897983299999</v>
      </c>
      <c r="F84" s="47">
        <v>2883.2677607000001</v>
      </c>
      <c r="G84" s="47">
        <v>1560.8263868399999</v>
      </c>
      <c r="H84" s="47">
        <v>679.30574259000002</v>
      </c>
      <c r="I84" s="47">
        <v>643.13563126999998</v>
      </c>
      <c r="J84" s="47">
        <v>2508.6933733599999</v>
      </c>
      <c r="K84" s="47">
        <v>236.79168034</v>
      </c>
      <c r="L84" s="47">
        <v>174.74752595999999</v>
      </c>
      <c r="M84" s="47">
        <v>2097.15416706</v>
      </c>
      <c r="N84" s="47"/>
      <c r="O84" s="47"/>
      <c r="P84" s="122"/>
      <c r="Q84" s="122"/>
    </row>
    <row r="85" spans="1:17" ht="13.8" hidden="1" outlineLevel="1" collapsed="1">
      <c r="A85" s="15">
        <v>42795</v>
      </c>
      <c r="B85" s="47">
        <v>5441.9674228900003</v>
      </c>
      <c r="C85" s="47">
        <f t="shared" ref="C85" si="53">G85+K85</f>
        <v>1770.3452483199999</v>
      </c>
      <c r="D85" s="47">
        <f t="shared" ref="D85" si="54">H85+L85</f>
        <v>923.43118537000009</v>
      </c>
      <c r="E85" s="47">
        <f t="shared" ref="E85" si="55">I85+M85</f>
        <v>2748.1909891999999</v>
      </c>
      <c r="F85" s="47">
        <v>3007.5244242200001</v>
      </c>
      <c r="G85" s="47">
        <v>1663.2068002799999</v>
      </c>
      <c r="H85" s="47">
        <v>705.60337944000003</v>
      </c>
      <c r="I85" s="47">
        <v>638.71424449999995</v>
      </c>
      <c r="J85" s="47">
        <v>2434.4429986700002</v>
      </c>
      <c r="K85" s="47">
        <v>107.13844804</v>
      </c>
      <c r="L85" s="47">
        <v>217.82780593000001</v>
      </c>
      <c r="M85" s="47">
        <v>2109.4767446999999</v>
      </c>
      <c r="N85" s="47"/>
      <c r="O85" s="47"/>
      <c r="P85" s="122"/>
      <c r="Q85" s="122"/>
    </row>
    <row r="86" spans="1:17" ht="13.8" hidden="1" outlineLevel="1" collapsed="1">
      <c r="A86" s="15">
        <v>42826</v>
      </c>
      <c r="B86" s="47">
        <v>5392.78561876</v>
      </c>
      <c r="C86" s="47">
        <f t="shared" ref="C86" si="56">G86+K86</f>
        <v>1809.0794132199999</v>
      </c>
      <c r="D86" s="47">
        <f t="shared" ref="D86" si="57">H86+L86</f>
        <v>936.97670477999998</v>
      </c>
      <c r="E86" s="47">
        <f t="shared" ref="E86" si="58">I86+M86</f>
        <v>2646.7295007600001</v>
      </c>
      <c r="F86" s="47">
        <v>3019.1039541800001</v>
      </c>
      <c r="G86" s="47">
        <v>1668.03378269</v>
      </c>
      <c r="H86" s="47">
        <v>722.79377556999998</v>
      </c>
      <c r="I86" s="47">
        <v>628.27639592000003</v>
      </c>
      <c r="J86" s="47">
        <v>2373.68166458</v>
      </c>
      <c r="K86" s="47">
        <v>141.04563053000001</v>
      </c>
      <c r="L86" s="47">
        <v>214.18292921</v>
      </c>
      <c r="M86" s="47">
        <v>2018.4531048399999</v>
      </c>
      <c r="N86" s="47"/>
      <c r="O86" s="47"/>
      <c r="P86" s="122"/>
      <c r="Q86" s="122"/>
    </row>
    <row r="87" spans="1:17" ht="13.8" hidden="1" outlineLevel="1" collapsed="1">
      <c r="A87" s="15">
        <v>42856</v>
      </c>
      <c r="B87" s="47">
        <v>5384.0928458300004</v>
      </c>
      <c r="C87" s="47">
        <f t="shared" ref="C87" si="59">G87+K87</f>
        <v>1876.42843094</v>
      </c>
      <c r="D87" s="47">
        <f t="shared" ref="D87" si="60">H87+L87</f>
        <v>937.49053468</v>
      </c>
      <c r="E87" s="47">
        <f t="shared" ref="E87" si="61">I87+M87</f>
        <v>2570.1738802099999</v>
      </c>
      <c r="F87" s="47">
        <v>3107.2638300100002</v>
      </c>
      <c r="G87" s="47">
        <v>1742.91440582</v>
      </c>
      <c r="H87" s="47">
        <v>745.94780660000004</v>
      </c>
      <c r="I87" s="47">
        <v>618.40161759</v>
      </c>
      <c r="J87" s="47">
        <v>2276.8290158200002</v>
      </c>
      <c r="K87" s="47">
        <v>133.51402512000001</v>
      </c>
      <c r="L87" s="47">
        <v>191.54272807999999</v>
      </c>
      <c r="M87" s="47">
        <v>1951.77226262</v>
      </c>
      <c r="N87" s="47"/>
      <c r="O87" s="47"/>
      <c r="P87" s="122"/>
      <c r="Q87" s="122"/>
    </row>
    <row r="88" spans="1:17" ht="13.8" hidden="1" outlineLevel="1" collapsed="1">
      <c r="A88" s="15">
        <v>42887</v>
      </c>
      <c r="B88" s="47">
        <v>5397.8510407599997</v>
      </c>
      <c r="C88" s="47">
        <f t="shared" ref="C88" si="62">G88+K88</f>
        <v>1806.33492903</v>
      </c>
      <c r="D88" s="47">
        <f t="shared" ref="D88" si="63">H88+L88</f>
        <v>1058.0167807299999</v>
      </c>
      <c r="E88" s="47">
        <f t="shared" ref="E88" si="64">I88+M88</f>
        <v>2533.499331</v>
      </c>
      <c r="F88" s="47">
        <v>3151.5268720099998</v>
      </c>
      <c r="G88" s="47">
        <v>1676.2213962200001</v>
      </c>
      <c r="H88" s="47">
        <v>868.46684560999995</v>
      </c>
      <c r="I88" s="47">
        <v>606.83863018</v>
      </c>
      <c r="J88" s="47">
        <v>2246.3241687499999</v>
      </c>
      <c r="K88" s="47">
        <v>130.11353281000001</v>
      </c>
      <c r="L88" s="47">
        <v>189.54993511999999</v>
      </c>
      <c r="M88" s="47">
        <v>1926.6607008200001</v>
      </c>
      <c r="N88" s="47"/>
      <c r="O88" s="47"/>
      <c r="P88" s="122"/>
      <c r="Q88" s="122"/>
    </row>
    <row r="89" spans="1:17" ht="13.8" hidden="1" outlineLevel="1" collapsed="1">
      <c r="A89" s="15">
        <v>42917</v>
      </c>
      <c r="B89" s="47">
        <v>5402.6033525399998</v>
      </c>
      <c r="C89" s="47">
        <f t="shared" ref="C89" si="65">G89+K89</f>
        <v>1842.8080859699999</v>
      </c>
      <c r="D89" s="47">
        <f t="shared" ref="D89" si="66">H89+L89</f>
        <v>1017.27950031</v>
      </c>
      <c r="E89" s="47">
        <f t="shared" ref="E89" si="67">I89+M89</f>
        <v>2542.51576626</v>
      </c>
      <c r="F89" s="47">
        <v>3180.4395769500002</v>
      </c>
      <c r="G89" s="47">
        <v>1744.0657819999999</v>
      </c>
      <c r="H89" s="47">
        <v>829.29200753999999</v>
      </c>
      <c r="I89" s="47">
        <v>607.08178740999995</v>
      </c>
      <c r="J89" s="47">
        <v>2222.1637755900001</v>
      </c>
      <c r="K89" s="47">
        <v>98.742303969999995</v>
      </c>
      <c r="L89" s="47">
        <v>187.98749276999999</v>
      </c>
      <c r="M89" s="47">
        <v>1935.4339788499999</v>
      </c>
      <c r="N89" s="47"/>
      <c r="O89" s="47"/>
      <c r="P89" s="122"/>
      <c r="Q89" s="122"/>
    </row>
    <row r="90" spans="1:17" ht="13.8" hidden="1" outlineLevel="1" collapsed="1">
      <c r="A90" s="15">
        <v>42948</v>
      </c>
      <c r="B90" s="47">
        <v>5439.8825331199996</v>
      </c>
      <c r="C90" s="47">
        <f t="shared" ref="C90" si="68">G90+K90</f>
        <v>1916.69476465</v>
      </c>
      <c r="D90" s="47">
        <f t="shared" ref="D90" si="69">H90+L90</f>
        <v>1034.57169492</v>
      </c>
      <c r="E90" s="47">
        <f t="shared" ref="E90" si="70">I90+M90</f>
        <v>2488.6160735500002</v>
      </c>
      <c r="F90" s="47">
        <v>3272.0984951</v>
      </c>
      <c r="G90" s="47">
        <v>1818.92426112</v>
      </c>
      <c r="H90" s="47">
        <v>849.47385795000002</v>
      </c>
      <c r="I90" s="47">
        <v>603.70037603000003</v>
      </c>
      <c r="J90" s="47">
        <v>2167.78403802</v>
      </c>
      <c r="K90" s="47">
        <v>97.770503529999999</v>
      </c>
      <c r="L90" s="47">
        <v>185.09783697</v>
      </c>
      <c r="M90" s="47">
        <v>1884.9156975200001</v>
      </c>
      <c r="N90" s="47"/>
      <c r="O90" s="47"/>
      <c r="P90" s="122"/>
      <c r="Q90" s="122"/>
    </row>
    <row r="91" spans="1:17" ht="13.8" hidden="1" outlineLevel="1" collapsed="1">
      <c r="A91" s="15">
        <v>42979</v>
      </c>
      <c r="B91" s="47">
        <v>5506.1604979200001</v>
      </c>
      <c r="C91" s="47">
        <f t="shared" ref="C91" si="71">G91+K91</f>
        <v>1987.9029341200001</v>
      </c>
      <c r="D91" s="47">
        <f t="shared" ref="D91" si="72">H91+L91</f>
        <v>1036.46895498</v>
      </c>
      <c r="E91" s="47">
        <f t="shared" ref="E91" si="73">I91+M91</f>
        <v>2481.7886088200003</v>
      </c>
      <c r="F91" s="47">
        <v>3336.7378947000002</v>
      </c>
      <c r="G91" s="47">
        <v>1892.3002525300001</v>
      </c>
      <c r="H91" s="47">
        <v>847.11512247999997</v>
      </c>
      <c r="I91" s="47">
        <v>597.32251969000004</v>
      </c>
      <c r="J91" s="47">
        <v>2169.4226032199999</v>
      </c>
      <c r="K91" s="47">
        <v>95.602681590000003</v>
      </c>
      <c r="L91" s="47">
        <v>189.35383250000001</v>
      </c>
      <c r="M91" s="47">
        <v>1884.46608913</v>
      </c>
      <c r="N91" s="47"/>
      <c r="O91" s="47"/>
      <c r="P91" s="122"/>
      <c r="Q91" s="122"/>
    </row>
    <row r="92" spans="1:17" ht="13.8" hidden="1" outlineLevel="1" collapsed="1">
      <c r="A92" s="15">
        <v>43009</v>
      </c>
      <c r="B92" s="47">
        <v>5563.9059567300001</v>
      </c>
      <c r="C92" s="47">
        <f t="shared" ref="C92" si="74">G92+K92</f>
        <v>2062.98261843</v>
      </c>
      <c r="D92" s="47">
        <f t="shared" ref="D92" si="75">H92+L92</f>
        <v>998.36226194999995</v>
      </c>
      <c r="E92" s="47">
        <f t="shared" ref="E92" si="76">I92+M92</f>
        <v>2502.5610763499999</v>
      </c>
      <c r="F92" s="47">
        <v>3394.46314467</v>
      </c>
      <c r="G92" s="47">
        <v>1966.27950895</v>
      </c>
      <c r="H92" s="47">
        <v>825.74580448999995</v>
      </c>
      <c r="I92" s="47">
        <v>602.43783123000003</v>
      </c>
      <c r="J92" s="47">
        <v>2169.4428120600001</v>
      </c>
      <c r="K92" s="47">
        <v>96.703109479999995</v>
      </c>
      <c r="L92" s="47">
        <v>172.61645745999999</v>
      </c>
      <c r="M92" s="47">
        <v>1900.1232451200001</v>
      </c>
      <c r="N92" s="47"/>
      <c r="O92" s="47"/>
      <c r="P92" s="122"/>
      <c r="Q92" s="122"/>
    </row>
    <row r="93" spans="1:17" ht="13.8" hidden="1" outlineLevel="1" collapsed="1">
      <c r="A93" s="15">
        <v>43040</v>
      </c>
      <c r="B93" s="47">
        <v>5465.0752138600001</v>
      </c>
      <c r="C93" s="47">
        <f t="shared" ref="C93" si="77">G93+K93</f>
        <v>2108.9961547899998</v>
      </c>
      <c r="D93" s="47">
        <f t="shared" ref="D93" si="78">H93+L93</f>
        <v>1000.92053005</v>
      </c>
      <c r="E93" s="47">
        <f t="shared" ref="E93" si="79">I93+M93</f>
        <v>2355.1585290200001</v>
      </c>
      <c r="F93" s="47">
        <v>3449.8515516900002</v>
      </c>
      <c r="G93" s="47">
        <v>2010.8078481699999</v>
      </c>
      <c r="H93" s="47">
        <v>842.54221360999998</v>
      </c>
      <c r="I93" s="47">
        <v>596.50148991000003</v>
      </c>
      <c r="J93" s="47">
        <v>2015.2236621699999</v>
      </c>
      <c r="K93" s="47">
        <v>98.188306620000006</v>
      </c>
      <c r="L93" s="47">
        <v>158.37831643999999</v>
      </c>
      <c r="M93" s="47">
        <v>1758.6570391099999</v>
      </c>
      <c r="N93" s="47"/>
      <c r="O93" s="47"/>
      <c r="P93" s="122"/>
      <c r="Q93" s="122"/>
    </row>
    <row r="94" spans="1:17" ht="13.8" hidden="1" outlineLevel="1" collapsed="1">
      <c r="A94" s="15">
        <v>43070</v>
      </c>
      <c r="B94" s="47">
        <v>5912.1063294200003</v>
      </c>
      <c r="C94" s="47">
        <f t="shared" ref="C94" si="80">G94+K94</f>
        <v>1911.74880611</v>
      </c>
      <c r="D94" s="47">
        <f t="shared" ref="D94" si="81">H94+L94</f>
        <v>1463.7653738800002</v>
      </c>
      <c r="E94" s="47">
        <f t="shared" ref="E94" si="82">I94+M94</f>
        <v>2536.5921494300001</v>
      </c>
      <c r="F94" s="47">
        <v>3692.8073344099998</v>
      </c>
      <c r="G94" s="47">
        <v>1812.4143493700001</v>
      </c>
      <c r="H94" s="47">
        <v>1276.3694585600001</v>
      </c>
      <c r="I94" s="47">
        <v>604.02352647999999</v>
      </c>
      <c r="J94" s="47">
        <v>2219.29899501</v>
      </c>
      <c r="K94" s="47">
        <v>99.334456739999993</v>
      </c>
      <c r="L94" s="47">
        <v>187.39591532</v>
      </c>
      <c r="M94" s="47">
        <v>1932.56862295</v>
      </c>
      <c r="N94" s="47"/>
      <c r="O94" s="47"/>
      <c r="P94" s="122"/>
      <c r="Q94" s="122"/>
    </row>
    <row r="95" spans="1:17" ht="13.8" hidden="1" outlineLevel="1" collapsed="1">
      <c r="A95" s="15">
        <v>43101</v>
      </c>
      <c r="B95" s="47">
        <v>6134.8648441200003</v>
      </c>
      <c r="C95" s="47">
        <f t="shared" ref="C95" si="83">G95+K95</f>
        <v>2437.3999418600001</v>
      </c>
      <c r="D95" s="47">
        <f t="shared" ref="D95" si="84">H95+L95</f>
        <v>1131.10735482</v>
      </c>
      <c r="E95" s="47">
        <f t="shared" ref="E95" si="85">I95+M95</f>
        <v>2566.35754744</v>
      </c>
      <c r="F95" s="47">
        <v>3868.2191411399999</v>
      </c>
      <c r="G95" s="47">
        <v>2290.4524178800002</v>
      </c>
      <c r="H95" s="47">
        <v>965.17264074000002</v>
      </c>
      <c r="I95" s="47">
        <v>612.59408252000003</v>
      </c>
      <c r="J95" s="47">
        <v>2266.6457029799999</v>
      </c>
      <c r="K95" s="47">
        <v>146.94752398</v>
      </c>
      <c r="L95" s="47">
        <v>165.93471407999999</v>
      </c>
      <c r="M95" s="47">
        <v>1953.7634649199999</v>
      </c>
      <c r="N95" s="47"/>
      <c r="O95" s="47"/>
      <c r="P95" s="122"/>
      <c r="Q95" s="122"/>
    </row>
    <row r="96" spans="1:17" ht="13.8" hidden="1" outlineLevel="1" collapsed="1">
      <c r="A96" s="15">
        <v>43132</v>
      </c>
      <c r="B96" s="47">
        <v>6098.3301001</v>
      </c>
      <c r="C96" s="47">
        <f t="shared" ref="C96" si="86">G96+K96</f>
        <v>2432.0586740799999</v>
      </c>
      <c r="D96" s="47">
        <f t="shared" ref="D96" si="87">H96+L96</f>
        <v>1162.7040783100001</v>
      </c>
      <c r="E96" s="47">
        <f t="shared" ref="E96" si="88">I96+M96</f>
        <v>2503.5673477099999</v>
      </c>
      <c r="F96" s="47">
        <v>3918.9028536599999</v>
      </c>
      <c r="G96" s="47">
        <v>2320.6712005099998</v>
      </c>
      <c r="H96" s="47">
        <v>984.62596956000004</v>
      </c>
      <c r="I96" s="47">
        <v>613.60568359000001</v>
      </c>
      <c r="J96" s="47">
        <v>2179.4272464400001</v>
      </c>
      <c r="K96" s="47">
        <v>111.38747357</v>
      </c>
      <c r="L96" s="47">
        <v>178.07810875000001</v>
      </c>
      <c r="M96" s="47">
        <v>1889.96166412</v>
      </c>
      <c r="N96" s="47"/>
      <c r="O96" s="47"/>
      <c r="P96" s="122"/>
      <c r="Q96" s="122"/>
    </row>
    <row r="97" spans="1:17" ht="13.8" hidden="1" outlineLevel="1" collapsed="1">
      <c r="A97" s="15">
        <v>43160</v>
      </c>
      <c r="B97" s="47">
        <v>6146.5745333000004</v>
      </c>
      <c r="C97" s="47">
        <f t="shared" ref="C97" si="89">G97+K97</f>
        <v>2496.2328396799999</v>
      </c>
      <c r="D97" s="47">
        <f t="shared" ref="D97" si="90">H97+L97</f>
        <v>1186.54590635</v>
      </c>
      <c r="E97" s="47">
        <f t="shared" ref="E97" si="91">I97+M97</f>
        <v>2463.7957872699999</v>
      </c>
      <c r="F97" s="47">
        <v>4023.1091498699998</v>
      </c>
      <c r="G97" s="47">
        <v>2386.6058429099999</v>
      </c>
      <c r="H97" s="47">
        <v>1010.22075628</v>
      </c>
      <c r="I97" s="47">
        <v>626.28255067999999</v>
      </c>
      <c r="J97" s="47">
        <v>2123.4653834300002</v>
      </c>
      <c r="K97" s="47">
        <v>109.62699677000001</v>
      </c>
      <c r="L97" s="47">
        <v>176.32515007000001</v>
      </c>
      <c r="M97" s="47">
        <v>1837.5132365899999</v>
      </c>
      <c r="N97" s="47"/>
      <c r="O97" s="47"/>
      <c r="P97" s="122"/>
      <c r="Q97" s="122"/>
    </row>
    <row r="98" spans="1:17" ht="13.8" hidden="1" outlineLevel="1" collapsed="1">
      <c r="A98" s="15">
        <v>43191</v>
      </c>
      <c r="B98" s="47">
        <v>6124.5136993699998</v>
      </c>
      <c r="C98" s="47">
        <f t="shared" ref="C98" si="92">G98+K98</f>
        <v>2521.8678387699997</v>
      </c>
      <c r="D98" s="47">
        <f t="shared" ref="D98" si="93">H98+L98</f>
        <v>1211.2651231099999</v>
      </c>
      <c r="E98" s="47">
        <f t="shared" ref="E98" si="94">I98+M98</f>
        <v>2391.3807374899998</v>
      </c>
      <c r="F98" s="47">
        <v>4052.7289284600001</v>
      </c>
      <c r="G98" s="47">
        <v>2414.1467243299999</v>
      </c>
      <c r="H98" s="47">
        <v>1035.5717627399999</v>
      </c>
      <c r="I98" s="47">
        <v>603.01044138999998</v>
      </c>
      <c r="J98" s="47">
        <v>2071.7847709100001</v>
      </c>
      <c r="K98" s="47">
        <v>107.72111443999999</v>
      </c>
      <c r="L98" s="47">
        <v>175.69336036999999</v>
      </c>
      <c r="M98" s="47">
        <v>1788.3702960999999</v>
      </c>
      <c r="N98" s="47"/>
      <c r="O98" s="47"/>
      <c r="P98" s="122"/>
      <c r="Q98" s="122"/>
    </row>
    <row r="99" spans="1:17" ht="13.8" hidden="1" outlineLevel="1" collapsed="1">
      <c r="A99" s="15">
        <v>43221</v>
      </c>
      <c r="B99" s="47">
        <v>6157.0099351199997</v>
      </c>
      <c r="C99" s="47">
        <f t="shared" ref="C99" si="95">G99+K99</f>
        <v>2593.25530854</v>
      </c>
      <c r="D99" s="47">
        <f t="shared" ref="D99" si="96">H99+L99</f>
        <v>1242.2546112</v>
      </c>
      <c r="E99" s="47">
        <f t="shared" ref="E99" si="97">I99+M99</f>
        <v>2321.5000153800001</v>
      </c>
      <c r="F99" s="47">
        <v>4166.75285042</v>
      </c>
      <c r="G99" s="47">
        <v>2485.7451215599999</v>
      </c>
      <c r="H99" s="47">
        <v>1080.86747049</v>
      </c>
      <c r="I99" s="47">
        <v>600.14025836999997</v>
      </c>
      <c r="J99" s="47">
        <v>1990.2570847</v>
      </c>
      <c r="K99" s="47">
        <v>107.51018698</v>
      </c>
      <c r="L99" s="47">
        <v>161.38714071000001</v>
      </c>
      <c r="M99" s="47">
        <v>1721.3597570100001</v>
      </c>
      <c r="N99" s="47"/>
      <c r="O99" s="47"/>
      <c r="P99" s="122"/>
      <c r="Q99" s="122"/>
    </row>
    <row r="100" spans="1:17" ht="13.8" hidden="1" outlineLevel="1" collapsed="1">
      <c r="A100" s="15">
        <v>43252</v>
      </c>
      <c r="B100" s="47">
        <v>6131.2552272200001</v>
      </c>
      <c r="C100" s="47">
        <f t="shared" ref="C100" si="98">G100+K100</f>
        <v>2583.0671944299997</v>
      </c>
      <c r="D100" s="47">
        <f t="shared" ref="D100" si="99">H100+L100</f>
        <v>1266.6126118700001</v>
      </c>
      <c r="E100" s="47">
        <f t="shared" ref="E100" si="100">I100+M100</f>
        <v>2281.5754209199999</v>
      </c>
      <c r="F100" s="47">
        <v>4166.2193510899997</v>
      </c>
      <c r="G100" s="47">
        <v>2474.7320537199998</v>
      </c>
      <c r="H100" s="47">
        <v>1105.0754115300001</v>
      </c>
      <c r="I100" s="47">
        <v>586.41188583999997</v>
      </c>
      <c r="J100" s="47">
        <v>1965.0358761299999</v>
      </c>
      <c r="K100" s="47">
        <v>108.33514071</v>
      </c>
      <c r="L100" s="47">
        <v>161.53720034</v>
      </c>
      <c r="M100" s="47">
        <v>1695.16353508</v>
      </c>
      <c r="N100" s="47"/>
      <c r="O100" s="47"/>
      <c r="P100" s="122"/>
      <c r="Q100" s="122"/>
    </row>
    <row r="101" spans="1:17" ht="13.8" hidden="1" outlineLevel="1" collapsed="1">
      <c r="A101" s="15">
        <v>43282</v>
      </c>
      <c r="B101" s="47">
        <v>6179.82926916</v>
      </c>
      <c r="C101" s="47">
        <f t="shared" ref="C101" si="101">G101+K101</f>
        <v>2626.8987858600003</v>
      </c>
      <c r="D101" s="47">
        <f t="shared" ref="D101" si="102">H101+L101</f>
        <v>1298.22257337</v>
      </c>
      <c r="E101" s="47">
        <f t="shared" ref="E101" si="103">I101+M101</f>
        <v>2254.7079099299999</v>
      </c>
      <c r="F101" s="47">
        <v>4233.9869375799999</v>
      </c>
      <c r="G101" s="47">
        <v>2517.9485322300002</v>
      </c>
      <c r="H101" s="47">
        <v>1133.98985128</v>
      </c>
      <c r="I101" s="47">
        <v>582.04855407000002</v>
      </c>
      <c r="J101" s="47">
        <v>1945.8423315800001</v>
      </c>
      <c r="K101" s="47">
        <v>108.95025363000001</v>
      </c>
      <c r="L101" s="47">
        <v>164.23272209000001</v>
      </c>
      <c r="M101" s="47">
        <v>1672.65935586</v>
      </c>
      <c r="N101" s="47"/>
      <c r="O101" s="47"/>
      <c r="P101" s="122"/>
      <c r="Q101" s="122"/>
    </row>
    <row r="102" spans="1:17" ht="13.8" hidden="1" outlineLevel="1" collapsed="1">
      <c r="A102" s="15">
        <v>43313</v>
      </c>
      <c r="B102" s="47">
        <v>6689.4160828000004</v>
      </c>
      <c r="C102" s="47">
        <f t="shared" ref="C102" si="104">G102+K102</f>
        <v>2730.00306189</v>
      </c>
      <c r="D102" s="47">
        <f t="shared" ref="D102" si="105">H102+L102</f>
        <v>1353.24128305</v>
      </c>
      <c r="E102" s="47">
        <f t="shared" ref="E102" si="106">I102+M102</f>
        <v>2606.1717378600001</v>
      </c>
      <c r="F102" s="47">
        <v>4376.0362580499996</v>
      </c>
      <c r="G102" s="47">
        <v>2613.94079259</v>
      </c>
      <c r="H102" s="47">
        <v>1163.32229059</v>
      </c>
      <c r="I102" s="47">
        <v>598.77317487000005</v>
      </c>
      <c r="J102" s="47">
        <v>2313.3798247499999</v>
      </c>
      <c r="K102" s="47">
        <v>116.0622693</v>
      </c>
      <c r="L102" s="47">
        <v>189.91899246</v>
      </c>
      <c r="M102" s="47">
        <v>2007.3985629900001</v>
      </c>
      <c r="N102" s="47"/>
      <c r="O102" s="47"/>
      <c r="P102" s="122"/>
      <c r="Q102" s="122"/>
    </row>
    <row r="103" spans="1:17" ht="13.8" hidden="1" outlineLevel="1" collapsed="1">
      <c r="A103" s="15">
        <v>43344</v>
      </c>
      <c r="B103" s="47">
        <v>6732.37370096</v>
      </c>
      <c r="C103" s="47">
        <f t="shared" ref="C103" si="107">G103+K103</f>
        <v>2782.13085262</v>
      </c>
      <c r="D103" s="47">
        <f t="shared" ref="D103" si="108">H103+L103</f>
        <v>1382.44204792</v>
      </c>
      <c r="E103" s="47">
        <f t="shared" ref="E103" si="109">I103+M103</f>
        <v>2567.8008004200001</v>
      </c>
      <c r="F103" s="47">
        <v>4454.3009540800003</v>
      </c>
      <c r="G103" s="47">
        <v>2665.55770459</v>
      </c>
      <c r="H103" s="47">
        <v>1191.83186344</v>
      </c>
      <c r="I103" s="47">
        <v>596.91138605000003</v>
      </c>
      <c r="J103" s="47">
        <v>2278.0727468800001</v>
      </c>
      <c r="K103" s="47">
        <v>116.57314803</v>
      </c>
      <c r="L103" s="47">
        <v>190.61018447999999</v>
      </c>
      <c r="M103" s="47">
        <v>1970.8894143699999</v>
      </c>
      <c r="N103" s="47"/>
      <c r="O103" s="47"/>
      <c r="P103" s="122"/>
      <c r="Q103" s="122"/>
    </row>
    <row r="104" spans="1:17" ht="13.8" hidden="1" outlineLevel="1" collapsed="1">
      <c r="A104" s="15">
        <v>43374</v>
      </c>
      <c r="B104" s="47">
        <v>6778.4336343499999</v>
      </c>
      <c r="C104" s="47">
        <f t="shared" ref="C104" si="110">G104+K104</f>
        <v>2865.0617078800001</v>
      </c>
      <c r="D104" s="47">
        <f t="shared" ref="D104" si="111">H104+L104</f>
        <v>1411.2608378899999</v>
      </c>
      <c r="E104" s="47">
        <f t="shared" ref="E104" si="112">I104+M104</f>
        <v>2502.1110885799999</v>
      </c>
      <c r="F104" s="47">
        <v>4553.5412201500003</v>
      </c>
      <c r="G104" s="47">
        <v>2749.6713104</v>
      </c>
      <c r="H104" s="47">
        <v>1223.8860896900001</v>
      </c>
      <c r="I104" s="47">
        <v>579.98382005999997</v>
      </c>
      <c r="J104" s="47">
        <v>2224.8924142000001</v>
      </c>
      <c r="K104" s="47">
        <v>115.39039748</v>
      </c>
      <c r="L104" s="47">
        <v>187.3747482</v>
      </c>
      <c r="M104" s="47">
        <v>1922.1272685199999</v>
      </c>
      <c r="N104" s="47"/>
      <c r="O104" s="47"/>
      <c r="P104" s="122"/>
      <c r="Q104" s="122"/>
    </row>
    <row r="105" spans="1:17" ht="13.8" hidden="1" outlineLevel="1" collapsed="1">
      <c r="A105" s="15">
        <v>43405</v>
      </c>
      <c r="B105" s="47">
        <v>6901.90360951</v>
      </c>
      <c r="C105" s="47">
        <f t="shared" ref="C105" si="113">G105+K105</f>
        <v>2938.3177874899998</v>
      </c>
      <c r="D105" s="47">
        <f t="shared" ref="D105" si="114">H105+L105</f>
        <v>1448.3547063999999</v>
      </c>
      <c r="E105" s="47">
        <f t="shared" ref="E105" si="115">I105+M105</f>
        <v>2515.2311156199999</v>
      </c>
      <c r="F105" s="47">
        <v>4668.4077375500001</v>
      </c>
      <c r="G105" s="47">
        <v>2821.6505680999999</v>
      </c>
      <c r="H105" s="47">
        <v>1262.4572697599999</v>
      </c>
      <c r="I105" s="47">
        <v>584.29989968999996</v>
      </c>
      <c r="J105" s="47">
        <v>2233.4958719599999</v>
      </c>
      <c r="K105" s="47">
        <v>116.66721939</v>
      </c>
      <c r="L105" s="47">
        <v>185.89743664</v>
      </c>
      <c r="M105" s="47">
        <v>1930.93121593</v>
      </c>
      <c r="N105" s="47"/>
      <c r="O105" s="47"/>
      <c r="P105" s="122"/>
      <c r="Q105" s="122"/>
    </row>
    <row r="106" spans="1:17" ht="13.8" hidden="1" outlineLevel="1" collapsed="1">
      <c r="A106" s="15">
        <v>43435</v>
      </c>
      <c r="B106" s="47">
        <v>6685.9161674500001</v>
      </c>
      <c r="C106" s="47">
        <f t="shared" ref="C106" si="116">G106+K106</f>
        <v>2913.6288881999999</v>
      </c>
      <c r="D106" s="47">
        <f t="shared" ref="D106" si="117">H106+L106</f>
        <v>1452.5361134499999</v>
      </c>
      <c r="E106" s="47">
        <f t="shared" ref="E106" si="118">I106+M106</f>
        <v>2319.7511657999999</v>
      </c>
      <c r="F106" s="47">
        <v>4699.0694392300002</v>
      </c>
      <c r="G106" s="47">
        <v>2844.1002273899999</v>
      </c>
      <c r="H106" s="47">
        <v>1276.8514365799999</v>
      </c>
      <c r="I106" s="47">
        <v>578.11777526000003</v>
      </c>
      <c r="J106" s="47">
        <v>1986.8467282199999</v>
      </c>
      <c r="K106" s="47">
        <v>69.528660810000005</v>
      </c>
      <c r="L106" s="47">
        <v>175.68467687</v>
      </c>
      <c r="M106" s="47">
        <v>1741.6333905399999</v>
      </c>
      <c r="N106" s="47"/>
      <c r="O106" s="47"/>
      <c r="P106" s="122"/>
      <c r="Q106" s="122"/>
    </row>
    <row r="107" spans="1:17" ht="13.8" hidden="1" outlineLevel="1" collapsed="1">
      <c r="A107" s="15">
        <v>43466</v>
      </c>
      <c r="B107" s="47">
        <v>6767.4957780100003</v>
      </c>
      <c r="C107" s="47">
        <f t="shared" ref="C107" si="119">G107+K107</f>
        <v>2956.8286078200003</v>
      </c>
      <c r="D107" s="47">
        <f t="shared" ref="D107" si="120">H107+L107</f>
        <v>1490.97689874</v>
      </c>
      <c r="E107" s="47">
        <f t="shared" ref="E107" si="121">I107+M107</f>
        <v>2319.6902714500002</v>
      </c>
      <c r="F107" s="47">
        <v>4779.0077690600001</v>
      </c>
      <c r="G107" s="47">
        <v>2886.5220000200002</v>
      </c>
      <c r="H107" s="47">
        <v>1314.68317441</v>
      </c>
      <c r="I107" s="47">
        <v>577.80259463000004</v>
      </c>
      <c r="J107" s="47">
        <v>1988.48800895</v>
      </c>
      <c r="K107" s="47">
        <v>70.306607799999995</v>
      </c>
      <c r="L107" s="47">
        <v>176.29372433</v>
      </c>
      <c r="M107" s="47">
        <v>1741.88767682</v>
      </c>
      <c r="N107" s="47"/>
      <c r="O107" s="47"/>
      <c r="P107" s="122"/>
      <c r="Q107" s="122"/>
    </row>
    <row r="108" spans="1:17" ht="13.8" hidden="1" outlineLevel="1" collapsed="1">
      <c r="A108" s="15">
        <v>43497</v>
      </c>
      <c r="B108" s="47">
        <v>6755.9997443100001</v>
      </c>
      <c r="C108" s="47">
        <f t="shared" ref="C108" si="122">G108+K108</f>
        <v>2976.7658746500001</v>
      </c>
      <c r="D108" s="47">
        <f t="shared" ref="D108" si="123">H108+L108</f>
        <v>1508.65507733</v>
      </c>
      <c r="E108" s="47">
        <f t="shared" ref="E108" si="124">I108+M108</f>
        <v>2270.5787923299999</v>
      </c>
      <c r="F108" s="47">
        <v>4830.2303672799999</v>
      </c>
      <c r="G108" s="47">
        <v>2908.1092863399999</v>
      </c>
      <c r="H108" s="47">
        <v>1338.76750206</v>
      </c>
      <c r="I108" s="47">
        <v>583.35357887999999</v>
      </c>
      <c r="J108" s="47">
        <v>1925.76937703</v>
      </c>
      <c r="K108" s="47">
        <v>68.656588310000004</v>
      </c>
      <c r="L108" s="47">
        <v>169.88757527000001</v>
      </c>
      <c r="M108" s="47">
        <v>1687.22521345</v>
      </c>
      <c r="N108" s="47"/>
      <c r="O108" s="47"/>
      <c r="P108" s="122"/>
      <c r="Q108" s="122"/>
    </row>
    <row r="109" spans="1:17" ht="13.8" hidden="1" outlineLevel="1" collapsed="1">
      <c r="A109" s="15">
        <v>43525</v>
      </c>
      <c r="B109" s="47">
        <v>6913.4477143499998</v>
      </c>
      <c r="C109" s="47">
        <f t="shared" ref="C109" si="125">G109+K109</f>
        <v>3241.4122018100002</v>
      </c>
      <c r="D109" s="47">
        <f t="shared" ref="D109" si="126">H109+L109</f>
        <v>1514.26220405</v>
      </c>
      <c r="E109" s="47">
        <f t="shared" ref="E109" si="127">I109+M109</f>
        <v>2157.7733084900001</v>
      </c>
      <c r="F109" s="47">
        <v>4972.4008186999999</v>
      </c>
      <c r="G109" s="47">
        <v>3065.74282554</v>
      </c>
      <c r="H109" s="47">
        <v>1350.19023234</v>
      </c>
      <c r="I109" s="47">
        <v>556.46776081999997</v>
      </c>
      <c r="J109" s="47">
        <v>1941.0468956499999</v>
      </c>
      <c r="K109" s="47">
        <v>175.66937626999999</v>
      </c>
      <c r="L109" s="47">
        <v>164.07197171000001</v>
      </c>
      <c r="M109" s="47">
        <v>1601.3055476699999</v>
      </c>
      <c r="N109" s="47"/>
      <c r="O109" s="47"/>
      <c r="P109" s="122"/>
      <c r="Q109" s="122"/>
    </row>
    <row r="110" spans="1:17" ht="13.8" hidden="1" outlineLevel="1" collapsed="1">
      <c r="A110" s="15">
        <v>43556</v>
      </c>
      <c r="B110" s="47">
        <v>6905.0743164699998</v>
      </c>
      <c r="C110" s="47">
        <f t="shared" ref="C110" si="128">G110+K110</f>
        <v>3110.6177965399997</v>
      </c>
      <c r="D110" s="47">
        <f t="shared" ref="D110" si="129">H110+L110</f>
        <v>1608.07334085</v>
      </c>
      <c r="E110" s="47">
        <f t="shared" ref="E110" si="130">I110+M110</f>
        <v>2186.38317908</v>
      </c>
      <c r="F110" s="47">
        <v>5064.4298483800003</v>
      </c>
      <c r="G110" s="47">
        <v>3031.3622662799999</v>
      </c>
      <c r="H110" s="47">
        <v>1447.22897199</v>
      </c>
      <c r="I110" s="47">
        <v>585.83861010999999</v>
      </c>
      <c r="J110" s="47">
        <v>1840.6444680899999</v>
      </c>
      <c r="K110" s="47">
        <v>79.25553026</v>
      </c>
      <c r="L110" s="47">
        <v>160.84436886</v>
      </c>
      <c r="M110" s="47">
        <v>1600.54456897</v>
      </c>
      <c r="N110" s="47"/>
      <c r="O110" s="47"/>
      <c r="P110" s="122"/>
      <c r="Q110" s="122"/>
    </row>
    <row r="111" spans="1:17" ht="13.8" hidden="1" outlineLevel="1" collapsed="1">
      <c r="A111" s="15">
        <v>43586</v>
      </c>
      <c r="B111" s="47">
        <v>7043.4213382500002</v>
      </c>
      <c r="C111" s="47">
        <f t="shared" ref="C111" si="131">G111+K111</f>
        <v>3215.6564862800001</v>
      </c>
      <c r="D111" s="47">
        <f t="shared" ref="D111" si="132">H111+L111</f>
        <v>1657.0715819900001</v>
      </c>
      <c r="E111" s="47">
        <f t="shared" ref="E111" si="133">I111+M111</f>
        <v>2170.69326998</v>
      </c>
      <c r="F111" s="47">
        <v>5219.08079361</v>
      </c>
      <c r="G111" s="47">
        <v>3135.0463106000002</v>
      </c>
      <c r="H111" s="47">
        <v>1495.77347826</v>
      </c>
      <c r="I111" s="47">
        <v>588.26100474999998</v>
      </c>
      <c r="J111" s="47">
        <v>1824.34054464</v>
      </c>
      <c r="K111" s="47">
        <v>80.610175679999998</v>
      </c>
      <c r="L111" s="47">
        <v>161.29810373000001</v>
      </c>
      <c r="M111" s="47">
        <v>1582.43226523</v>
      </c>
      <c r="N111" s="47"/>
      <c r="O111" s="47"/>
      <c r="P111" s="122"/>
      <c r="Q111" s="122"/>
    </row>
    <row r="112" spans="1:17" ht="13.8" hidden="1" outlineLevel="1" collapsed="1">
      <c r="A112" s="15">
        <v>43617</v>
      </c>
      <c r="B112" s="47">
        <v>6509.7724642900002</v>
      </c>
      <c r="C112" s="47">
        <f t="shared" ref="C112" si="134">G112+K112</f>
        <v>3333.58588517</v>
      </c>
      <c r="D112" s="47">
        <f t="shared" ref="D112" si="135">H112+L112</f>
        <v>1520.3336626299999</v>
      </c>
      <c r="E112" s="47">
        <f t="shared" ref="E112" si="136">I112+M112</f>
        <v>1655.8529164900001</v>
      </c>
      <c r="F112" s="47">
        <v>5170.5114490699998</v>
      </c>
      <c r="G112" s="47">
        <v>3254.6865340700001</v>
      </c>
      <c r="H112" s="47">
        <v>1375.69488991</v>
      </c>
      <c r="I112" s="47">
        <v>540.13002509</v>
      </c>
      <c r="J112" s="47">
        <v>1339.26101522</v>
      </c>
      <c r="K112" s="47">
        <v>78.899351100000004</v>
      </c>
      <c r="L112" s="47">
        <v>144.63877271999999</v>
      </c>
      <c r="M112" s="47">
        <v>1115.7228914</v>
      </c>
      <c r="N112" s="47"/>
      <c r="O112" s="47"/>
      <c r="P112" s="122"/>
      <c r="Q112" s="122"/>
    </row>
    <row r="113" spans="1:17" ht="13.8" hidden="1" outlineLevel="1" collapsed="1">
      <c r="A113" s="15">
        <v>43647</v>
      </c>
      <c r="B113" s="47">
        <v>6472.32766997</v>
      </c>
      <c r="C113" s="47">
        <f t="shared" ref="C113" si="137">G113+K113</f>
        <v>3332.9745972800001</v>
      </c>
      <c r="D113" s="47">
        <f t="shared" ref="D113" si="138">H113+L113</f>
        <v>1535.13127265</v>
      </c>
      <c r="E113" s="47">
        <f t="shared" ref="E113" si="139">I113+M113</f>
        <v>1604.2218000399998</v>
      </c>
      <c r="F113" s="47">
        <v>5191.0246043200004</v>
      </c>
      <c r="G113" s="47">
        <v>3256.98411076</v>
      </c>
      <c r="H113" s="47">
        <v>1396.6548641500001</v>
      </c>
      <c r="I113" s="47">
        <v>537.38562940999998</v>
      </c>
      <c r="J113" s="47">
        <v>1281.30306565</v>
      </c>
      <c r="K113" s="47">
        <v>75.990486520000005</v>
      </c>
      <c r="L113" s="47">
        <v>138.47640849999999</v>
      </c>
      <c r="M113" s="47">
        <v>1066.83617063</v>
      </c>
      <c r="N113" s="47"/>
      <c r="O113" s="47"/>
      <c r="P113" s="122"/>
      <c r="Q113" s="122"/>
    </row>
    <row r="114" spans="1:17" ht="13.8" hidden="1" outlineLevel="1" collapsed="1">
      <c r="A114" s="15">
        <v>43678</v>
      </c>
      <c r="B114" s="47">
        <v>6590.3136948399997</v>
      </c>
      <c r="C114" s="47">
        <f t="shared" ref="C114" si="140">G114+K114</f>
        <v>3354.7209973500003</v>
      </c>
      <c r="D114" s="47">
        <f t="shared" ref="D114" si="141">H114+L114</f>
        <v>1630.56111878</v>
      </c>
      <c r="E114" s="47">
        <f t="shared" ref="E114" si="142">I114+M114</f>
        <v>1605.0315787099998</v>
      </c>
      <c r="F114" s="47">
        <v>5306.0051211800001</v>
      </c>
      <c r="G114" s="47">
        <v>3277.7953915100002</v>
      </c>
      <c r="H114" s="47">
        <v>1491.8600223999999</v>
      </c>
      <c r="I114" s="47">
        <v>536.34970726999995</v>
      </c>
      <c r="J114" s="47">
        <v>1284.3085736600001</v>
      </c>
      <c r="K114" s="47">
        <v>76.925605840000003</v>
      </c>
      <c r="L114" s="47">
        <v>138.70109638</v>
      </c>
      <c r="M114" s="47">
        <v>1068.6818714399999</v>
      </c>
      <c r="N114" s="47"/>
      <c r="O114" s="47"/>
      <c r="P114" s="122"/>
      <c r="Q114" s="122"/>
    </row>
    <row r="115" spans="1:17" ht="13.8" hidden="1" outlineLevel="1" collapsed="1">
      <c r="A115" s="15">
        <v>43709</v>
      </c>
      <c r="B115" s="47">
        <v>6626.2443731599997</v>
      </c>
      <c r="C115" s="47">
        <f t="shared" ref="C115" si="143">G115+K115</f>
        <v>3409.9126389399999</v>
      </c>
      <c r="D115" s="47">
        <f t="shared" ref="D115" si="144">H115+L115</f>
        <v>1659.4374508100002</v>
      </c>
      <c r="E115" s="47">
        <f t="shared" ref="E115" si="145">I115+M115</f>
        <v>1556.8942834100001</v>
      </c>
      <c r="F115" s="47">
        <v>5402.1947036000001</v>
      </c>
      <c r="G115" s="47">
        <v>3336.0254865799998</v>
      </c>
      <c r="H115" s="47">
        <v>1526.3410339500001</v>
      </c>
      <c r="I115" s="47">
        <v>539.82818307000002</v>
      </c>
      <c r="J115" s="47">
        <v>1224.04966956</v>
      </c>
      <c r="K115" s="47">
        <v>73.887152360000002</v>
      </c>
      <c r="L115" s="47">
        <v>133.09641686000001</v>
      </c>
      <c r="M115" s="47">
        <v>1017.06610034</v>
      </c>
      <c r="N115" s="47"/>
      <c r="O115" s="47"/>
      <c r="P115" s="122"/>
      <c r="Q115" s="122"/>
    </row>
    <row r="116" spans="1:17" ht="13.8" hidden="1" outlineLevel="1" collapsed="1">
      <c r="A116" s="15">
        <v>43739</v>
      </c>
      <c r="B116" s="47">
        <v>6769.3363438200004</v>
      </c>
      <c r="C116" s="47">
        <f t="shared" ref="C116" si="146">G116+K116</f>
        <v>3434.7134621499999</v>
      </c>
      <c r="D116" s="47">
        <f t="shared" ref="D116" si="147">H116+L116</f>
        <v>1718.0349286600001</v>
      </c>
      <c r="E116" s="47">
        <f t="shared" ref="E116" si="148">I116+M116</f>
        <v>1616.5879530100001</v>
      </c>
      <c r="F116" s="47">
        <v>5509.03765828</v>
      </c>
      <c r="G116" s="47">
        <v>3357.6514623399999</v>
      </c>
      <c r="H116" s="47">
        <v>1579.6593874600001</v>
      </c>
      <c r="I116" s="47">
        <v>571.72680848000005</v>
      </c>
      <c r="J116" s="47">
        <v>1260.29868554</v>
      </c>
      <c r="K116" s="47">
        <v>77.061999810000003</v>
      </c>
      <c r="L116" s="47">
        <v>138.37554119999999</v>
      </c>
      <c r="M116" s="47">
        <v>1044.86114453</v>
      </c>
      <c r="N116" s="47"/>
      <c r="O116" s="47"/>
      <c r="P116" s="122"/>
      <c r="Q116" s="122"/>
    </row>
    <row r="117" spans="1:17" ht="13.8" hidden="1" outlineLevel="1" collapsed="1">
      <c r="A117" s="15">
        <v>43770</v>
      </c>
      <c r="B117" s="47">
        <v>6788.3717623000002</v>
      </c>
      <c r="C117" s="47">
        <f t="shared" ref="C117" si="149">G117+K117</f>
        <v>3476.5246946400002</v>
      </c>
      <c r="D117" s="47">
        <f t="shared" ref="D117" si="150">H117+L117</f>
        <v>1742.92609812</v>
      </c>
      <c r="E117" s="47">
        <f t="shared" ref="E117" si="151">I117+M117</f>
        <v>1568.92096954</v>
      </c>
      <c r="F117" s="47">
        <v>5582.9782735400004</v>
      </c>
      <c r="G117" s="47">
        <v>3402.2984671200002</v>
      </c>
      <c r="H117" s="47">
        <v>1610.0540186000001</v>
      </c>
      <c r="I117" s="47">
        <v>570.62578782000003</v>
      </c>
      <c r="J117" s="47">
        <v>1205.3934887600001</v>
      </c>
      <c r="K117" s="47">
        <v>74.226227519999995</v>
      </c>
      <c r="L117" s="47">
        <v>132.87207952</v>
      </c>
      <c r="M117" s="47">
        <v>998.29518171999996</v>
      </c>
      <c r="N117" s="47"/>
      <c r="O117" s="47"/>
      <c r="P117" s="122"/>
      <c r="Q117" s="122"/>
    </row>
    <row r="118" spans="1:17" ht="13.8" hidden="1" outlineLevel="1" collapsed="1">
      <c r="A118" s="15">
        <v>43800</v>
      </c>
      <c r="B118" s="47">
        <v>6777.9731269599997</v>
      </c>
      <c r="C118" s="47">
        <f t="shared" ref="C118" si="152">G118+K118</f>
        <v>3521.3538363900002</v>
      </c>
      <c r="D118" s="47">
        <f t="shared" ref="D118" si="153">H118+L118</f>
        <v>1705.5300594800001</v>
      </c>
      <c r="E118" s="47">
        <f t="shared" ref="E118" si="154">I118+M118</f>
        <v>1551.0892310899999</v>
      </c>
      <c r="F118" s="47">
        <v>5593.2433008500002</v>
      </c>
      <c r="G118" s="47">
        <v>3447.7423533800002</v>
      </c>
      <c r="H118" s="47">
        <v>1573.41417161</v>
      </c>
      <c r="I118" s="47">
        <v>572.08677585999999</v>
      </c>
      <c r="J118" s="47">
        <v>1184.72982611</v>
      </c>
      <c r="K118" s="47">
        <v>73.611483010000001</v>
      </c>
      <c r="L118" s="47">
        <v>132.11588786999999</v>
      </c>
      <c r="M118" s="47">
        <v>979.00245523000001</v>
      </c>
      <c r="N118" s="47"/>
      <c r="O118" s="47"/>
      <c r="P118" s="122"/>
      <c r="Q118" s="122"/>
    </row>
    <row r="119" spans="1:17" ht="13.8" hidden="1" outlineLevel="1" collapsed="1">
      <c r="A119" s="15">
        <v>43831</v>
      </c>
      <c r="B119" s="47">
        <v>6921.2784965299998</v>
      </c>
      <c r="C119" s="47">
        <f t="shared" ref="C119" si="155">G119+K119</f>
        <v>3553.5310811900004</v>
      </c>
      <c r="D119" s="47">
        <f t="shared" ref="D119" si="156">H119+L119</f>
        <v>1763.6586349099998</v>
      </c>
      <c r="E119" s="47">
        <f t="shared" ref="E119" si="157">I119+M119</f>
        <v>1604.08878043</v>
      </c>
      <c r="F119" s="47">
        <v>5675.5867835899999</v>
      </c>
      <c r="G119" s="47">
        <v>3475.5846239500002</v>
      </c>
      <c r="H119" s="47">
        <v>1624.7083106099999</v>
      </c>
      <c r="I119" s="47">
        <v>575.29384903000005</v>
      </c>
      <c r="J119" s="47">
        <v>1245.6917129399999</v>
      </c>
      <c r="K119" s="47">
        <v>77.946457240000001</v>
      </c>
      <c r="L119" s="47">
        <v>138.95032430000001</v>
      </c>
      <c r="M119" s="47">
        <v>1028.7949314</v>
      </c>
      <c r="N119" s="47"/>
      <c r="O119" s="47"/>
      <c r="P119" s="122"/>
      <c r="Q119" s="122"/>
    </row>
    <row r="120" spans="1:17" ht="13.8" hidden="1" outlineLevel="1" collapsed="1">
      <c r="A120" s="15">
        <v>43862</v>
      </c>
      <c r="B120" s="47">
        <v>6973.1675616299999</v>
      </c>
      <c r="C120" s="47">
        <f t="shared" ref="C120" si="158">G120+K120</f>
        <v>3598.0882470400002</v>
      </c>
      <c r="D120" s="47">
        <f t="shared" ref="D120" si="159">H120+L120</f>
        <v>1786.0992194299999</v>
      </c>
      <c r="E120" s="47">
        <f t="shared" ref="E120" si="160">I120+M120</f>
        <v>1588.98009516</v>
      </c>
      <c r="F120" s="47">
        <v>5747.6585553499999</v>
      </c>
      <c r="G120" s="47">
        <v>3521.2668261200001</v>
      </c>
      <c r="H120" s="47">
        <v>1648.83615725</v>
      </c>
      <c r="I120" s="47">
        <v>577.55557197999997</v>
      </c>
      <c r="J120" s="47">
        <v>1225.50900628</v>
      </c>
      <c r="K120" s="47">
        <v>76.821420919999994</v>
      </c>
      <c r="L120" s="47">
        <v>137.26306217999999</v>
      </c>
      <c r="M120" s="47">
        <v>1011.4245231800001</v>
      </c>
      <c r="N120" s="47"/>
      <c r="O120" s="47"/>
      <c r="P120" s="122"/>
      <c r="Q120" s="122"/>
    </row>
    <row r="121" spans="1:17" ht="13.8" hidden="1" outlineLevel="1" collapsed="1">
      <c r="A121" s="15">
        <v>43891</v>
      </c>
      <c r="B121" s="47">
        <v>7253.0636007800003</v>
      </c>
      <c r="C121" s="47">
        <f t="shared" ref="C121" si="161">G121+K121</f>
        <v>3712.9381277300004</v>
      </c>
      <c r="D121" s="47">
        <f t="shared" ref="D121" si="162">H121+L121</f>
        <v>1808.2157306500001</v>
      </c>
      <c r="E121" s="47">
        <f t="shared" ref="E121" si="163">I121+M121</f>
        <v>1731.9097424000001</v>
      </c>
      <c r="F121" s="47">
        <v>5848.6843268000002</v>
      </c>
      <c r="G121" s="47">
        <v>3623.4785887500002</v>
      </c>
      <c r="H121" s="47">
        <v>1654.83852555</v>
      </c>
      <c r="I121" s="47">
        <v>570.36721250000005</v>
      </c>
      <c r="J121" s="47">
        <v>1404.3792739800001</v>
      </c>
      <c r="K121" s="47">
        <v>89.459538980000005</v>
      </c>
      <c r="L121" s="47">
        <v>153.3772051</v>
      </c>
      <c r="M121" s="47">
        <v>1161.5425299000001</v>
      </c>
      <c r="N121" s="47"/>
      <c r="O121" s="47"/>
      <c r="P121" s="122"/>
      <c r="Q121" s="122"/>
    </row>
    <row r="122" spans="1:17" ht="13.8" hidden="1" outlineLevel="1" collapsed="1">
      <c r="A122" s="15">
        <v>43922</v>
      </c>
      <c r="B122" s="47">
        <v>7027.2801101100004</v>
      </c>
      <c r="C122" s="47">
        <f t="shared" ref="C122" si="164">G122+K122</f>
        <v>3559.3161432700003</v>
      </c>
      <c r="D122" s="47">
        <f t="shared" ref="D122" si="165">H122+L122</f>
        <v>1764.43355653</v>
      </c>
      <c r="E122" s="47">
        <f t="shared" ref="E122" si="166">I122+M122</f>
        <v>1703.53041031</v>
      </c>
      <c r="F122" s="47">
        <v>5686.5585280799996</v>
      </c>
      <c r="G122" s="47">
        <v>3473.9723800000002</v>
      </c>
      <c r="H122" s="47">
        <v>1616.60554437</v>
      </c>
      <c r="I122" s="47">
        <v>595.98060370999997</v>
      </c>
      <c r="J122" s="47">
        <v>1340.72158203</v>
      </c>
      <c r="K122" s="47">
        <v>85.343763269999997</v>
      </c>
      <c r="L122" s="47">
        <v>147.82801215999999</v>
      </c>
      <c r="M122" s="47">
        <v>1107.5498066</v>
      </c>
      <c r="N122" s="47"/>
      <c r="O122" s="47"/>
      <c r="P122" s="122"/>
      <c r="Q122" s="122"/>
    </row>
    <row r="123" spans="1:17" ht="13.8" hidden="1" outlineLevel="1" collapsed="1">
      <c r="A123" s="15">
        <v>43952</v>
      </c>
      <c r="B123" s="47">
        <v>7067.7699408999997</v>
      </c>
      <c r="C123" s="47">
        <f t="shared" ref="C123" si="167">G123+K123</f>
        <v>3627.1375414200002</v>
      </c>
      <c r="D123" s="47">
        <f t="shared" ref="D123" si="168">H123+L123</f>
        <v>1765.7380442600002</v>
      </c>
      <c r="E123" s="47">
        <f t="shared" ref="E123" si="169">I123+M123</f>
        <v>1674.8943552199999</v>
      </c>
      <c r="F123" s="47">
        <v>5723.9505045300002</v>
      </c>
      <c r="G123" s="47">
        <v>3540.3966478000002</v>
      </c>
      <c r="H123" s="47">
        <v>1618.0526583400001</v>
      </c>
      <c r="I123" s="47">
        <v>565.50119839000001</v>
      </c>
      <c r="J123" s="47">
        <v>1343.8194363699999</v>
      </c>
      <c r="K123" s="47">
        <v>86.740893619999994</v>
      </c>
      <c r="L123" s="47">
        <v>147.68538591999999</v>
      </c>
      <c r="M123" s="47">
        <v>1109.39315683</v>
      </c>
      <c r="N123" s="47"/>
      <c r="O123" s="47"/>
      <c r="P123" s="122"/>
      <c r="Q123" s="122"/>
    </row>
    <row r="124" spans="1:17" ht="13.8" hidden="1" outlineLevel="1" collapsed="1">
      <c r="A124" s="15">
        <v>43983</v>
      </c>
      <c r="B124" s="47">
        <v>7095.6537116400004</v>
      </c>
      <c r="C124" s="47">
        <f t="shared" ref="C124" si="170">G124+K124</f>
        <v>3641.61189384</v>
      </c>
      <c r="D124" s="47">
        <f t="shared" ref="D124" si="171">H124+L124</f>
        <v>1784.94156976</v>
      </c>
      <c r="E124" s="47">
        <f t="shared" ref="E124" si="172">I124+M124</f>
        <v>1669.1002480399998</v>
      </c>
      <c r="F124" s="47">
        <v>5761.6920035599996</v>
      </c>
      <c r="G124" s="47">
        <v>3555.1999884900001</v>
      </c>
      <c r="H124" s="47">
        <v>1638.2099307799999</v>
      </c>
      <c r="I124" s="47">
        <v>568.28208428999994</v>
      </c>
      <c r="J124" s="47">
        <v>1333.9617080800001</v>
      </c>
      <c r="K124" s="47">
        <v>86.411905349999998</v>
      </c>
      <c r="L124" s="47">
        <v>146.73163898000001</v>
      </c>
      <c r="M124" s="47">
        <v>1100.8181637499999</v>
      </c>
      <c r="N124" s="47"/>
      <c r="O124" s="47"/>
      <c r="P124" s="122"/>
      <c r="Q124" s="122"/>
    </row>
    <row r="125" spans="1:17" ht="13.8" hidden="1" outlineLevel="1" collapsed="1">
      <c r="A125" s="15">
        <v>44013</v>
      </c>
      <c r="B125" s="47">
        <v>7052.2424185</v>
      </c>
      <c r="C125" s="47">
        <f t="shared" ref="C125" si="173">G125+K125</f>
        <v>3549.6267902999998</v>
      </c>
      <c r="D125" s="47">
        <f t="shared" ref="D125" si="174">H125+L125</f>
        <v>1781.2655004800001</v>
      </c>
      <c r="E125" s="47">
        <f t="shared" ref="E125" si="175">I125+M125</f>
        <v>1721.35012772</v>
      </c>
      <c r="F125" s="47">
        <v>5670.2805225299999</v>
      </c>
      <c r="G125" s="47">
        <v>3459.49235056</v>
      </c>
      <c r="H125" s="47">
        <v>1629.0655843100001</v>
      </c>
      <c r="I125" s="47">
        <v>581.72258766000004</v>
      </c>
      <c r="J125" s="47">
        <v>1381.9618959699999</v>
      </c>
      <c r="K125" s="47">
        <v>90.134439740000005</v>
      </c>
      <c r="L125" s="47">
        <v>152.19991616999999</v>
      </c>
      <c r="M125" s="47">
        <v>1139.62754006</v>
      </c>
      <c r="N125" s="47"/>
      <c r="O125" s="47"/>
      <c r="P125" s="122"/>
      <c r="Q125" s="122"/>
    </row>
    <row r="126" spans="1:17" ht="13.8" hidden="1" outlineLevel="1" collapsed="1">
      <c r="A126" s="15">
        <v>44044</v>
      </c>
      <c r="B126" s="47">
        <v>7085.3914137900001</v>
      </c>
      <c r="C126" s="47">
        <f t="shared" ref="C126" si="176">G126+K126</f>
        <v>3597.0279482999999</v>
      </c>
      <c r="D126" s="47">
        <f t="shared" ref="D126" si="177">H126+L126</f>
        <v>1779.1355093299999</v>
      </c>
      <c r="E126" s="47">
        <f t="shared" ref="E126" si="178">I126+M126</f>
        <v>1709.2279561599998</v>
      </c>
      <c r="F126" s="47">
        <v>5751.2823005600003</v>
      </c>
      <c r="G126" s="47">
        <v>3507.34478395</v>
      </c>
      <c r="H126" s="47">
        <v>1654.90280377</v>
      </c>
      <c r="I126" s="47">
        <v>589.03471284</v>
      </c>
      <c r="J126" s="47">
        <v>1334.10911323</v>
      </c>
      <c r="K126" s="47">
        <v>89.683164349999998</v>
      </c>
      <c r="L126" s="47">
        <v>124.23270556</v>
      </c>
      <c r="M126" s="47">
        <v>1120.19324332</v>
      </c>
      <c r="N126" s="47"/>
      <c r="O126" s="47"/>
      <c r="P126" s="122"/>
      <c r="Q126" s="122"/>
    </row>
    <row r="127" spans="1:17" ht="13.8" hidden="1" outlineLevel="1" collapsed="1">
      <c r="A127" s="15">
        <v>44075</v>
      </c>
      <c r="B127" s="47">
        <v>7039.6279059400003</v>
      </c>
      <c r="C127" s="47">
        <f t="shared" ref="C127" si="179">G127+K127</f>
        <v>3523.0875676999999</v>
      </c>
      <c r="D127" s="47">
        <f t="shared" ref="D127" si="180">H127+L127</f>
        <v>1760.6983456400001</v>
      </c>
      <c r="E127" s="47">
        <f t="shared" ref="E127" si="181">I127+M127</f>
        <v>1755.8419926000001</v>
      </c>
      <c r="F127" s="47">
        <v>5666.5074236600003</v>
      </c>
      <c r="G127" s="47">
        <v>3430.1859344</v>
      </c>
      <c r="H127" s="47">
        <v>1635.18897524</v>
      </c>
      <c r="I127" s="47">
        <v>601.13251402000003</v>
      </c>
      <c r="J127" s="47">
        <v>1373.12048228</v>
      </c>
      <c r="K127" s="47">
        <v>92.9016333</v>
      </c>
      <c r="L127" s="47">
        <v>125.50937039999999</v>
      </c>
      <c r="M127" s="47">
        <v>1154.70947858</v>
      </c>
      <c r="N127" s="47"/>
      <c r="O127" s="47"/>
      <c r="P127" s="122"/>
      <c r="Q127" s="122"/>
    </row>
    <row r="128" spans="1:17" ht="13.8" hidden="1" outlineLevel="1" collapsed="1">
      <c r="A128" s="15">
        <v>44105</v>
      </c>
      <c r="B128" s="47">
        <v>6348.7093353800001</v>
      </c>
      <c r="C128" s="47">
        <f t="shared" ref="C128" si="182">G128+K128</f>
        <v>3301.0352051899999</v>
      </c>
      <c r="D128" s="47">
        <f t="shared" ref="D128" si="183">H128+L128</f>
        <v>1692.3449524099999</v>
      </c>
      <c r="E128" s="47">
        <f t="shared" ref="E128" si="184">I128+M128</f>
        <v>1355.32917778</v>
      </c>
      <c r="F128" s="47">
        <v>5520.0027939900001</v>
      </c>
      <c r="G128" s="47">
        <v>3276.4030973099998</v>
      </c>
      <c r="H128" s="47">
        <v>1637.6647654599999</v>
      </c>
      <c r="I128" s="47">
        <v>605.93493121999995</v>
      </c>
      <c r="J128" s="47">
        <v>828.70654138999998</v>
      </c>
      <c r="K128" s="47">
        <v>24.63210788</v>
      </c>
      <c r="L128" s="47">
        <v>54.68018695</v>
      </c>
      <c r="M128" s="47">
        <v>749.39424656000006</v>
      </c>
      <c r="N128" s="47"/>
      <c r="O128" s="47"/>
      <c r="P128" s="122"/>
      <c r="Q128" s="122"/>
    </row>
    <row r="129" spans="1:17" ht="13.8" hidden="1" outlineLevel="1" collapsed="1">
      <c r="A129" s="15">
        <v>44136</v>
      </c>
      <c r="B129" s="47">
        <v>6326.1066377899997</v>
      </c>
      <c r="C129" s="47">
        <f t="shared" ref="C129" si="185">G129+K129</f>
        <v>3337.1316810799999</v>
      </c>
      <c r="D129" s="47">
        <f t="shared" ref="D129" si="186">H129+L129</f>
        <v>1708.3397753100001</v>
      </c>
      <c r="E129" s="47">
        <f t="shared" ref="E129" si="187">I129+M129</f>
        <v>1280.6351814</v>
      </c>
      <c r="F129" s="47">
        <v>5571.4230523099995</v>
      </c>
      <c r="G129" s="47">
        <v>3312.3162303899999</v>
      </c>
      <c r="H129" s="47">
        <v>1653.59591699</v>
      </c>
      <c r="I129" s="47">
        <v>605.51090493000004</v>
      </c>
      <c r="J129" s="47">
        <v>754.68358548000003</v>
      </c>
      <c r="K129" s="47">
        <v>24.815450689999999</v>
      </c>
      <c r="L129" s="47">
        <v>54.743858320000001</v>
      </c>
      <c r="M129" s="47">
        <v>675.12427647000004</v>
      </c>
      <c r="N129" s="47"/>
      <c r="O129" s="47"/>
      <c r="P129" s="122"/>
      <c r="Q129" s="122"/>
    </row>
    <row r="130" spans="1:17" ht="13.8" hidden="1" outlineLevel="1" collapsed="1">
      <c r="A130" s="15">
        <v>44166</v>
      </c>
      <c r="B130" s="47">
        <v>6196.4197682599997</v>
      </c>
      <c r="C130" s="47">
        <f t="shared" ref="C130" si="188">G130+K130</f>
        <v>3293.0860401299997</v>
      </c>
      <c r="D130" s="47">
        <f t="shared" ref="D130" si="189">H130+L130</f>
        <v>1705.0900460299999</v>
      </c>
      <c r="E130" s="47">
        <f t="shared" ref="E130" si="190">I130+M130</f>
        <v>1198.2436821000001</v>
      </c>
      <c r="F130" s="47">
        <v>5544.58296642</v>
      </c>
      <c r="G130" s="47">
        <v>3269.0495307199999</v>
      </c>
      <c r="H130" s="47">
        <v>1656.3977009499999</v>
      </c>
      <c r="I130" s="47">
        <v>619.13573474999998</v>
      </c>
      <c r="J130" s="47">
        <v>651.83680184000002</v>
      </c>
      <c r="K130" s="47">
        <v>24.036509410000001</v>
      </c>
      <c r="L130" s="47">
        <v>48.692345080000003</v>
      </c>
      <c r="M130" s="47">
        <v>579.10794735000002</v>
      </c>
      <c r="N130" s="47"/>
      <c r="O130" s="47"/>
      <c r="P130" s="122"/>
      <c r="Q130" s="122"/>
    </row>
    <row r="131" spans="1:17" ht="13.8" hidden="1" outlineLevel="1" collapsed="1">
      <c r="A131" s="15">
        <v>44197</v>
      </c>
      <c r="B131" s="47">
        <v>6224.7581744400004</v>
      </c>
      <c r="C131" s="47">
        <f t="shared" ref="C131" si="191">G131+K131</f>
        <v>3308.4278591299999</v>
      </c>
      <c r="D131" s="47">
        <f t="shared" ref="D131" si="192">H131+L131</f>
        <v>1713.0846776200001</v>
      </c>
      <c r="E131" s="47">
        <f t="shared" ref="E131" si="193">I131+M131</f>
        <v>1203.24563769</v>
      </c>
      <c r="F131" s="47">
        <v>5576.7908598100003</v>
      </c>
      <c r="G131" s="47">
        <v>3284.2728250800001</v>
      </c>
      <c r="H131" s="47">
        <v>1664.05444687</v>
      </c>
      <c r="I131" s="47">
        <v>628.46358785999996</v>
      </c>
      <c r="J131" s="47">
        <v>647.96731463000003</v>
      </c>
      <c r="K131" s="47">
        <v>24.155034050000001</v>
      </c>
      <c r="L131" s="47">
        <v>49.030230750000001</v>
      </c>
      <c r="M131" s="47">
        <v>574.78204983000001</v>
      </c>
      <c r="N131" s="47"/>
      <c r="O131" s="47"/>
      <c r="P131" s="122"/>
      <c r="Q131" s="122"/>
    </row>
    <row r="132" spans="1:17" ht="13.8" hidden="1" outlineLevel="1" collapsed="1">
      <c r="A132" s="15">
        <v>44228</v>
      </c>
      <c r="B132" s="47">
        <v>6280.5027020199996</v>
      </c>
      <c r="C132" s="47">
        <f t="shared" ref="C132" si="194">G132+K132</f>
        <v>3367.5246953000001</v>
      </c>
      <c r="D132" s="47">
        <f t="shared" ref="D132" si="195">H132+L132</f>
        <v>1743.4276620099999</v>
      </c>
      <c r="E132" s="47">
        <f t="shared" ref="E132" si="196">I132+M132</f>
        <v>1169.55034471</v>
      </c>
      <c r="F132" s="47">
        <v>5675.1233583100002</v>
      </c>
      <c r="G132" s="47">
        <v>3342.9437072599999</v>
      </c>
      <c r="H132" s="47">
        <v>1695.4095635199999</v>
      </c>
      <c r="I132" s="47">
        <v>636.77008752999996</v>
      </c>
      <c r="J132" s="47">
        <v>605.37934370999994</v>
      </c>
      <c r="K132" s="47">
        <v>24.580988040000001</v>
      </c>
      <c r="L132" s="47">
        <v>48.01809849</v>
      </c>
      <c r="M132" s="47">
        <v>532.78025718000004</v>
      </c>
      <c r="N132" s="47"/>
      <c r="O132" s="47"/>
      <c r="P132" s="122"/>
      <c r="Q132" s="122"/>
    </row>
    <row r="133" spans="1:17" ht="13.8" hidden="1" outlineLevel="1" collapsed="1">
      <c r="A133" s="15">
        <v>44256</v>
      </c>
      <c r="B133" s="47">
        <v>6432.2493519999998</v>
      </c>
      <c r="C133" s="47">
        <f t="shared" ref="C133" si="197">G133+K133</f>
        <v>3480.8839519499998</v>
      </c>
      <c r="D133" s="47">
        <f t="shared" ref="D133" si="198">H133+L133</f>
        <v>1779.2961837999999</v>
      </c>
      <c r="E133" s="47">
        <f t="shared" ref="E133" si="199">I133+M133</f>
        <v>1172.06921625</v>
      </c>
      <c r="F133" s="47">
        <v>5834.1608270899997</v>
      </c>
      <c r="G133" s="47">
        <v>3456.2778476499998</v>
      </c>
      <c r="H133" s="47">
        <v>1732.8194727299999</v>
      </c>
      <c r="I133" s="47">
        <v>645.06350670999996</v>
      </c>
      <c r="J133" s="47">
        <v>598.08852491000005</v>
      </c>
      <c r="K133" s="47">
        <v>24.606104299999998</v>
      </c>
      <c r="L133" s="47">
        <v>46.47671107</v>
      </c>
      <c r="M133" s="47">
        <v>527.00570954</v>
      </c>
      <c r="N133" s="47"/>
      <c r="O133" s="47"/>
      <c r="P133" s="122"/>
      <c r="Q133" s="122"/>
    </row>
    <row r="134" spans="1:17" ht="13.8" hidden="1" outlineLevel="1" collapsed="1">
      <c r="A134" s="15">
        <v>44287</v>
      </c>
      <c r="B134" s="47">
        <v>6497.8342288200001</v>
      </c>
      <c r="C134" s="47">
        <f t="shared" ref="C134" si="200">G134+K134</f>
        <v>3477.0399693199997</v>
      </c>
      <c r="D134" s="47">
        <f t="shared" ref="D134" si="201">H134+L134</f>
        <v>1841.79997589</v>
      </c>
      <c r="E134" s="47">
        <f t="shared" ref="E134" si="202">I134+M134</f>
        <v>1178.9942836099999</v>
      </c>
      <c r="F134" s="47">
        <v>5914.7365295600002</v>
      </c>
      <c r="G134" s="47">
        <v>3458.1549441299999</v>
      </c>
      <c r="H134" s="47">
        <v>1792.12036472</v>
      </c>
      <c r="I134" s="47">
        <v>664.46122071000002</v>
      </c>
      <c r="J134" s="47">
        <v>583.09769926000001</v>
      </c>
      <c r="K134" s="47">
        <v>18.88502519</v>
      </c>
      <c r="L134" s="47">
        <v>49.679611170000001</v>
      </c>
      <c r="M134" s="47">
        <v>514.5330629</v>
      </c>
      <c r="N134" s="47"/>
      <c r="O134" s="47"/>
      <c r="P134" s="122"/>
      <c r="Q134" s="122"/>
    </row>
    <row r="135" spans="1:17" ht="13.8" hidden="1" outlineLevel="1" collapsed="1">
      <c r="A135" s="15">
        <v>44317</v>
      </c>
      <c r="B135" s="47">
        <v>6702.2345865799998</v>
      </c>
      <c r="C135" s="47">
        <f t="shared" ref="C135" si="203">G135+K135</f>
        <v>3620.7713013800003</v>
      </c>
      <c r="D135" s="47">
        <f t="shared" ref="D135" si="204">H135+L135</f>
        <v>1883.79492968</v>
      </c>
      <c r="E135" s="47">
        <f t="shared" ref="E135" si="205">I135+M135</f>
        <v>1197.66835552</v>
      </c>
      <c r="F135" s="47">
        <v>6125.7783830099997</v>
      </c>
      <c r="G135" s="47">
        <v>3601.0872001100001</v>
      </c>
      <c r="H135" s="47">
        <v>1836.56334412</v>
      </c>
      <c r="I135" s="47">
        <v>688.12783878000005</v>
      </c>
      <c r="J135" s="47">
        <v>576.45620356999996</v>
      </c>
      <c r="K135" s="47">
        <v>19.684101269999999</v>
      </c>
      <c r="L135" s="47">
        <v>47.231585559999999</v>
      </c>
      <c r="M135" s="47">
        <v>509.54051673999999</v>
      </c>
      <c r="N135" s="47"/>
      <c r="O135" s="47"/>
      <c r="P135" s="122"/>
      <c r="Q135" s="122"/>
    </row>
    <row r="136" spans="1:17" ht="13.8" hidden="1" outlineLevel="1" collapsed="1">
      <c r="A136" s="15">
        <v>44348</v>
      </c>
      <c r="B136" s="47">
        <v>6784.5085978200004</v>
      </c>
      <c r="C136" s="47">
        <f t="shared" ref="C136" si="206">G136+K136</f>
        <v>3692.7600921100002</v>
      </c>
      <c r="D136" s="47">
        <f t="shared" ref="D136" si="207">H136+L136</f>
        <v>1891.72124734</v>
      </c>
      <c r="E136" s="47">
        <f t="shared" ref="E136" si="208">I136+M136</f>
        <v>1200.02725837</v>
      </c>
      <c r="F136" s="47">
        <v>6225.8413333099998</v>
      </c>
      <c r="G136" s="47">
        <v>3674.6200566900002</v>
      </c>
      <c r="H136" s="47">
        <v>1845.3063194700001</v>
      </c>
      <c r="I136" s="47">
        <v>705.91495714999996</v>
      </c>
      <c r="J136" s="47">
        <v>558.66726451</v>
      </c>
      <c r="K136" s="47">
        <v>18.14003542</v>
      </c>
      <c r="L136" s="47">
        <v>46.41492787</v>
      </c>
      <c r="M136" s="47">
        <v>494.11230122000001</v>
      </c>
      <c r="N136" s="47"/>
      <c r="O136" s="47"/>
      <c r="P136" s="122"/>
      <c r="Q136" s="122"/>
    </row>
    <row r="137" spans="1:17" ht="13.8" hidden="1" outlineLevel="1" collapsed="1">
      <c r="A137" s="15">
        <v>44378</v>
      </c>
      <c r="B137" s="47">
        <v>6862.4760163700003</v>
      </c>
      <c r="C137" s="47">
        <f t="shared" ref="C137" si="209">G137+K137</f>
        <v>3727.0259383800003</v>
      </c>
      <c r="D137" s="47">
        <f t="shared" ref="D137" si="210">H137+L137</f>
        <v>1923.9337955600001</v>
      </c>
      <c r="E137" s="47">
        <f t="shared" ref="E137" si="211">I137+M137</f>
        <v>1211.51628243</v>
      </c>
      <c r="F137" s="47">
        <v>6319.1949146799998</v>
      </c>
      <c r="G137" s="47">
        <v>3708.9305254000001</v>
      </c>
      <c r="H137" s="47">
        <v>1878.0281457200001</v>
      </c>
      <c r="I137" s="47">
        <v>732.23624356000005</v>
      </c>
      <c r="J137" s="47">
        <v>543.28110169000001</v>
      </c>
      <c r="K137" s="47">
        <v>18.095412979999999</v>
      </c>
      <c r="L137" s="47">
        <v>45.905649840000002</v>
      </c>
      <c r="M137" s="47">
        <v>479.28003887</v>
      </c>
      <c r="N137" s="47"/>
      <c r="O137" s="47"/>
      <c r="P137" s="122"/>
      <c r="Q137" s="122"/>
    </row>
    <row r="138" spans="1:17" ht="13.8" hidden="1" outlineLevel="1" collapsed="1">
      <c r="A138" s="15">
        <v>44409</v>
      </c>
      <c r="B138" s="47">
        <v>7003.09354489</v>
      </c>
      <c r="C138" s="47">
        <f t="shared" ref="C138" si="212">G138+K138</f>
        <v>3821.2698362700003</v>
      </c>
      <c r="D138" s="47">
        <f t="shared" ref="D138" si="213">H138+L138</f>
        <v>1957.5452133399999</v>
      </c>
      <c r="E138" s="47">
        <f t="shared" ref="E138" si="214">I138+M138</f>
        <v>1224.27849528</v>
      </c>
      <c r="F138" s="47">
        <v>6465.5535168500001</v>
      </c>
      <c r="G138" s="47">
        <v>3803.1257270400001</v>
      </c>
      <c r="H138" s="47">
        <v>1911.4044383999999</v>
      </c>
      <c r="I138" s="47">
        <v>751.02335141000003</v>
      </c>
      <c r="J138" s="47">
        <v>537.54002804000004</v>
      </c>
      <c r="K138" s="47">
        <v>18.144109230000002</v>
      </c>
      <c r="L138" s="47">
        <v>46.14077494</v>
      </c>
      <c r="M138" s="47">
        <v>473.25514386999998</v>
      </c>
      <c r="N138" s="47"/>
      <c r="O138" s="47"/>
      <c r="P138" s="122"/>
      <c r="Q138" s="122"/>
    </row>
    <row r="139" spans="1:17" ht="13.8" hidden="1" outlineLevel="1" collapsed="1">
      <c r="A139" s="15">
        <v>44440</v>
      </c>
      <c r="B139" s="47">
        <v>7076.2355526000001</v>
      </c>
      <c r="C139" s="47">
        <f t="shared" ref="C139" si="215">G139+K139</f>
        <v>3706.7820997899998</v>
      </c>
      <c r="D139" s="47">
        <f t="shared" ref="D139" si="216">H139+L139</f>
        <v>2139.4069678699998</v>
      </c>
      <c r="E139" s="47">
        <f t="shared" ref="E139" si="217">I139+M139</f>
        <v>1230.04648494</v>
      </c>
      <c r="F139" s="47">
        <v>6554.5124821899999</v>
      </c>
      <c r="G139" s="47">
        <v>3688.5774139099999</v>
      </c>
      <c r="H139" s="47">
        <v>2093.7734220399998</v>
      </c>
      <c r="I139" s="47">
        <v>772.16164623999998</v>
      </c>
      <c r="J139" s="47">
        <v>521.72307040999999</v>
      </c>
      <c r="K139" s="47">
        <v>18.20468588</v>
      </c>
      <c r="L139" s="47">
        <v>45.633545830000003</v>
      </c>
      <c r="M139" s="47">
        <v>457.88483869999999</v>
      </c>
      <c r="N139" s="47"/>
      <c r="O139" s="47"/>
      <c r="P139" s="122"/>
      <c r="Q139" s="122"/>
    </row>
    <row r="140" spans="1:17" ht="13.8" hidden="1" outlineLevel="1" collapsed="1">
      <c r="A140" s="15">
        <v>44470</v>
      </c>
      <c r="B140" s="47">
        <v>7080.58791733</v>
      </c>
      <c r="C140" s="47">
        <f t="shared" ref="C140" si="218">G140+K140</f>
        <v>3646.75265369</v>
      </c>
      <c r="D140" s="47">
        <f t="shared" ref="D140" si="219">H140+L140</f>
        <v>2175.4299965300002</v>
      </c>
      <c r="E140" s="47">
        <f t="shared" ref="E140" si="220">I140+M140</f>
        <v>1258.4052671100001</v>
      </c>
      <c r="F140" s="47">
        <v>6612.3569839399997</v>
      </c>
      <c r="G140" s="47">
        <v>3628.7316821200002</v>
      </c>
      <c r="H140" s="47">
        <v>2130.2420027500002</v>
      </c>
      <c r="I140" s="47">
        <v>853.38329907000002</v>
      </c>
      <c r="J140" s="47">
        <v>468.23093339000002</v>
      </c>
      <c r="K140" s="47">
        <v>18.02097157</v>
      </c>
      <c r="L140" s="47">
        <v>45.187993779999999</v>
      </c>
      <c r="M140" s="47">
        <v>405.02196803999999</v>
      </c>
      <c r="N140" s="47"/>
      <c r="O140" s="47"/>
      <c r="P140" s="122"/>
      <c r="Q140" s="122"/>
    </row>
    <row r="141" spans="1:17" ht="13.8" hidden="1" outlineLevel="1" collapsed="1">
      <c r="A141" s="15">
        <v>44501</v>
      </c>
      <c r="B141" s="47">
        <v>7291.8677907000001</v>
      </c>
      <c r="C141" s="47">
        <f t="shared" ref="C141" si="221">G141+K141</f>
        <v>3817.4175289200002</v>
      </c>
      <c r="D141" s="47">
        <f t="shared" ref="D141" si="222">H141+L141</f>
        <v>2242.30961849</v>
      </c>
      <c r="E141" s="47">
        <f t="shared" ref="E141" si="223">I141+M141</f>
        <v>1232.1406432899998</v>
      </c>
      <c r="F141" s="47">
        <v>6811.8735813100002</v>
      </c>
      <c r="G141" s="47">
        <v>3799.1024117500001</v>
      </c>
      <c r="H141" s="47">
        <v>2195.7224233699999</v>
      </c>
      <c r="I141" s="47">
        <v>817.04874618999997</v>
      </c>
      <c r="J141" s="47">
        <v>479.99420938999998</v>
      </c>
      <c r="K141" s="47">
        <v>18.315117170000001</v>
      </c>
      <c r="L141" s="47">
        <v>46.587195119999997</v>
      </c>
      <c r="M141" s="47">
        <v>415.09189709999998</v>
      </c>
      <c r="N141" s="47"/>
      <c r="O141" s="47"/>
      <c r="P141" s="122"/>
      <c r="Q141" s="122"/>
    </row>
    <row r="142" spans="1:17" ht="13.8" hidden="1" outlineLevel="1" collapsed="1">
      <c r="A142" s="15">
        <v>44531</v>
      </c>
      <c r="B142" s="47">
        <v>7379.8209743699999</v>
      </c>
      <c r="C142" s="47">
        <f t="shared" ref="C142" si="224">G142+K142</f>
        <v>3839.7659189200003</v>
      </c>
      <c r="D142" s="47">
        <f t="shared" ref="D142" si="225">H142+L142</f>
        <v>2283.21796829</v>
      </c>
      <c r="E142" s="47">
        <f t="shared" ref="E142" si="226">I142+M142</f>
        <v>1256.83708716</v>
      </c>
      <c r="F142" s="47">
        <v>6904.6700682700002</v>
      </c>
      <c r="G142" s="47">
        <v>3822.0896577600001</v>
      </c>
      <c r="H142" s="47">
        <v>2236.4549822899999</v>
      </c>
      <c r="I142" s="47">
        <v>846.12542822</v>
      </c>
      <c r="J142" s="47">
        <v>475.15090609999999</v>
      </c>
      <c r="K142" s="47">
        <v>17.676261159999999</v>
      </c>
      <c r="L142" s="47">
        <v>46.762985999999998</v>
      </c>
      <c r="M142" s="47">
        <v>410.71165894000001</v>
      </c>
      <c r="N142" s="47"/>
      <c r="O142" s="47"/>
      <c r="P142" s="122"/>
      <c r="Q142" s="122"/>
    </row>
    <row r="143" spans="1:17" ht="13.8" hidden="1" outlineLevel="1" collapsed="1">
      <c r="A143" s="15">
        <v>44562</v>
      </c>
      <c r="B143" s="47">
        <v>7602.7304559599997</v>
      </c>
      <c r="C143" s="47">
        <f t="shared" ref="C143" si="227">G143+K143</f>
        <v>3976.3758129100001</v>
      </c>
      <c r="D143" s="47">
        <f t="shared" ref="D143" si="228">H143+L143</f>
        <v>2340.4245432999996</v>
      </c>
      <c r="E143" s="47">
        <f t="shared" ref="E143" si="229">I143+M143</f>
        <v>1285.93009975</v>
      </c>
      <c r="F143" s="47">
        <v>7116.1686287399998</v>
      </c>
      <c r="G143" s="47">
        <v>3967.9490522800002</v>
      </c>
      <c r="H143" s="47">
        <v>2293.5808618299998</v>
      </c>
      <c r="I143" s="47">
        <v>854.63871462999998</v>
      </c>
      <c r="J143" s="47">
        <v>486.56182722</v>
      </c>
      <c r="K143" s="47">
        <v>8.4267606300000004</v>
      </c>
      <c r="L143" s="47">
        <v>46.84368147</v>
      </c>
      <c r="M143" s="47">
        <v>431.29138511999997</v>
      </c>
      <c r="N143" s="47"/>
      <c r="O143" s="47"/>
      <c r="P143" s="122"/>
      <c r="Q143" s="122"/>
    </row>
    <row r="144" spans="1:17" ht="13.8" hidden="1" outlineLevel="1" collapsed="1">
      <c r="A144" s="15">
        <v>44593</v>
      </c>
      <c r="B144" s="47">
        <v>7876.4527944800002</v>
      </c>
      <c r="C144" s="47">
        <f t="shared" ref="C144" si="230">G144+K144</f>
        <v>4160.3832253099999</v>
      </c>
      <c r="D144" s="47">
        <f t="shared" ref="D144" si="231">H144+L144</f>
        <v>2399.90045164</v>
      </c>
      <c r="E144" s="47">
        <f t="shared" ref="E144" si="232">I144+M144</f>
        <v>1316.16911753</v>
      </c>
      <c r="F144" s="47">
        <v>7381.4466672799999</v>
      </c>
      <c r="G144" s="47">
        <v>4151.7551133400002</v>
      </c>
      <c r="H144" s="47">
        <v>2352.2991747400001</v>
      </c>
      <c r="I144" s="47">
        <v>877.39237920000005</v>
      </c>
      <c r="J144" s="47">
        <v>495.00612719999998</v>
      </c>
      <c r="K144" s="47">
        <v>8.6281119700000009</v>
      </c>
      <c r="L144" s="47">
        <v>47.601276900000002</v>
      </c>
      <c r="M144" s="47">
        <v>438.77673833</v>
      </c>
      <c r="N144" s="47"/>
      <c r="O144" s="47"/>
      <c r="P144" s="122"/>
      <c r="Q144" s="122"/>
    </row>
    <row r="145" spans="1:17" ht="13.8" hidden="1" outlineLevel="1" collapsed="1">
      <c r="A145" s="15">
        <v>44621</v>
      </c>
      <c r="B145" s="47">
        <v>8040.1308514900002</v>
      </c>
      <c r="C145" s="47">
        <f t="shared" ref="C145" si="233">G145+K145</f>
        <v>4301.0787436000001</v>
      </c>
      <c r="D145" s="47">
        <f t="shared" ref="D145" si="234">H145+L145</f>
        <v>2407.71889934</v>
      </c>
      <c r="E145" s="47">
        <f t="shared" ref="E145" si="235">I145+M145</f>
        <v>1331.3332085500001</v>
      </c>
      <c r="F145" s="47">
        <v>7547.2096544799997</v>
      </c>
      <c r="G145" s="47">
        <v>4292.4259750199999</v>
      </c>
      <c r="H145" s="47">
        <v>2360.0534091300001</v>
      </c>
      <c r="I145" s="47">
        <v>894.73027033000005</v>
      </c>
      <c r="J145" s="47">
        <v>492.92119701000001</v>
      </c>
      <c r="K145" s="47">
        <v>8.65276858</v>
      </c>
      <c r="L145" s="47">
        <v>47.665490210000002</v>
      </c>
      <c r="M145" s="47">
        <v>436.60293822</v>
      </c>
      <c r="N145" s="47"/>
      <c r="O145" s="47"/>
      <c r="P145" s="122"/>
      <c r="Q145" s="122"/>
    </row>
    <row r="146" spans="1:17" ht="13.8" hidden="1" outlineLevel="1" collapsed="1">
      <c r="A146" s="15">
        <v>44652</v>
      </c>
      <c r="B146" s="47">
        <v>8168.8858524500001</v>
      </c>
      <c r="C146" s="47">
        <f t="shared" ref="C146" si="236">G146+K146</f>
        <v>4496.7074287999994</v>
      </c>
      <c r="D146" s="47">
        <f t="shared" ref="D146" si="237">H146+L146</f>
        <v>2347.7062428300001</v>
      </c>
      <c r="E146" s="47">
        <f t="shared" ref="E146" si="238">I146+M146</f>
        <v>1324.4721808199999</v>
      </c>
      <c r="F146" s="47">
        <v>7677.9902683999999</v>
      </c>
      <c r="G146" s="47">
        <v>4488.0326078999997</v>
      </c>
      <c r="H146" s="47">
        <v>2299.8186759800001</v>
      </c>
      <c r="I146" s="47">
        <v>890.13898452000001</v>
      </c>
      <c r="J146" s="47">
        <v>490.89558405000002</v>
      </c>
      <c r="K146" s="47">
        <v>8.6748209000000003</v>
      </c>
      <c r="L146" s="47">
        <v>47.887566849999999</v>
      </c>
      <c r="M146" s="47">
        <v>434.3331963</v>
      </c>
      <c r="N146" s="47"/>
      <c r="O146" s="47"/>
      <c r="P146" s="122"/>
      <c r="Q146" s="122"/>
    </row>
    <row r="147" spans="1:17" ht="13.8" hidden="1" outlineLevel="1" collapsed="1">
      <c r="A147" s="15">
        <v>44682</v>
      </c>
      <c r="B147" s="47">
        <v>8201.1251855299997</v>
      </c>
      <c r="C147" s="47">
        <f t="shared" ref="C147" si="239">G147+K147</f>
        <v>4496.2449227500001</v>
      </c>
      <c r="D147" s="47">
        <f t="shared" ref="D147" si="240">H147+L147</f>
        <v>2391.2957307300003</v>
      </c>
      <c r="E147" s="47">
        <f t="shared" ref="E147" si="241">I147+M147</f>
        <v>1313.58453205</v>
      </c>
      <c r="F147" s="47">
        <v>7709.6530515799996</v>
      </c>
      <c r="G147" s="47">
        <v>4487.5117630300001</v>
      </c>
      <c r="H147" s="47">
        <v>2343.3356447900001</v>
      </c>
      <c r="I147" s="47">
        <v>878.80564375999995</v>
      </c>
      <c r="J147" s="47">
        <v>491.47213395</v>
      </c>
      <c r="K147" s="47">
        <v>8.7331597199999997</v>
      </c>
      <c r="L147" s="47">
        <v>47.960085939999999</v>
      </c>
      <c r="M147" s="47">
        <v>434.77888829</v>
      </c>
      <c r="N147" s="47"/>
      <c r="O147" s="47"/>
      <c r="P147" s="122"/>
      <c r="Q147" s="122"/>
    </row>
    <row r="148" spans="1:17" ht="13.8" hidden="1" outlineLevel="1" collapsed="1">
      <c r="A148" s="15">
        <v>44713</v>
      </c>
      <c r="B148" s="47">
        <v>8031.9804591100001</v>
      </c>
      <c r="C148" s="47">
        <f t="shared" ref="C148" si="242">G148+K148</f>
        <v>4295.0221239800003</v>
      </c>
      <c r="D148" s="47">
        <f t="shared" ref="D148" si="243">H148+L148</f>
        <v>2403.7675617999998</v>
      </c>
      <c r="E148" s="47">
        <f t="shared" ref="E148" si="244">I148+M148</f>
        <v>1333.19077333</v>
      </c>
      <c r="F148" s="47">
        <v>7589.9682013299998</v>
      </c>
      <c r="G148" s="47">
        <v>4290.8465654700003</v>
      </c>
      <c r="H148" s="47">
        <v>2355.77218692</v>
      </c>
      <c r="I148" s="47">
        <v>943.34944894</v>
      </c>
      <c r="J148" s="47">
        <v>442.01225778000003</v>
      </c>
      <c r="K148" s="47">
        <v>4.1755585100000001</v>
      </c>
      <c r="L148" s="47">
        <v>47.99537488</v>
      </c>
      <c r="M148" s="47">
        <v>389.84132439000001</v>
      </c>
      <c r="N148" s="47"/>
      <c r="O148" s="47"/>
      <c r="P148" s="122"/>
      <c r="Q148" s="122"/>
    </row>
    <row r="149" spans="1:17" ht="13.8" hidden="1" outlineLevel="1" collapsed="1">
      <c r="A149" s="15">
        <v>44743</v>
      </c>
      <c r="B149" s="47">
        <v>8093.9176168599997</v>
      </c>
      <c r="C149" s="47">
        <f t="shared" ref="C149" si="245">G149+K149</f>
        <v>4406.5019215399998</v>
      </c>
      <c r="D149" s="47">
        <f t="shared" ref="D149" si="246">H149+L149</f>
        <v>2326.0788798799999</v>
      </c>
      <c r="E149" s="47">
        <f t="shared" ref="E149" si="247">I149+M149</f>
        <v>1361.33681544</v>
      </c>
      <c r="F149" s="47">
        <v>7541.5054631900002</v>
      </c>
      <c r="G149" s="47">
        <v>4401.2582082700001</v>
      </c>
      <c r="H149" s="47">
        <v>2265.78048911</v>
      </c>
      <c r="I149" s="47">
        <v>874.46676580999997</v>
      </c>
      <c r="J149" s="47">
        <v>552.41215366999995</v>
      </c>
      <c r="K149" s="47">
        <v>5.2437132699999998</v>
      </c>
      <c r="L149" s="47">
        <v>60.298390769999997</v>
      </c>
      <c r="M149" s="47">
        <v>486.87004962999998</v>
      </c>
      <c r="N149" s="47"/>
      <c r="O149" s="47"/>
      <c r="P149" s="122"/>
      <c r="Q149" s="122"/>
    </row>
    <row r="150" spans="1:17" ht="13.8" hidden="1" outlineLevel="1" collapsed="1">
      <c r="A150" s="15">
        <v>44774</v>
      </c>
      <c r="B150" s="47">
        <v>7984.9690749199999</v>
      </c>
      <c r="C150" s="47">
        <f t="shared" ref="C150" si="248">G150+K150</f>
        <v>4368.5616417700003</v>
      </c>
      <c r="D150" s="47">
        <f t="shared" ref="D150" si="249">H150+L150</f>
        <v>2273.9871969199999</v>
      </c>
      <c r="E150" s="47">
        <f t="shared" ref="E150" si="250">I150+M150</f>
        <v>1342.42023623</v>
      </c>
      <c r="F150" s="47">
        <v>7437.53002844</v>
      </c>
      <c r="G150" s="47">
        <v>4363.3445302099999</v>
      </c>
      <c r="H150" s="47">
        <v>2214.22990549</v>
      </c>
      <c r="I150" s="47">
        <v>859.95559274000004</v>
      </c>
      <c r="J150" s="47">
        <v>547.43904648</v>
      </c>
      <c r="K150" s="47">
        <v>5.2171115600000002</v>
      </c>
      <c r="L150" s="47">
        <v>59.757291430000002</v>
      </c>
      <c r="M150" s="47">
        <v>482.46464349000001</v>
      </c>
      <c r="N150" s="47"/>
      <c r="O150" s="47"/>
      <c r="P150" s="122"/>
      <c r="Q150" s="122"/>
    </row>
    <row r="151" spans="1:17" ht="13.8" hidden="1" outlineLevel="1" collapsed="1">
      <c r="A151" s="15">
        <v>44805</v>
      </c>
      <c r="B151" s="47">
        <v>7832.9747997100003</v>
      </c>
      <c r="C151" s="47">
        <f t="shared" ref="C151" si="251">G151+K151</f>
        <v>4328.15047426</v>
      </c>
      <c r="D151" s="47">
        <f t="shared" ref="D151" si="252">H151+L151</f>
        <v>2172.59806531</v>
      </c>
      <c r="E151" s="47">
        <f t="shared" ref="E151" si="253">I151+M151</f>
        <v>1332.22626014</v>
      </c>
      <c r="F151" s="47">
        <v>7302.3904575400002</v>
      </c>
      <c r="G151" s="47">
        <v>4322.9790456199999</v>
      </c>
      <c r="H151" s="47">
        <v>2127.31262001</v>
      </c>
      <c r="I151" s="47">
        <v>852.09879191000005</v>
      </c>
      <c r="J151" s="47">
        <v>530.58434217000001</v>
      </c>
      <c r="K151" s="47">
        <v>5.1714286400000002</v>
      </c>
      <c r="L151" s="47">
        <v>45.285445299999999</v>
      </c>
      <c r="M151" s="47">
        <v>480.12746822999998</v>
      </c>
      <c r="N151" s="47"/>
      <c r="O151" s="47"/>
      <c r="P151" s="122"/>
      <c r="Q151" s="122"/>
    </row>
    <row r="152" spans="1:17" ht="13.8" hidden="1" outlineLevel="1" collapsed="1">
      <c r="A152" s="15">
        <v>44835</v>
      </c>
      <c r="B152" s="47">
        <v>7774.7797705700004</v>
      </c>
      <c r="C152" s="47">
        <f t="shared" ref="C152" si="254">G152+K152</f>
        <v>4296.4074941600002</v>
      </c>
      <c r="D152" s="47">
        <f t="shared" ref="D152" si="255">H152+L152</f>
        <v>2128.6706719499998</v>
      </c>
      <c r="E152" s="47">
        <f t="shared" ref="E152" si="256">I152+M152</f>
        <v>1349.70160446</v>
      </c>
      <c r="F152" s="47">
        <v>7235.5326242800002</v>
      </c>
      <c r="G152" s="47">
        <v>4293.9003903800003</v>
      </c>
      <c r="H152" s="47">
        <v>2083.28455433</v>
      </c>
      <c r="I152" s="47">
        <v>858.34767956999997</v>
      </c>
      <c r="J152" s="47">
        <v>539.24714629000005</v>
      </c>
      <c r="K152" s="47">
        <v>2.50710378</v>
      </c>
      <c r="L152" s="47">
        <v>45.38611762</v>
      </c>
      <c r="M152" s="47">
        <v>491.35392488999997</v>
      </c>
      <c r="N152" s="47"/>
      <c r="O152" s="47"/>
      <c r="P152" s="122"/>
      <c r="Q152" s="122"/>
    </row>
    <row r="153" spans="1:17" ht="13.8" hidden="1" outlineLevel="1" collapsed="1">
      <c r="A153" s="15">
        <v>44866</v>
      </c>
      <c r="B153" s="47">
        <v>7665.4993643099997</v>
      </c>
      <c r="C153" s="47">
        <f t="shared" ref="C153" si="257">G153+K153</f>
        <v>4230.5383504299998</v>
      </c>
      <c r="D153" s="47">
        <f t="shared" ref="D153" si="258">H153+L153</f>
        <v>2089.0762295200002</v>
      </c>
      <c r="E153" s="47">
        <f t="shared" ref="E153" si="259">I153+M153</f>
        <v>1345.8847843599999</v>
      </c>
      <c r="F153" s="47">
        <v>7127.2527433599998</v>
      </c>
      <c r="G153" s="47">
        <v>4228.0398953399999</v>
      </c>
      <c r="H153" s="47">
        <v>2043.61049746</v>
      </c>
      <c r="I153" s="47">
        <v>855.60235055999999</v>
      </c>
      <c r="J153" s="47">
        <v>538.24662094999996</v>
      </c>
      <c r="K153" s="47">
        <v>2.4984550900000002</v>
      </c>
      <c r="L153" s="47">
        <v>45.465732060000001</v>
      </c>
      <c r="M153" s="47">
        <v>490.28243379999998</v>
      </c>
      <c r="N153" s="47"/>
      <c r="O153" s="47"/>
      <c r="P153" s="122"/>
      <c r="Q153" s="122"/>
    </row>
    <row r="154" spans="1:17" ht="13.8" hidden="1" outlineLevel="1" collapsed="1">
      <c r="A154" s="15">
        <v>44896</v>
      </c>
      <c r="B154" s="47">
        <v>7114.1157861800002</v>
      </c>
      <c r="C154" s="47">
        <f t="shared" ref="C154" si="260">G154+K154</f>
        <v>4153.9978830399996</v>
      </c>
      <c r="D154" s="47">
        <f t="shared" ref="D154" si="261">H154+L154</f>
        <v>1945.15964521</v>
      </c>
      <c r="E154" s="47">
        <f t="shared" ref="E154" si="262">I154+M154</f>
        <v>1014.9582579299999</v>
      </c>
      <c r="F154" s="47">
        <v>6903.9017601699998</v>
      </c>
      <c r="G154" s="47">
        <v>4151.5061828099997</v>
      </c>
      <c r="H154" s="47">
        <v>1910.19492728</v>
      </c>
      <c r="I154" s="47">
        <v>842.20065007999995</v>
      </c>
      <c r="J154" s="47">
        <v>210.21402601</v>
      </c>
      <c r="K154" s="47">
        <v>2.4917002300000002</v>
      </c>
      <c r="L154" s="47">
        <v>34.964717929999999</v>
      </c>
      <c r="M154" s="47">
        <v>172.75760785</v>
      </c>
      <c r="N154" s="47"/>
      <c r="O154" s="47"/>
      <c r="P154" s="122"/>
      <c r="Q154" s="122"/>
    </row>
    <row r="155" spans="1:17" ht="13.8" hidden="1" outlineLevel="1" collapsed="1">
      <c r="A155" s="15">
        <v>44927</v>
      </c>
      <c r="B155" s="47">
        <v>7069.2897331100003</v>
      </c>
      <c r="C155" s="47">
        <f t="shared" ref="C155" si="263">G155+K155</f>
        <v>4161.7481999099991</v>
      </c>
      <c r="D155" s="47">
        <f t="shared" ref="D155" si="264">H155+L155</f>
        <v>1899.92504037</v>
      </c>
      <c r="E155" s="47">
        <f t="shared" ref="E155" si="265">I155+M155</f>
        <v>1007.61649283</v>
      </c>
      <c r="F155" s="47">
        <v>6858.9595196399996</v>
      </c>
      <c r="G155" s="47">
        <v>4159.2340769599996</v>
      </c>
      <c r="H155" s="47">
        <v>1864.8418987</v>
      </c>
      <c r="I155" s="47">
        <v>834.88354398000001</v>
      </c>
      <c r="J155" s="47">
        <v>210.33021346999999</v>
      </c>
      <c r="K155" s="47">
        <v>2.51412295</v>
      </c>
      <c r="L155" s="47">
        <v>35.083141670000003</v>
      </c>
      <c r="M155" s="47">
        <v>172.73294885000001</v>
      </c>
      <c r="N155" s="47"/>
      <c r="O155" s="47"/>
      <c r="P155" s="122"/>
      <c r="Q155" s="122"/>
    </row>
    <row r="156" spans="1:17" ht="13.8" hidden="1" outlineLevel="1" collapsed="1">
      <c r="A156" s="15">
        <v>44958</v>
      </c>
      <c r="B156" s="47">
        <v>7016.8706501500001</v>
      </c>
      <c r="C156" s="47">
        <f t="shared" ref="C156" si="266">G156+K156</f>
        <v>4132.1033238399996</v>
      </c>
      <c r="D156" s="47">
        <f t="shared" ref="D156" si="267">H156+L156</f>
        <v>1885.4621923999998</v>
      </c>
      <c r="E156" s="47">
        <f t="shared" ref="E156" si="268">I156+M156</f>
        <v>999.30513391</v>
      </c>
      <c r="F156" s="47">
        <v>6806.6074131300002</v>
      </c>
      <c r="G156" s="47">
        <v>4129.5876918399999</v>
      </c>
      <c r="H156" s="47">
        <v>1850.2821581799999</v>
      </c>
      <c r="I156" s="47">
        <v>826.73756311</v>
      </c>
      <c r="J156" s="47">
        <v>210.26323701999999</v>
      </c>
      <c r="K156" s="47">
        <v>2.5156320000000001</v>
      </c>
      <c r="L156" s="47">
        <v>35.180034220000003</v>
      </c>
      <c r="M156" s="47">
        <v>172.5675708</v>
      </c>
      <c r="N156" s="47"/>
      <c r="O156" s="47"/>
      <c r="P156" s="122"/>
      <c r="Q156" s="122"/>
    </row>
    <row r="157" spans="1:17" ht="13.8" hidden="1" outlineLevel="1" collapsed="1">
      <c r="A157" s="15">
        <v>44986</v>
      </c>
      <c r="B157" s="47">
        <v>6987.9925380499999</v>
      </c>
      <c r="C157" s="47">
        <f t="shared" ref="C157" si="269">G157+K157</f>
        <v>4155.6835577900001</v>
      </c>
      <c r="D157" s="47">
        <f t="shared" ref="D157" si="270">H157+L157</f>
        <v>1845.9029647700002</v>
      </c>
      <c r="E157" s="47">
        <f t="shared" ref="E157" si="271">I157+M157</f>
        <v>986.40601548999996</v>
      </c>
      <c r="F157" s="47">
        <v>6779.04080402</v>
      </c>
      <c r="G157" s="47">
        <v>4153.1574904700001</v>
      </c>
      <c r="H157" s="47">
        <v>1807.5013245600001</v>
      </c>
      <c r="I157" s="47">
        <v>818.38198898999997</v>
      </c>
      <c r="J157" s="47">
        <v>208.95173403000001</v>
      </c>
      <c r="K157" s="47">
        <v>2.5260673200000001</v>
      </c>
      <c r="L157" s="47">
        <v>38.401640209999997</v>
      </c>
      <c r="M157" s="47">
        <v>168.02402649999999</v>
      </c>
      <c r="N157" s="47"/>
      <c r="O157" s="47"/>
      <c r="P157" s="122"/>
      <c r="Q157" s="122"/>
    </row>
    <row r="158" spans="1:17" ht="13.8" hidden="1" outlineLevel="1" collapsed="1">
      <c r="A158" s="15">
        <v>45017</v>
      </c>
      <c r="B158" s="47">
        <v>6944.3661567400004</v>
      </c>
      <c r="C158" s="47">
        <f t="shared" ref="C158" si="272">G158+K158</f>
        <v>4158.4728404299995</v>
      </c>
      <c r="D158" s="47">
        <f t="shared" ref="D158" si="273">H158+L158</f>
        <v>1810.4998538300001</v>
      </c>
      <c r="E158" s="47">
        <f t="shared" ref="E158" si="274">I158+M158</f>
        <v>975.39346247999993</v>
      </c>
      <c r="F158" s="47">
        <v>6740.5488454799997</v>
      </c>
      <c r="G158" s="47">
        <v>4155.8405407299997</v>
      </c>
      <c r="H158" s="47">
        <v>1776.57630255</v>
      </c>
      <c r="I158" s="47">
        <v>808.13200219999999</v>
      </c>
      <c r="J158" s="47">
        <v>203.81731126</v>
      </c>
      <c r="K158" s="47">
        <v>2.6322996999999999</v>
      </c>
      <c r="L158" s="47">
        <v>33.923551279999998</v>
      </c>
      <c r="M158" s="47">
        <v>167.26146027999999</v>
      </c>
      <c r="N158" s="47"/>
      <c r="O158" s="47"/>
      <c r="P158" s="122"/>
      <c r="Q158" s="122"/>
    </row>
    <row r="159" spans="1:17" ht="13.8" hidden="1" outlineLevel="1" collapsed="1">
      <c r="A159" s="15">
        <v>45047</v>
      </c>
      <c r="B159" s="47">
        <v>6956.4628113799999</v>
      </c>
      <c r="C159" s="47">
        <f t="shared" ref="C159" si="275">G159+K159</f>
        <v>4205.6983007700001</v>
      </c>
      <c r="D159" s="47">
        <f t="shared" ref="D159" si="276">H159+L159</f>
        <v>1783.6854406</v>
      </c>
      <c r="E159" s="47">
        <f t="shared" ref="E159" si="277">I159+M159</f>
        <v>967.07907001000001</v>
      </c>
      <c r="F159" s="47">
        <v>6752.8840312399998</v>
      </c>
      <c r="G159" s="47">
        <v>4203.0895815499998</v>
      </c>
      <c r="H159" s="47">
        <v>1749.66145985</v>
      </c>
      <c r="I159" s="47">
        <v>800.13298984000005</v>
      </c>
      <c r="J159" s="47">
        <v>203.57878013999999</v>
      </c>
      <c r="K159" s="47">
        <v>2.6087192199999998</v>
      </c>
      <c r="L159" s="47">
        <v>34.02398075</v>
      </c>
      <c r="M159" s="47">
        <v>166.94608016999999</v>
      </c>
      <c r="N159" s="47"/>
      <c r="O159" s="47"/>
      <c r="P159" s="122"/>
      <c r="Q159" s="122"/>
    </row>
    <row r="160" spans="1:17" ht="13.8" hidden="1" outlineLevel="1" collapsed="1">
      <c r="A160" s="15">
        <v>45078</v>
      </c>
      <c r="B160" s="47">
        <v>6862.9440924700002</v>
      </c>
      <c r="C160" s="47">
        <f t="shared" ref="C160" si="278">G160+K160</f>
        <v>4196.6189040600002</v>
      </c>
      <c r="D160" s="47">
        <f t="shared" ref="D160" si="279">H160+L160</f>
        <v>1717.1005535699999</v>
      </c>
      <c r="E160" s="47">
        <f t="shared" ref="E160" si="280">I160+M160</f>
        <v>949.22463483999991</v>
      </c>
      <c r="F160" s="47">
        <v>6662.3627398400004</v>
      </c>
      <c r="G160" s="47">
        <v>4194.0648015799998</v>
      </c>
      <c r="H160" s="47">
        <v>1683.2589295299999</v>
      </c>
      <c r="I160" s="47">
        <v>785.03900872999998</v>
      </c>
      <c r="J160" s="47">
        <v>200.58135263</v>
      </c>
      <c r="K160" s="47">
        <v>2.5541024800000001</v>
      </c>
      <c r="L160" s="47">
        <v>33.841624039999999</v>
      </c>
      <c r="M160" s="47">
        <v>164.18562610999999</v>
      </c>
      <c r="N160" s="47"/>
      <c r="O160" s="47"/>
      <c r="P160" s="122"/>
      <c r="Q160" s="122"/>
    </row>
    <row r="161" spans="1:17" ht="13.8" hidden="1" outlineLevel="1" collapsed="1">
      <c r="A161" s="15">
        <v>45108</v>
      </c>
      <c r="B161" s="47">
        <v>6858.6217130599998</v>
      </c>
      <c r="C161" s="47">
        <f t="shared" ref="C161" si="281">G161+K161</f>
        <v>4227.3028767100004</v>
      </c>
      <c r="D161" s="47">
        <f t="shared" ref="D161" si="282">H161+L161</f>
        <v>1694.8224275800001</v>
      </c>
      <c r="E161" s="47">
        <f t="shared" ref="E161" si="283">I161+M161</f>
        <v>936.49640877000002</v>
      </c>
      <c r="F161" s="47">
        <v>6661.57160105</v>
      </c>
      <c r="G161" s="47">
        <v>4224.7118622300004</v>
      </c>
      <c r="H161" s="47">
        <v>1662.7201868300001</v>
      </c>
      <c r="I161" s="47">
        <v>774.13955198999997</v>
      </c>
      <c r="J161" s="47">
        <v>197.05011200999999</v>
      </c>
      <c r="K161" s="47">
        <v>2.5910144800000001</v>
      </c>
      <c r="L161" s="47">
        <v>32.10224075</v>
      </c>
      <c r="M161" s="47">
        <v>162.35685677999999</v>
      </c>
      <c r="N161" s="47"/>
      <c r="O161" s="47"/>
      <c r="P161" s="122"/>
      <c r="Q161" s="122"/>
    </row>
    <row r="162" spans="1:17" ht="13.8" hidden="1" outlineLevel="1" collapsed="1">
      <c r="A162" s="15">
        <v>45139</v>
      </c>
      <c r="B162" s="47">
        <v>6887.8714350999999</v>
      </c>
      <c r="C162" s="47">
        <f t="shared" ref="C162" si="284">G162+K162</f>
        <v>4264.0160697699994</v>
      </c>
      <c r="D162" s="47">
        <f t="shared" ref="D162" si="285">H162+L162</f>
        <v>1697.58762308</v>
      </c>
      <c r="E162" s="47">
        <f t="shared" ref="E162" si="286">I162+M162</f>
        <v>926.26774225000008</v>
      </c>
      <c r="F162" s="47">
        <v>6690.9591648300002</v>
      </c>
      <c r="G162" s="47">
        <v>4261.4235178999998</v>
      </c>
      <c r="H162" s="47">
        <v>1665.45422988</v>
      </c>
      <c r="I162" s="47">
        <v>764.08141705000003</v>
      </c>
      <c r="J162" s="47">
        <v>196.91227026999999</v>
      </c>
      <c r="K162" s="47">
        <v>2.5925518699999999</v>
      </c>
      <c r="L162" s="47">
        <v>32.1333932</v>
      </c>
      <c r="M162" s="47">
        <v>162.1863252</v>
      </c>
      <c r="N162" s="47"/>
      <c r="O162" s="47"/>
      <c r="P162" s="122"/>
      <c r="Q162" s="122"/>
    </row>
    <row r="163" spans="1:17" ht="13.8" hidden="1" outlineLevel="1" collapsed="1">
      <c r="A163" s="15">
        <v>45170</v>
      </c>
      <c r="B163" s="47">
        <v>6649.5475878899997</v>
      </c>
      <c r="C163" s="47">
        <f t="shared" ref="C163" si="287">G163+K163</f>
        <v>4067.9846475200002</v>
      </c>
      <c r="D163" s="47">
        <f t="shared" ref="D163" si="288">H163+L163</f>
        <v>1566.83695956</v>
      </c>
      <c r="E163" s="47">
        <f t="shared" ref="E163" si="289">I163+M163</f>
        <v>1014.72598081</v>
      </c>
      <c r="F163" s="47">
        <v>6453.0984203199996</v>
      </c>
      <c r="G163" s="47">
        <v>4065.38074452</v>
      </c>
      <c r="H163" s="47">
        <v>1534.60019188</v>
      </c>
      <c r="I163" s="47">
        <v>853.11748392000004</v>
      </c>
      <c r="J163" s="47">
        <v>196.44916756999999</v>
      </c>
      <c r="K163" s="47">
        <v>2.6039029999999999</v>
      </c>
      <c r="L163" s="47">
        <v>32.23676768</v>
      </c>
      <c r="M163" s="47">
        <v>161.60849689</v>
      </c>
      <c r="N163" s="47"/>
      <c r="O163" s="47"/>
      <c r="P163" s="122"/>
      <c r="Q163" s="122"/>
    </row>
    <row r="164" spans="1:17" ht="13.8" hidden="1" outlineLevel="1" collapsed="1">
      <c r="A164" s="15">
        <v>45200</v>
      </c>
      <c r="B164" s="47">
        <v>6663.3557217999996</v>
      </c>
      <c r="C164" s="47">
        <f t="shared" ref="C164" si="290">G164+K164</f>
        <v>4110.6565992100004</v>
      </c>
      <c r="D164" s="47">
        <f t="shared" ref="D164" si="291">H164+L164</f>
        <v>1539.31722021</v>
      </c>
      <c r="E164" s="47">
        <f t="shared" ref="E164" si="292">I164+M164</f>
        <v>1013.38190238</v>
      </c>
      <c r="F164" s="47">
        <v>6468.2380418700004</v>
      </c>
      <c r="G164" s="47">
        <v>4108.0716365500002</v>
      </c>
      <c r="H164" s="47">
        <v>1507.1515769800001</v>
      </c>
      <c r="I164" s="47">
        <v>853.01482834000001</v>
      </c>
      <c r="J164" s="47">
        <v>195.11767993000001</v>
      </c>
      <c r="K164" s="47">
        <v>2.58496266</v>
      </c>
      <c r="L164" s="47">
        <v>32.165643230000001</v>
      </c>
      <c r="M164" s="47">
        <v>160.36707404000001</v>
      </c>
      <c r="N164" s="47"/>
      <c r="O164" s="47"/>
      <c r="P164" s="122"/>
      <c r="Q164" s="122"/>
    </row>
    <row r="165" spans="1:17" ht="13.8" collapsed="1">
      <c r="A165" s="15">
        <v>45231</v>
      </c>
      <c r="B165" s="47">
        <v>6687.3525094699999</v>
      </c>
      <c r="C165" s="47">
        <f t="shared" ref="C165" si="293">G165+K165</f>
        <v>4107.2130139800001</v>
      </c>
      <c r="D165" s="47">
        <f t="shared" ref="D165" si="294">H165+L165</f>
        <v>1558.7991836199999</v>
      </c>
      <c r="E165" s="47">
        <f t="shared" ref="E165" si="295">I165+M165</f>
        <v>1021.3403118700001</v>
      </c>
      <c r="F165" s="47">
        <v>6492.1225838999999</v>
      </c>
      <c r="G165" s="47">
        <v>4104.6145725799997</v>
      </c>
      <c r="H165" s="47">
        <v>1526.5212491899999</v>
      </c>
      <c r="I165" s="47">
        <v>860.98676212999999</v>
      </c>
      <c r="J165" s="47">
        <v>195.22992557000001</v>
      </c>
      <c r="K165" s="47">
        <v>2.5984414</v>
      </c>
      <c r="L165" s="47">
        <v>32.277934430000002</v>
      </c>
      <c r="M165" s="47">
        <v>160.35354974000001</v>
      </c>
      <c r="N165" s="47"/>
      <c r="O165" s="47"/>
      <c r="P165" s="122"/>
      <c r="Q165" s="122"/>
    </row>
    <row r="166" spans="1:17" ht="13.8">
      <c r="A166" s="15">
        <v>45261</v>
      </c>
      <c r="B166" s="47">
        <v>6252.2088813700002</v>
      </c>
      <c r="C166" s="47">
        <f t="shared" ref="C166" si="296">G166+K166</f>
        <v>3861.9873904700003</v>
      </c>
      <c r="D166" s="47">
        <f t="shared" ref="D166" si="297">H166+L166</f>
        <v>1411.3065056599999</v>
      </c>
      <c r="E166" s="47">
        <f t="shared" ref="E166" si="298">I166+M166</f>
        <v>978.91498523999996</v>
      </c>
      <c r="F166" s="47">
        <v>6051.3050679400003</v>
      </c>
      <c r="G166" s="47">
        <v>3859.2541801500001</v>
      </c>
      <c r="H166" s="47">
        <v>1377.82828662</v>
      </c>
      <c r="I166" s="47">
        <v>814.22260116999996</v>
      </c>
      <c r="J166" s="47">
        <v>200.90381343000001</v>
      </c>
      <c r="K166" s="47">
        <v>2.73321032</v>
      </c>
      <c r="L166" s="47">
        <v>33.478219039999999</v>
      </c>
      <c r="M166" s="47">
        <v>164.69238407</v>
      </c>
      <c r="N166" s="47"/>
      <c r="O166" s="47"/>
      <c r="P166" s="122"/>
      <c r="Q166" s="122"/>
    </row>
    <row r="167" spans="1:17" ht="13.8">
      <c r="A167" s="15">
        <v>45292</v>
      </c>
      <c r="B167" s="47">
        <v>6231.7551546200002</v>
      </c>
      <c r="C167" s="47">
        <f t="shared" ref="C167" si="299">G167+K167</f>
        <v>4051.9703841099999</v>
      </c>
      <c r="D167" s="47">
        <f t="shared" ref="D167" si="300">H167+L167</f>
        <v>1233.2164839499999</v>
      </c>
      <c r="E167" s="47">
        <f t="shared" ref="E167" si="301">I167+M167</f>
        <v>946.56828656000005</v>
      </c>
      <c r="F167" s="47">
        <v>6030.3342082700001</v>
      </c>
      <c r="G167" s="47">
        <v>4049.2203649799999</v>
      </c>
      <c r="H167" s="47">
        <v>1199.7262896899999</v>
      </c>
      <c r="I167" s="47">
        <v>781.38755360000005</v>
      </c>
      <c r="J167" s="47">
        <v>201.42094635000001</v>
      </c>
      <c r="K167" s="47">
        <v>2.7500191300000001</v>
      </c>
      <c r="L167" s="47">
        <v>33.490194260000003</v>
      </c>
      <c r="M167" s="47">
        <v>165.18073296</v>
      </c>
      <c r="N167" s="47"/>
      <c r="O167" s="47"/>
      <c r="P167" s="122"/>
      <c r="Q167" s="122"/>
    </row>
    <row r="168" spans="1:17" ht="13.8">
      <c r="A168" s="15">
        <v>45323</v>
      </c>
      <c r="B168" s="47">
        <v>6177.4973238800003</v>
      </c>
      <c r="C168" s="47">
        <f t="shared" ref="C168" si="302">G168+K168</f>
        <v>3996.2272586000004</v>
      </c>
      <c r="D168" s="47">
        <f t="shared" ref="D168" si="303">H168+L168</f>
        <v>1228.07926103</v>
      </c>
      <c r="E168" s="47">
        <f t="shared" ref="E168" si="304">I168+M168</f>
        <v>953.19080425000004</v>
      </c>
      <c r="F168" s="47">
        <v>5974.3499552499998</v>
      </c>
      <c r="G168" s="47">
        <v>3993.4391960100002</v>
      </c>
      <c r="H168" s="47">
        <v>1194.1897014900001</v>
      </c>
      <c r="I168" s="47">
        <v>786.72105775</v>
      </c>
      <c r="J168" s="47">
        <v>203.14736862999999</v>
      </c>
      <c r="K168" s="47">
        <v>2.78806259</v>
      </c>
      <c r="L168" s="47">
        <v>33.88955954</v>
      </c>
      <c r="M168" s="47">
        <v>166.46974650000001</v>
      </c>
      <c r="N168" s="47"/>
      <c r="O168" s="47"/>
      <c r="P168" s="122"/>
      <c r="Q168" s="122"/>
    </row>
    <row r="169" spans="1:17" ht="13.8">
      <c r="A169" s="15">
        <v>45352</v>
      </c>
      <c r="B169" s="47">
        <v>6092.2371279999998</v>
      </c>
      <c r="C169" s="47">
        <f t="shared" ref="C169" si="305">G169+K169</f>
        <v>3952.44343785</v>
      </c>
      <c r="D169" s="47">
        <f t="shared" ref="D169" si="306">H169+L169</f>
        <v>1191.17046719</v>
      </c>
      <c r="E169" s="47">
        <f t="shared" ref="E169" si="307">I169+M169</f>
        <v>948.62322296000002</v>
      </c>
      <c r="F169" s="47">
        <v>5889.0715046100004</v>
      </c>
      <c r="G169" s="47">
        <v>3949.6793028100001</v>
      </c>
      <c r="H169" s="47">
        <v>1156.25683063</v>
      </c>
      <c r="I169" s="47">
        <v>783.13537116999998</v>
      </c>
      <c r="J169" s="47">
        <v>203.16562339000001</v>
      </c>
      <c r="K169" s="47">
        <v>2.7641350400000002</v>
      </c>
      <c r="L169" s="47">
        <v>34.91363656</v>
      </c>
      <c r="M169" s="47">
        <v>165.48785179000001</v>
      </c>
      <c r="N169" s="47"/>
      <c r="O169" s="47"/>
      <c r="P169" s="122"/>
      <c r="Q169" s="122"/>
    </row>
    <row r="170" spans="1:17" ht="13.8">
      <c r="A170" s="15">
        <v>45383</v>
      </c>
      <c r="B170" s="47">
        <v>6033.8357632500001</v>
      </c>
      <c r="C170" s="47">
        <f t="shared" ref="C170" si="308">G170+K170</f>
        <v>3968.1998880699998</v>
      </c>
      <c r="D170" s="47">
        <f t="shared" ref="D170" si="309">H170+L170</f>
        <v>1164.94522224</v>
      </c>
      <c r="E170" s="47">
        <f t="shared" ref="E170" si="310">I170+M170</f>
        <v>900.69065294000006</v>
      </c>
      <c r="F170" s="47">
        <v>5828.6048207900003</v>
      </c>
      <c r="G170" s="47">
        <v>3965.2821417999999</v>
      </c>
      <c r="H170" s="47">
        <v>1129.5767669100001</v>
      </c>
      <c r="I170" s="47">
        <v>733.74591208000004</v>
      </c>
      <c r="J170" s="47">
        <v>205.23094245999999</v>
      </c>
      <c r="K170" s="47">
        <v>2.9177462699999999</v>
      </c>
      <c r="L170" s="47">
        <v>35.368455330000003</v>
      </c>
      <c r="M170" s="47">
        <v>166.94474086</v>
      </c>
      <c r="N170" s="47"/>
      <c r="O170" s="47"/>
      <c r="P170" s="122"/>
      <c r="Q170" s="122"/>
    </row>
    <row r="171" spans="1:17" ht="13.8">
      <c r="A171" s="15">
        <v>45413</v>
      </c>
      <c r="B171" s="47">
        <v>6057.0011361999996</v>
      </c>
      <c r="C171" s="47">
        <f t="shared" ref="C171" si="311">G171+K171</f>
        <v>3982.8735091899998</v>
      </c>
      <c r="D171" s="47">
        <f t="shared" ref="D171" si="312">H171+L171</f>
        <v>1169.3608275700001</v>
      </c>
      <c r="E171" s="47">
        <f t="shared" ref="E171" si="313">I171+M171</f>
        <v>904.76679944</v>
      </c>
      <c r="F171" s="47">
        <v>5848.4811150300002</v>
      </c>
      <c r="G171" s="47">
        <v>3979.98883376</v>
      </c>
      <c r="H171" s="47">
        <v>1133.1238048</v>
      </c>
      <c r="I171" s="47">
        <v>735.36847647000002</v>
      </c>
      <c r="J171" s="47">
        <v>208.52002117000001</v>
      </c>
      <c r="K171" s="47">
        <v>2.8846754300000002</v>
      </c>
      <c r="L171" s="47">
        <v>36.237022770000003</v>
      </c>
      <c r="M171" s="47">
        <v>169.39832297000001</v>
      </c>
      <c r="N171" s="47"/>
      <c r="O171" s="47"/>
      <c r="P171" s="122"/>
      <c r="Q171" s="122"/>
    </row>
    <row r="172" spans="1:17" ht="13.8">
      <c r="A172" s="15">
        <v>45444</v>
      </c>
      <c r="B172" s="47">
        <v>5991.0638998000004</v>
      </c>
      <c r="C172" s="47">
        <f t="shared" ref="C172" si="314">G172+K172</f>
        <v>3879.0819675899997</v>
      </c>
      <c r="D172" s="47">
        <f t="shared" ref="D172" si="315">H172+L172</f>
        <v>1208.2861903099999</v>
      </c>
      <c r="E172" s="47">
        <f t="shared" ref="E172" si="316">I172+M172</f>
        <v>903.69574190000003</v>
      </c>
      <c r="F172" s="47">
        <v>5783.1475186999996</v>
      </c>
      <c r="G172" s="47">
        <v>3876.1721219699998</v>
      </c>
      <c r="H172" s="47">
        <v>1171.8897162999999</v>
      </c>
      <c r="I172" s="47">
        <v>735.08568043000002</v>
      </c>
      <c r="J172" s="47">
        <v>207.9163811</v>
      </c>
      <c r="K172" s="47">
        <v>2.90984562</v>
      </c>
      <c r="L172" s="47">
        <v>36.396474009999999</v>
      </c>
      <c r="M172" s="47">
        <v>168.61006147000001</v>
      </c>
      <c r="N172" s="47"/>
      <c r="O172" s="47"/>
      <c r="P172" s="122"/>
      <c r="Q172" s="122"/>
    </row>
    <row r="173" spans="1:17" ht="13.8">
      <c r="A173" s="15">
        <v>45474</v>
      </c>
      <c r="B173" s="47">
        <v>6053.5095841900002</v>
      </c>
      <c r="C173" s="47">
        <f t="shared" ref="C173" si="317">G173+K173</f>
        <v>3983.44400731</v>
      </c>
      <c r="D173" s="47">
        <f t="shared" ref="D173" si="318">H173+L173</f>
        <v>1171.8133296799999</v>
      </c>
      <c r="E173" s="47">
        <f t="shared" ref="E173" si="319">I173+M173</f>
        <v>898.25224719999994</v>
      </c>
      <c r="F173" s="47">
        <v>5842.96493792</v>
      </c>
      <c r="G173" s="47">
        <v>3980.4773094699999</v>
      </c>
      <c r="H173" s="47">
        <v>1134.8453478199999</v>
      </c>
      <c r="I173" s="47">
        <v>727.64228062999996</v>
      </c>
      <c r="J173" s="47">
        <v>210.54464626999999</v>
      </c>
      <c r="K173" s="47">
        <v>2.9666978400000001</v>
      </c>
      <c r="L173" s="47">
        <v>36.967981860000002</v>
      </c>
      <c r="M173" s="47">
        <v>170.60996657000001</v>
      </c>
      <c r="N173" s="47"/>
      <c r="O173" s="47"/>
      <c r="P173" s="122"/>
      <c r="Q173" s="122"/>
    </row>
    <row r="174" spans="1:17" ht="13.8">
      <c r="A174" s="15">
        <v>45505</v>
      </c>
      <c r="B174" s="47">
        <v>5615.4867684700002</v>
      </c>
      <c r="C174" s="47">
        <f t="shared" ref="C174" si="320">G174+K174</f>
        <v>3533.8197348799999</v>
      </c>
      <c r="D174" s="47">
        <f t="shared" ref="D174" si="321">H174+L174</f>
        <v>1200.56016135</v>
      </c>
      <c r="E174" s="47">
        <f t="shared" ref="E174" si="322">I174+M174</f>
        <v>881.10687223999992</v>
      </c>
      <c r="F174" s="47">
        <v>5403.8172306699998</v>
      </c>
      <c r="G174" s="47">
        <v>3530.4569350000002</v>
      </c>
      <c r="H174" s="47">
        <v>1163.3248551500001</v>
      </c>
      <c r="I174" s="47">
        <v>710.03544051999995</v>
      </c>
      <c r="J174" s="47">
        <v>211.6695378</v>
      </c>
      <c r="K174" s="47">
        <v>3.3627998799999999</v>
      </c>
      <c r="L174" s="47">
        <v>37.235306199999997</v>
      </c>
      <c r="M174" s="47">
        <v>171.07143171999999</v>
      </c>
      <c r="N174" s="47"/>
      <c r="O174" s="47"/>
      <c r="P174" s="122"/>
      <c r="Q174" s="122"/>
    </row>
    <row r="175" spans="1:17" ht="13.8">
      <c r="A175" s="15">
        <v>45536</v>
      </c>
      <c r="B175" s="47">
        <v>5520.63256783</v>
      </c>
      <c r="C175" s="47">
        <f t="shared" ref="C175" si="323">G175+K175</f>
        <v>3435.7623396700001</v>
      </c>
      <c r="D175" s="47">
        <f t="shared" ref="D175" si="324">H175+L175</f>
        <v>1201.6255933300001</v>
      </c>
      <c r="E175" s="47">
        <f t="shared" ref="E175" si="325">I175+M175</f>
        <v>883.24463483</v>
      </c>
      <c r="F175" s="47">
        <v>5311.1715123200001</v>
      </c>
      <c r="G175" s="47">
        <v>3432.4571389900002</v>
      </c>
      <c r="H175" s="47">
        <v>1164.2872106100001</v>
      </c>
      <c r="I175" s="47">
        <v>714.42716271999996</v>
      </c>
      <c r="J175" s="47">
        <v>209.46105550999999</v>
      </c>
      <c r="K175" s="47">
        <v>3.30520068</v>
      </c>
      <c r="L175" s="47">
        <v>37.338382719999998</v>
      </c>
      <c r="M175" s="47">
        <v>168.81747211000001</v>
      </c>
      <c r="N175" s="47"/>
      <c r="O175" s="47"/>
      <c r="P175" s="122"/>
      <c r="Q175" s="122"/>
    </row>
    <row r="176" spans="1:17" ht="13.8">
      <c r="A176" s="15">
        <v>45566</v>
      </c>
      <c r="B176" s="47">
        <v>5477.8737424399997</v>
      </c>
      <c r="C176" s="47">
        <f t="shared" ref="C176" si="326">G176+K176</f>
        <v>3398.5561504799998</v>
      </c>
      <c r="D176" s="47">
        <f t="shared" ref="D176" si="327">H176+L176</f>
        <v>1201.40438905</v>
      </c>
      <c r="E176" s="47">
        <f t="shared" ref="E176" si="328">I176+M176</f>
        <v>877.91320291</v>
      </c>
      <c r="F176" s="47">
        <v>5270.4893604400004</v>
      </c>
      <c r="G176" s="47">
        <v>3395.55791318</v>
      </c>
      <c r="H176" s="47">
        <v>1164.2561232999999</v>
      </c>
      <c r="I176" s="47">
        <v>710.67532396000001</v>
      </c>
      <c r="J176" s="47">
        <v>207.38438199999999</v>
      </c>
      <c r="K176" s="47">
        <v>2.9982373</v>
      </c>
      <c r="L176" s="47">
        <v>37.14826575</v>
      </c>
      <c r="M176" s="47">
        <v>167.23787895000001</v>
      </c>
      <c r="N176" s="47"/>
      <c r="O176" s="47"/>
      <c r="P176" s="122"/>
      <c r="Q176" s="122"/>
    </row>
    <row r="177" spans="1:17" ht="13.8">
      <c r="A177" s="15">
        <v>45597</v>
      </c>
      <c r="B177" s="47">
        <v>5430.9656432800002</v>
      </c>
      <c r="C177" s="47">
        <f t="shared" ref="C177" si="329">G177+K177</f>
        <v>3330.6605459100001</v>
      </c>
      <c r="D177" s="47">
        <f t="shared" ref="D177" si="330">H177+L177</f>
        <v>1225.1246167900001</v>
      </c>
      <c r="E177" s="47">
        <f t="shared" ref="E177" si="331">I177+M177</f>
        <v>875.18048057999999</v>
      </c>
      <c r="F177" s="47">
        <v>5221.8461996400001</v>
      </c>
      <c r="G177" s="47">
        <v>3327.5752127800001</v>
      </c>
      <c r="H177" s="47">
        <v>1187.54805276</v>
      </c>
      <c r="I177" s="47">
        <v>706.72293409999997</v>
      </c>
      <c r="J177" s="47">
        <v>209.11944363999999</v>
      </c>
      <c r="K177" s="47">
        <v>3.08533313</v>
      </c>
      <c r="L177" s="47">
        <v>37.57656403</v>
      </c>
      <c r="M177" s="47">
        <v>168.45754647999999</v>
      </c>
      <c r="N177" s="47"/>
      <c r="O177" s="47"/>
      <c r="P177" s="122"/>
      <c r="Q177" s="12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4" width="13.5546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20" width="9.109375" style="31"/>
    <col min="21" max="21" width="15.88671875" style="31" customWidth="1"/>
    <col min="22" max="16384" width="9.109375" style="31"/>
  </cols>
  <sheetData>
    <row r="1" spans="1:702">
      <c r="A1" s="27" t="s">
        <v>131</v>
      </c>
      <c r="B1" s="17"/>
    </row>
    <row r="2" spans="1:702" ht="5.25" customHeight="1"/>
    <row r="3" spans="1:702">
      <c r="A3" s="115" t="s">
        <v>51</v>
      </c>
    </row>
    <row r="4" spans="1:702" ht="12.75" customHeight="1">
      <c r="A4" s="215" t="s">
        <v>130</v>
      </c>
      <c r="B4" s="216"/>
      <c r="C4" s="118"/>
    </row>
    <row r="5" spans="1:702" ht="12.75" customHeight="1">
      <c r="A5" s="33" t="s">
        <v>231</v>
      </c>
    </row>
    <row r="6" spans="1:702" ht="12.75" customHeight="1">
      <c r="A6" s="217" t="s">
        <v>0</v>
      </c>
      <c r="B6" s="219" t="s">
        <v>1</v>
      </c>
      <c r="C6" s="221" t="s">
        <v>50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1:702" s="48" customFormat="1" ht="12.75" customHeight="1">
      <c r="A7" s="217"/>
      <c r="B7" s="219"/>
      <c r="C7" s="213" t="s">
        <v>262</v>
      </c>
      <c r="D7" s="213" t="s">
        <v>263</v>
      </c>
      <c r="E7" s="213" t="s">
        <v>47</v>
      </c>
      <c r="F7" s="213" t="s">
        <v>46</v>
      </c>
      <c r="G7" s="213" t="s">
        <v>45</v>
      </c>
      <c r="H7" s="213" t="s">
        <v>44</v>
      </c>
      <c r="I7" s="213" t="s">
        <v>43</v>
      </c>
      <c r="J7" s="213" t="s">
        <v>42</v>
      </c>
      <c r="K7" s="213" t="s">
        <v>41</v>
      </c>
      <c r="L7" s="213" t="s">
        <v>64</v>
      </c>
      <c r="M7" s="213" t="s">
        <v>264</v>
      </c>
      <c r="N7" s="213" t="s">
        <v>39</v>
      </c>
      <c r="O7" s="213" t="s">
        <v>38</v>
      </c>
      <c r="P7" s="213" t="s">
        <v>52</v>
      </c>
      <c r="Q7" s="213" t="s">
        <v>37</v>
      </c>
      <c r="R7" s="213" t="s">
        <v>36</v>
      </c>
      <c r="S7" s="213" t="s">
        <v>35</v>
      </c>
      <c r="T7" s="213" t="s">
        <v>34</v>
      </c>
    </row>
    <row r="8" spans="1:702" s="48" customFormat="1" ht="12.75" customHeight="1">
      <c r="A8" s="218"/>
      <c r="B8" s="220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48" customFormat="1" ht="65.25" customHeight="1">
      <c r="A9" s="218"/>
      <c r="B9" s="220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48" customFormat="1" ht="13.5" customHeight="1" collapsed="1">
      <c r="A10" s="28">
        <v>1</v>
      </c>
      <c r="B10" s="172">
        <v>2</v>
      </c>
      <c r="C10" s="28">
        <v>3</v>
      </c>
      <c r="D10" s="172">
        <v>4</v>
      </c>
      <c r="E10" s="28">
        <v>5</v>
      </c>
      <c r="F10" s="172">
        <v>6</v>
      </c>
      <c r="G10" s="28">
        <v>7</v>
      </c>
      <c r="H10" s="172">
        <v>8</v>
      </c>
      <c r="I10" s="28">
        <v>9</v>
      </c>
      <c r="J10" s="172">
        <v>10</v>
      </c>
      <c r="K10" s="28">
        <v>11</v>
      </c>
      <c r="L10" s="172">
        <v>12</v>
      </c>
      <c r="M10" s="28">
        <v>13</v>
      </c>
      <c r="N10" s="172">
        <v>14</v>
      </c>
      <c r="O10" s="28">
        <v>15</v>
      </c>
      <c r="P10" s="172">
        <v>16</v>
      </c>
      <c r="Q10" s="28">
        <v>17</v>
      </c>
      <c r="R10" s="172">
        <v>18</v>
      </c>
      <c r="S10" s="28">
        <v>19</v>
      </c>
      <c r="T10" s="172">
        <v>20</v>
      </c>
    </row>
    <row r="11" spans="1:702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5">
        <v>41275</v>
      </c>
      <c r="B35" s="123">
        <v>8939.6096352500008</v>
      </c>
      <c r="C35" s="123">
        <v>635.33440208000002</v>
      </c>
      <c r="D35" s="123">
        <v>0.48188772000000002</v>
      </c>
      <c r="E35" s="123">
        <v>5535.2848888500002</v>
      </c>
      <c r="F35" s="123">
        <v>353.39255664000001</v>
      </c>
      <c r="G35" s="123">
        <v>10.679548049999999</v>
      </c>
      <c r="H35" s="123">
        <v>220.07184995</v>
      </c>
      <c r="I35" s="123">
        <v>1633.9458651100001</v>
      </c>
      <c r="J35" s="123">
        <v>85.983170349999995</v>
      </c>
      <c r="K35" s="123">
        <v>10.07905336</v>
      </c>
      <c r="L35" s="123">
        <v>2.5877455500000002</v>
      </c>
      <c r="M35" s="173" t="s">
        <v>189</v>
      </c>
      <c r="N35" s="123">
        <v>191.99324716999999</v>
      </c>
      <c r="O35" s="123">
        <v>241.03705550999999</v>
      </c>
      <c r="P35" s="123">
        <v>3.0172848600000002</v>
      </c>
      <c r="Q35" s="123">
        <v>1.0177252999999999</v>
      </c>
      <c r="R35" s="123">
        <v>13.91337826</v>
      </c>
      <c r="S35" s="123">
        <v>3.5418E-4</v>
      </c>
      <c r="T35" s="123">
        <v>0.78962231000000005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5">
        <v>41306</v>
      </c>
      <c r="B36" s="123">
        <v>8988.4891169799994</v>
      </c>
      <c r="C36" s="123">
        <v>680.66670255999998</v>
      </c>
      <c r="D36" s="123">
        <v>1.22237368</v>
      </c>
      <c r="E36" s="123">
        <v>5605.9286247299997</v>
      </c>
      <c r="F36" s="123">
        <v>290.93049205</v>
      </c>
      <c r="G36" s="123">
        <v>10.579245950000001</v>
      </c>
      <c r="H36" s="123">
        <v>223.66065241000001</v>
      </c>
      <c r="I36" s="123">
        <v>1635.76126866</v>
      </c>
      <c r="J36" s="123">
        <v>69.268640039999994</v>
      </c>
      <c r="K36" s="123">
        <v>10.43714875</v>
      </c>
      <c r="L36" s="123">
        <v>2.61475927</v>
      </c>
      <c r="M36" s="173" t="s">
        <v>189</v>
      </c>
      <c r="N36" s="123">
        <v>191.54730294000001</v>
      </c>
      <c r="O36" s="123">
        <v>237.57051258000001</v>
      </c>
      <c r="P36" s="123">
        <v>10.839045540000001</v>
      </c>
      <c r="Q36" s="123">
        <v>0.82806594</v>
      </c>
      <c r="R36" s="123">
        <v>15.786414730000001</v>
      </c>
      <c r="S36" s="123">
        <v>5.8622000000000004E-4</v>
      </c>
      <c r="T36" s="123">
        <v>0.84728093000000004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5">
        <v>41334</v>
      </c>
      <c r="B37" s="123">
        <v>8854.3396854099992</v>
      </c>
      <c r="C37" s="123">
        <v>720.64931133000005</v>
      </c>
      <c r="D37" s="123">
        <v>1.2678023300000001</v>
      </c>
      <c r="E37" s="123">
        <v>5518.2989007100005</v>
      </c>
      <c r="F37" s="123">
        <v>284.32295959999999</v>
      </c>
      <c r="G37" s="123">
        <v>18.42915228</v>
      </c>
      <c r="H37" s="123">
        <v>192.25120132999999</v>
      </c>
      <c r="I37" s="123">
        <v>1612.28357811</v>
      </c>
      <c r="J37" s="123">
        <v>140.07551334999999</v>
      </c>
      <c r="K37" s="123">
        <v>10.00348876</v>
      </c>
      <c r="L37" s="123">
        <v>2.66597537</v>
      </c>
      <c r="M37" s="173" t="s">
        <v>189</v>
      </c>
      <c r="N37" s="123">
        <v>191.10920375000001</v>
      </c>
      <c r="O37" s="123">
        <v>131.70863051000001</v>
      </c>
      <c r="P37" s="123">
        <v>10.795533860000001</v>
      </c>
      <c r="Q37" s="123">
        <v>0.79846795000000004</v>
      </c>
      <c r="R37" s="123">
        <v>16.034255630000001</v>
      </c>
      <c r="S37" s="123">
        <v>1.0127E-4</v>
      </c>
      <c r="T37" s="123">
        <v>3.64560927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5">
        <v>41365</v>
      </c>
      <c r="B38" s="123">
        <v>8931.5277086499991</v>
      </c>
      <c r="C38" s="123">
        <v>799.28135022000004</v>
      </c>
      <c r="D38" s="123">
        <v>1.37390404</v>
      </c>
      <c r="E38" s="123">
        <v>5493.8335345900005</v>
      </c>
      <c r="F38" s="123">
        <v>336.09540246</v>
      </c>
      <c r="G38" s="123">
        <v>17.71935508</v>
      </c>
      <c r="H38" s="123">
        <v>192.98546862000001</v>
      </c>
      <c r="I38" s="123">
        <v>1603.8729825800001</v>
      </c>
      <c r="J38" s="123">
        <v>127.95963758000001</v>
      </c>
      <c r="K38" s="123">
        <v>11.702835370000001</v>
      </c>
      <c r="L38" s="123">
        <v>2.2875641400000002</v>
      </c>
      <c r="M38" s="173" t="s">
        <v>189</v>
      </c>
      <c r="N38" s="123">
        <v>190.52716126999999</v>
      </c>
      <c r="O38" s="123">
        <v>125.44459028999999</v>
      </c>
      <c r="P38" s="123">
        <v>10.870948950000001</v>
      </c>
      <c r="Q38" s="123">
        <v>0.69848847000000003</v>
      </c>
      <c r="R38" s="123">
        <v>15.68114072</v>
      </c>
      <c r="S38" s="123">
        <v>1.0436E-4</v>
      </c>
      <c r="T38" s="123">
        <v>1.19323991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5">
        <v>41395</v>
      </c>
      <c r="B39" s="123">
        <v>8859.1477621699996</v>
      </c>
      <c r="C39" s="123">
        <v>839.28332037999996</v>
      </c>
      <c r="D39" s="123">
        <v>1.23271986</v>
      </c>
      <c r="E39" s="123">
        <v>5420.3210794200004</v>
      </c>
      <c r="F39" s="123">
        <v>314.08273357000002</v>
      </c>
      <c r="G39" s="123">
        <v>21.399236890000001</v>
      </c>
      <c r="H39" s="123">
        <v>194.32308638999999</v>
      </c>
      <c r="I39" s="123">
        <v>1574.5467358400001</v>
      </c>
      <c r="J39" s="123">
        <v>125.97168727</v>
      </c>
      <c r="K39" s="123">
        <v>13.51367355</v>
      </c>
      <c r="L39" s="123">
        <v>2.2569593700000001</v>
      </c>
      <c r="M39" s="173" t="s">
        <v>189</v>
      </c>
      <c r="N39" s="123">
        <v>202.35196099000001</v>
      </c>
      <c r="O39" s="123">
        <v>120.20234017</v>
      </c>
      <c r="P39" s="123">
        <v>11.30980609</v>
      </c>
      <c r="Q39" s="123">
        <v>1.17954625</v>
      </c>
      <c r="R39" s="123">
        <v>16.323311619999998</v>
      </c>
      <c r="S39" s="123">
        <v>2.7415E-3</v>
      </c>
      <c r="T39" s="123">
        <v>0.84682301000000004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5">
        <v>41426</v>
      </c>
      <c r="B40" s="123">
        <v>8793.72343800001</v>
      </c>
      <c r="C40" s="123">
        <v>881.98918560000004</v>
      </c>
      <c r="D40" s="123">
        <v>1.16743916</v>
      </c>
      <c r="E40" s="123">
        <v>5317.4308209299998</v>
      </c>
      <c r="F40" s="123">
        <v>303.81976528000001</v>
      </c>
      <c r="G40" s="123">
        <v>20.513784350000002</v>
      </c>
      <c r="H40" s="123">
        <v>197.32355820000001</v>
      </c>
      <c r="I40" s="123">
        <v>1568.8552566799999</v>
      </c>
      <c r="J40" s="123">
        <v>134.34985952</v>
      </c>
      <c r="K40" s="123">
        <v>13.40139639</v>
      </c>
      <c r="L40" s="123">
        <v>2.4649380600000002</v>
      </c>
      <c r="M40" s="173" t="s">
        <v>189</v>
      </c>
      <c r="N40" s="123">
        <v>202.73421342</v>
      </c>
      <c r="O40" s="123">
        <v>119.00263294</v>
      </c>
      <c r="P40" s="123">
        <v>10.768500680000001</v>
      </c>
      <c r="Q40" s="123">
        <v>2.5954413999999999</v>
      </c>
      <c r="R40" s="123">
        <v>16.391808869999998</v>
      </c>
      <c r="S40" s="123">
        <v>7.09861E-3</v>
      </c>
      <c r="T40" s="123">
        <v>0.90773791000000004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5">
        <v>41456</v>
      </c>
      <c r="B41" s="123">
        <v>8525.6755841600007</v>
      </c>
      <c r="C41" s="123">
        <v>841.53059858999995</v>
      </c>
      <c r="D41" s="123">
        <v>0.83831204999999998</v>
      </c>
      <c r="E41" s="123">
        <v>5138.4065326299997</v>
      </c>
      <c r="F41" s="123">
        <v>313.52497708999999</v>
      </c>
      <c r="G41" s="123">
        <v>17.48642963</v>
      </c>
      <c r="H41" s="123">
        <v>205.01108596</v>
      </c>
      <c r="I41" s="123">
        <v>1510.6479373</v>
      </c>
      <c r="J41" s="123">
        <v>134.52157431000001</v>
      </c>
      <c r="K41" s="123">
        <v>12.55496288</v>
      </c>
      <c r="L41" s="123">
        <v>2.2545114700000002</v>
      </c>
      <c r="M41" s="173" t="s">
        <v>189</v>
      </c>
      <c r="N41" s="123">
        <v>200.14057292999999</v>
      </c>
      <c r="O41" s="123">
        <v>118.51535871999999</v>
      </c>
      <c r="P41" s="123">
        <v>10.230945439999999</v>
      </c>
      <c r="Q41" s="123">
        <v>2.7853491400000001</v>
      </c>
      <c r="R41" s="123">
        <v>16.348672700000002</v>
      </c>
      <c r="S41" s="123">
        <v>5.389157E-2</v>
      </c>
      <c r="T41" s="123">
        <v>0.82387175000000001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5">
        <v>41487</v>
      </c>
      <c r="B42" s="123">
        <v>8511.6140568800001</v>
      </c>
      <c r="C42" s="123">
        <v>807.18147420000003</v>
      </c>
      <c r="D42" s="123">
        <v>0.87224668000000005</v>
      </c>
      <c r="E42" s="123">
        <v>5128.53642003</v>
      </c>
      <c r="F42" s="123">
        <v>319.57534735000002</v>
      </c>
      <c r="G42" s="123">
        <v>19.03671533</v>
      </c>
      <c r="H42" s="123">
        <v>216.73467385999999</v>
      </c>
      <c r="I42" s="123">
        <v>1489.0749495600001</v>
      </c>
      <c r="J42" s="123">
        <v>166.79518249</v>
      </c>
      <c r="K42" s="123">
        <v>11.29002502</v>
      </c>
      <c r="L42" s="123">
        <v>2.3926054400000001</v>
      </c>
      <c r="M42" s="173" t="s">
        <v>189</v>
      </c>
      <c r="N42" s="123">
        <v>200.32767931999999</v>
      </c>
      <c r="O42" s="123">
        <v>119.64337612</v>
      </c>
      <c r="P42" s="123">
        <v>9.6552155899999992</v>
      </c>
      <c r="Q42" s="123">
        <v>3.3036538200000001</v>
      </c>
      <c r="R42" s="123">
        <v>16.231043530000001</v>
      </c>
      <c r="S42" s="123">
        <v>6.5549220000000005E-2</v>
      </c>
      <c r="T42" s="123">
        <v>0.89789931999999995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5">
        <v>41518</v>
      </c>
      <c r="B43" s="123">
        <v>8390.1296868600002</v>
      </c>
      <c r="C43" s="123">
        <v>768.92488906999995</v>
      </c>
      <c r="D43" s="123">
        <v>0.85533802000000003</v>
      </c>
      <c r="E43" s="123">
        <v>4941.6177616300001</v>
      </c>
      <c r="F43" s="123">
        <v>318.60304830000001</v>
      </c>
      <c r="G43" s="123">
        <v>19.844088289999998</v>
      </c>
      <c r="H43" s="123">
        <v>206.80764542</v>
      </c>
      <c r="I43" s="123">
        <v>1589.1720309299999</v>
      </c>
      <c r="J43" s="123">
        <v>182.20830749999999</v>
      </c>
      <c r="K43" s="123">
        <v>10.637868409999999</v>
      </c>
      <c r="L43" s="123">
        <v>2.5442926799999999</v>
      </c>
      <c r="M43" s="173" t="s">
        <v>189</v>
      </c>
      <c r="N43" s="123">
        <v>198.88392956999999</v>
      </c>
      <c r="O43" s="123">
        <v>119.60098807999999</v>
      </c>
      <c r="P43" s="123">
        <v>9.7312982300000002</v>
      </c>
      <c r="Q43" s="123">
        <v>2.4324421799999998</v>
      </c>
      <c r="R43" s="123">
        <v>17.218965449999999</v>
      </c>
      <c r="S43" s="123">
        <v>4.5465480000000003E-2</v>
      </c>
      <c r="T43" s="123">
        <v>1.0013276200000001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5">
        <v>41548</v>
      </c>
      <c r="B44" s="123">
        <v>8517.7373368400004</v>
      </c>
      <c r="C44" s="123">
        <v>718.50693726999998</v>
      </c>
      <c r="D44" s="123">
        <v>0.86496434</v>
      </c>
      <c r="E44" s="123">
        <v>5410.5485797299998</v>
      </c>
      <c r="F44" s="123">
        <v>66.905557790000003</v>
      </c>
      <c r="G44" s="123">
        <v>17.444870080000001</v>
      </c>
      <c r="H44" s="123">
        <v>199.35404323</v>
      </c>
      <c r="I44" s="123">
        <v>1592.6060153400001</v>
      </c>
      <c r="J44" s="123">
        <v>180.65823040000001</v>
      </c>
      <c r="K44" s="123">
        <v>10.7327523</v>
      </c>
      <c r="L44" s="123">
        <v>2.8310807800000002</v>
      </c>
      <c r="M44" s="173" t="s">
        <v>189</v>
      </c>
      <c r="N44" s="123">
        <v>199.04550945</v>
      </c>
      <c r="O44" s="123">
        <v>87.802692739999998</v>
      </c>
      <c r="P44" s="123">
        <v>10.01161546</v>
      </c>
      <c r="Q44" s="123">
        <v>2.33053424</v>
      </c>
      <c r="R44" s="123">
        <v>16.81347534</v>
      </c>
      <c r="S44" s="123">
        <v>2.2899280000000001E-2</v>
      </c>
      <c r="T44" s="123">
        <v>1.25757907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5">
        <v>41579</v>
      </c>
      <c r="B45" s="123">
        <v>8571.2643671299993</v>
      </c>
      <c r="C45" s="123">
        <v>709.03019688999996</v>
      </c>
      <c r="D45" s="123">
        <v>0.83284457000000001</v>
      </c>
      <c r="E45" s="123">
        <v>5463.2074013399997</v>
      </c>
      <c r="F45" s="123">
        <v>57.985380409999998</v>
      </c>
      <c r="G45" s="123">
        <v>17.231646770000001</v>
      </c>
      <c r="H45" s="123">
        <v>188.16027531</v>
      </c>
      <c r="I45" s="123">
        <v>1685.7961858599999</v>
      </c>
      <c r="J45" s="123">
        <v>140.86369381</v>
      </c>
      <c r="K45" s="123">
        <v>10.60540469</v>
      </c>
      <c r="L45" s="123">
        <v>2.7811490999999999</v>
      </c>
      <c r="M45" s="173" t="s">
        <v>189</v>
      </c>
      <c r="N45" s="123">
        <v>198.62929296999999</v>
      </c>
      <c r="O45" s="123">
        <v>66.151691819999996</v>
      </c>
      <c r="P45" s="123">
        <v>10.117139509999999</v>
      </c>
      <c r="Q45" s="123">
        <v>2.1923850800000002</v>
      </c>
      <c r="R45" s="123">
        <v>16.526275290000001</v>
      </c>
      <c r="S45" s="123">
        <v>1.4375860000000001E-2</v>
      </c>
      <c r="T45" s="123">
        <v>1.13902785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5">
        <v>41609</v>
      </c>
      <c r="B46" s="123">
        <v>8856.7295244399993</v>
      </c>
      <c r="C46" s="123">
        <v>797.79622203999998</v>
      </c>
      <c r="D46" s="123">
        <v>0.83522668</v>
      </c>
      <c r="E46" s="123">
        <v>5458.8573655500004</v>
      </c>
      <c r="F46" s="123">
        <v>55.328588289999999</v>
      </c>
      <c r="G46" s="123">
        <v>14.42400252</v>
      </c>
      <c r="H46" s="123">
        <v>183.15845031000001</v>
      </c>
      <c r="I46" s="123">
        <v>1903.5269696099999</v>
      </c>
      <c r="J46" s="123">
        <v>140.26104143000001</v>
      </c>
      <c r="K46" s="123">
        <v>13.100607800000001</v>
      </c>
      <c r="L46" s="123">
        <v>2.80919645</v>
      </c>
      <c r="M46" s="173" t="s">
        <v>189</v>
      </c>
      <c r="N46" s="123">
        <v>198.28024277</v>
      </c>
      <c r="O46" s="123">
        <v>68.577553690000002</v>
      </c>
      <c r="P46" s="123">
        <v>9.8644722300000005</v>
      </c>
      <c r="Q46" s="123">
        <v>2.2529500100000002</v>
      </c>
      <c r="R46" s="123">
        <v>6.50870456</v>
      </c>
      <c r="S46" s="123">
        <v>1.1135279999999999E-2</v>
      </c>
      <c r="T46" s="123">
        <v>1.13679522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5">
        <v>41640</v>
      </c>
      <c r="B47" s="123">
        <v>8457.3655374600003</v>
      </c>
      <c r="C47" s="123">
        <v>790.81372076000002</v>
      </c>
      <c r="D47" s="123">
        <v>0.83035232999999997</v>
      </c>
      <c r="E47" s="123">
        <v>5295.2176473</v>
      </c>
      <c r="F47" s="123">
        <v>32.585929720000003</v>
      </c>
      <c r="G47" s="123">
        <v>14.152268749999999</v>
      </c>
      <c r="H47" s="123">
        <v>184.65437677</v>
      </c>
      <c r="I47" s="123">
        <v>1687.2793707799999</v>
      </c>
      <c r="J47" s="123">
        <v>147.87237898000001</v>
      </c>
      <c r="K47" s="123">
        <v>13.55942295</v>
      </c>
      <c r="L47" s="123">
        <v>2.8394132500000002</v>
      </c>
      <c r="M47" s="173" t="s">
        <v>189</v>
      </c>
      <c r="N47" s="123">
        <v>198.83445348999999</v>
      </c>
      <c r="O47" s="123">
        <v>69.280819980000004</v>
      </c>
      <c r="P47" s="123">
        <v>10.058178590000001</v>
      </c>
      <c r="Q47" s="123">
        <v>1.9366838099999999</v>
      </c>
      <c r="R47" s="123">
        <v>6.24182769</v>
      </c>
      <c r="S47" s="123">
        <v>7.2495499999999996E-3</v>
      </c>
      <c r="T47" s="123">
        <v>1.2014427599999999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5">
        <v>41671</v>
      </c>
      <c r="B48" s="123">
        <v>9896.4460373000002</v>
      </c>
      <c r="C48" s="123">
        <v>883.14101826000001</v>
      </c>
      <c r="D48" s="123">
        <v>1.09890877</v>
      </c>
      <c r="E48" s="123">
        <v>6355.0923220200002</v>
      </c>
      <c r="F48" s="123">
        <v>20.43893344</v>
      </c>
      <c r="G48" s="123">
        <v>15.3078044</v>
      </c>
      <c r="H48" s="123">
        <v>264.30950430000001</v>
      </c>
      <c r="I48" s="123">
        <v>1882.3371094500001</v>
      </c>
      <c r="J48" s="123">
        <v>113.12195975</v>
      </c>
      <c r="K48" s="123">
        <v>13.04167736</v>
      </c>
      <c r="L48" s="123">
        <v>3.3090727700000002</v>
      </c>
      <c r="M48" s="173" t="s">
        <v>189</v>
      </c>
      <c r="N48" s="123">
        <v>247.20940098</v>
      </c>
      <c r="O48" s="123">
        <v>84.071874390000005</v>
      </c>
      <c r="P48" s="123">
        <v>3.8540942899999999</v>
      </c>
      <c r="Q48" s="123">
        <v>1.7405379299999999</v>
      </c>
      <c r="R48" s="123">
        <v>7.2931555499999998</v>
      </c>
      <c r="S48" s="123">
        <v>2.0560999999999999E-3</v>
      </c>
      <c r="T48" s="123">
        <v>1.0766075399999999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5">
        <v>41699</v>
      </c>
      <c r="B49" s="123">
        <v>10346.874704620001</v>
      </c>
      <c r="C49" s="123">
        <v>912.79959647999999</v>
      </c>
      <c r="D49" s="123">
        <v>1.0960416799999999</v>
      </c>
      <c r="E49" s="123">
        <v>6719.2016645100002</v>
      </c>
      <c r="F49" s="123">
        <v>5.3790593299999996</v>
      </c>
      <c r="G49" s="123">
        <v>12.26535559</v>
      </c>
      <c r="H49" s="123">
        <v>268.79985016000001</v>
      </c>
      <c r="I49" s="123">
        <v>1952.4011402900001</v>
      </c>
      <c r="J49" s="123">
        <v>111.02272549</v>
      </c>
      <c r="K49" s="123">
        <v>13.45486075</v>
      </c>
      <c r="L49" s="123">
        <v>3.43643974</v>
      </c>
      <c r="M49" s="173" t="s">
        <v>189</v>
      </c>
      <c r="N49" s="123">
        <v>268.31534599000003</v>
      </c>
      <c r="O49" s="123">
        <v>65.031647390000003</v>
      </c>
      <c r="P49" s="123">
        <v>3.84176334</v>
      </c>
      <c r="Q49" s="123">
        <v>1.46930238</v>
      </c>
      <c r="R49" s="123">
        <v>7.0981631399999996</v>
      </c>
      <c r="S49" s="123">
        <v>9.6635100000000002E-3</v>
      </c>
      <c r="T49" s="123">
        <v>1.2520848499999999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5">
        <v>41730</v>
      </c>
      <c r="B50" s="123">
        <v>10352.847314090001</v>
      </c>
      <c r="C50" s="123">
        <v>956.58172535999995</v>
      </c>
      <c r="D50" s="123">
        <v>1.09789359</v>
      </c>
      <c r="E50" s="123">
        <v>6692.1493341799996</v>
      </c>
      <c r="F50" s="123">
        <v>0.39028394999999999</v>
      </c>
      <c r="G50" s="123">
        <v>11.7791408</v>
      </c>
      <c r="H50" s="123">
        <v>275.14060365</v>
      </c>
      <c r="I50" s="123">
        <v>1929.13445434</v>
      </c>
      <c r="J50" s="123">
        <v>110.18965951</v>
      </c>
      <c r="K50" s="123">
        <v>13.396345670000001</v>
      </c>
      <c r="L50" s="123">
        <v>3.4745850800000002</v>
      </c>
      <c r="M50" s="173" t="s">
        <v>189</v>
      </c>
      <c r="N50" s="123">
        <v>278.20090431</v>
      </c>
      <c r="O50" s="123">
        <v>66.93932599</v>
      </c>
      <c r="P50" s="123">
        <v>4.3866420799999997</v>
      </c>
      <c r="Q50" s="123">
        <v>1.8911158100000001</v>
      </c>
      <c r="R50" s="123">
        <v>7.1686934300000003</v>
      </c>
      <c r="S50" s="123">
        <v>1.0232750000000001E-2</v>
      </c>
      <c r="T50" s="123">
        <v>0.91637358999999996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5">
        <v>41760</v>
      </c>
      <c r="B51" s="123">
        <v>10655.66301826</v>
      </c>
      <c r="C51" s="123">
        <v>999.39198708000004</v>
      </c>
      <c r="D51" s="123">
        <v>1.45245281</v>
      </c>
      <c r="E51" s="123">
        <v>6916.4635275299997</v>
      </c>
      <c r="F51" s="123">
        <v>1.1091382000000001</v>
      </c>
      <c r="G51" s="123">
        <v>12.33901399</v>
      </c>
      <c r="H51" s="123">
        <v>275.28732675999998</v>
      </c>
      <c r="I51" s="123">
        <v>1963.02822126</v>
      </c>
      <c r="J51" s="123">
        <v>111.76257077</v>
      </c>
      <c r="K51" s="123">
        <v>13.24797994</v>
      </c>
      <c r="L51" s="123">
        <v>3.4840845900000001</v>
      </c>
      <c r="M51" s="173" t="s">
        <v>189</v>
      </c>
      <c r="N51" s="123">
        <v>275.47959409999999</v>
      </c>
      <c r="O51" s="123">
        <v>68.561584679999996</v>
      </c>
      <c r="P51" s="123">
        <v>4.3637524000000001</v>
      </c>
      <c r="Q51" s="123">
        <v>1.6238717499999999</v>
      </c>
      <c r="R51" s="123">
        <v>7.2317588700000002</v>
      </c>
      <c r="S51" s="123">
        <v>1.196651E-2</v>
      </c>
      <c r="T51" s="123">
        <v>0.82418701999999999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5">
        <v>41791</v>
      </c>
      <c r="B52" s="123">
        <v>10437.61491875</v>
      </c>
      <c r="C52" s="123">
        <v>983.95987855999999</v>
      </c>
      <c r="D52" s="123">
        <v>1.8950970600000001</v>
      </c>
      <c r="E52" s="123">
        <v>6870.0042096799998</v>
      </c>
      <c r="F52" s="123">
        <v>0.39623319000000001</v>
      </c>
      <c r="G52" s="123">
        <v>7.43909894</v>
      </c>
      <c r="H52" s="123">
        <v>266.70414254999997</v>
      </c>
      <c r="I52" s="123">
        <v>1858.6253707400001</v>
      </c>
      <c r="J52" s="123">
        <v>76.918630440000001</v>
      </c>
      <c r="K52" s="123">
        <v>12.853311120000001</v>
      </c>
      <c r="L52" s="123">
        <v>3.5573854699999998</v>
      </c>
      <c r="M52" s="173" t="s">
        <v>189</v>
      </c>
      <c r="N52" s="123">
        <v>275.84885604999999</v>
      </c>
      <c r="O52" s="123">
        <v>67.04035039</v>
      </c>
      <c r="P52" s="123">
        <v>3.13611583</v>
      </c>
      <c r="Q52" s="123">
        <v>1.5979142900000001</v>
      </c>
      <c r="R52" s="123">
        <v>6.6535320100000002</v>
      </c>
      <c r="S52" s="123">
        <v>2.4000000000000001E-5</v>
      </c>
      <c r="T52" s="123">
        <v>0.98476843000000003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5">
        <v>41821</v>
      </c>
      <c r="B53" s="123">
        <v>10479.37698744</v>
      </c>
      <c r="C53" s="123">
        <v>951.17198686999996</v>
      </c>
      <c r="D53" s="123">
        <v>1.28687467</v>
      </c>
      <c r="E53" s="123">
        <v>6935.6518348500003</v>
      </c>
      <c r="F53" s="123">
        <v>0.45355872000000003</v>
      </c>
      <c r="G53" s="123">
        <v>8.30320371</v>
      </c>
      <c r="H53" s="123">
        <v>268.02412473999999</v>
      </c>
      <c r="I53" s="123">
        <v>1928.1402628799999</v>
      </c>
      <c r="J53" s="123">
        <v>63.352334370000001</v>
      </c>
      <c r="K53" s="123">
        <v>9.90121757</v>
      </c>
      <c r="L53" s="123">
        <v>3.6581830599999998</v>
      </c>
      <c r="M53" s="173" t="s">
        <v>189</v>
      </c>
      <c r="N53" s="123">
        <v>287.90973235000001</v>
      </c>
      <c r="O53" s="123">
        <v>10.19380733</v>
      </c>
      <c r="P53" s="123">
        <v>2.8288099</v>
      </c>
      <c r="Q53" s="123">
        <v>1.5679801099999999</v>
      </c>
      <c r="R53" s="123">
        <v>6.0519416000000001</v>
      </c>
      <c r="S53" s="123">
        <v>0</v>
      </c>
      <c r="T53" s="123">
        <v>0.88113470999999999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5">
        <v>41852</v>
      </c>
      <c r="B54" s="123">
        <v>11480.539011360001</v>
      </c>
      <c r="C54" s="123">
        <v>883.39978069999995</v>
      </c>
      <c r="D54" s="123">
        <v>2.16557471</v>
      </c>
      <c r="E54" s="123">
        <v>7667.4510190299998</v>
      </c>
      <c r="F54" s="123">
        <v>0.42041690999999998</v>
      </c>
      <c r="G54" s="123">
        <v>7.4481186199999998</v>
      </c>
      <c r="H54" s="123">
        <v>273.35753097000003</v>
      </c>
      <c r="I54" s="123">
        <v>2116.9879973000002</v>
      </c>
      <c r="J54" s="123">
        <v>157.90005712000001</v>
      </c>
      <c r="K54" s="123">
        <v>30.52790078</v>
      </c>
      <c r="L54" s="123">
        <v>4.0185246399999999</v>
      </c>
      <c r="M54" s="173" t="s">
        <v>189</v>
      </c>
      <c r="N54" s="123">
        <v>318.85922582000001</v>
      </c>
      <c r="O54" s="123">
        <v>10.124117549999999</v>
      </c>
      <c r="P54" s="123">
        <v>3.3300566699999998</v>
      </c>
      <c r="Q54" s="123">
        <v>0.38305690999999997</v>
      </c>
      <c r="R54" s="123">
        <v>3.33501125</v>
      </c>
      <c r="S54" s="123">
        <v>0</v>
      </c>
      <c r="T54" s="123">
        <v>0.83062237999999999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5">
        <v>41883</v>
      </c>
      <c r="B55" s="123">
        <v>10971.010508150001</v>
      </c>
      <c r="C55" s="123">
        <v>848.32637152999996</v>
      </c>
      <c r="D55" s="123">
        <v>1.7921862399999999</v>
      </c>
      <c r="E55" s="123">
        <v>7382.6050913400004</v>
      </c>
      <c r="F55" s="123">
        <v>0.36390713000000002</v>
      </c>
      <c r="G55" s="123">
        <v>8.44107421</v>
      </c>
      <c r="H55" s="123">
        <v>271.18197154000001</v>
      </c>
      <c r="I55" s="123">
        <v>2035.02309287</v>
      </c>
      <c r="J55" s="123">
        <v>80.458663689999995</v>
      </c>
      <c r="K55" s="123">
        <v>29.91079899</v>
      </c>
      <c r="L55" s="123">
        <v>3.94652</v>
      </c>
      <c r="M55" s="173" t="s">
        <v>189</v>
      </c>
      <c r="N55" s="123">
        <v>290.15292959999999</v>
      </c>
      <c r="O55" s="123">
        <v>10.001997100000001</v>
      </c>
      <c r="P55" s="123">
        <v>4.3341096400000003</v>
      </c>
      <c r="Q55" s="123">
        <v>0.24006875</v>
      </c>
      <c r="R55" s="123">
        <v>3.1279210000000002</v>
      </c>
      <c r="S55" s="123">
        <v>0</v>
      </c>
      <c r="T55" s="123">
        <v>1.10380452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5">
        <v>41913</v>
      </c>
      <c r="B56" s="123">
        <v>10899.135749880001</v>
      </c>
      <c r="C56" s="123">
        <v>804.89077740000005</v>
      </c>
      <c r="D56" s="123">
        <v>1.89211705</v>
      </c>
      <c r="E56" s="123">
        <v>7254.4037623100003</v>
      </c>
      <c r="F56" s="123">
        <v>0.36143980999999997</v>
      </c>
      <c r="G56" s="123">
        <v>8.2616835000000002</v>
      </c>
      <c r="H56" s="123">
        <v>273.31655889000001</v>
      </c>
      <c r="I56" s="123">
        <v>2137.6554388599998</v>
      </c>
      <c r="J56" s="123">
        <v>74.650977800000007</v>
      </c>
      <c r="K56" s="123">
        <v>32.54657984</v>
      </c>
      <c r="L56" s="123">
        <v>3.9046512899999999</v>
      </c>
      <c r="M56" s="173" t="s">
        <v>189</v>
      </c>
      <c r="N56" s="123">
        <v>289.81109928000001</v>
      </c>
      <c r="O56" s="123">
        <v>8.8186947700000005</v>
      </c>
      <c r="P56" s="123">
        <v>4.0427633900000002</v>
      </c>
      <c r="Q56" s="123">
        <v>9.0779899999999997E-2</v>
      </c>
      <c r="R56" s="123">
        <v>2.9619528399999999</v>
      </c>
      <c r="S56" s="123">
        <v>1.1547409999999999E-2</v>
      </c>
      <c r="T56" s="123">
        <v>1.5149255399999999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5">
        <v>41944</v>
      </c>
      <c r="B57" s="123">
        <v>12245.52657428</v>
      </c>
      <c r="C57" s="123">
        <v>750.85085529000003</v>
      </c>
      <c r="D57" s="123">
        <v>2.0306895699999998</v>
      </c>
      <c r="E57" s="123">
        <v>8354.4687553700005</v>
      </c>
      <c r="F57" s="123">
        <v>6.4785386100000002</v>
      </c>
      <c r="G57" s="123">
        <v>8.6650317799999996</v>
      </c>
      <c r="H57" s="123">
        <v>277.85543042</v>
      </c>
      <c r="I57" s="123">
        <v>2377.3400830199998</v>
      </c>
      <c r="J57" s="123">
        <v>77.240434260000001</v>
      </c>
      <c r="K57" s="123">
        <v>32.862224929999996</v>
      </c>
      <c r="L57" s="123">
        <v>4.3578538800000004</v>
      </c>
      <c r="M57" s="173" t="s">
        <v>189</v>
      </c>
      <c r="N57" s="123">
        <v>333.72805496000001</v>
      </c>
      <c r="O57" s="123">
        <v>9.3832009099999993</v>
      </c>
      <c r="P57" s="123">
        <v>4.7051355199999998</v>
      </c>
      <c r="Q57" s="123">
        <v>0.37003220999999997</v>
      </c>
      <c r="R57" s="123">
        <v>3.59704077</v>
      </c>
      <c r="S57" s="123">
        <v>0</v>
      </c>
      <c r="T57" s="123">
        <v>1.59321278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5">
        <v>41974</v>
      </c>
      <c r="B58" s="123">
        <v>12877.954084000001</v>
      </c>
      <c r="C58" s="123">
        <v>833.44886030999999</v>
      </c>
      <c r="D58" s="123">
        <v>2.5348687600000002</v>
      </c>
      <c r="E58" s="123">
        <v>8714.8811017099997</v>
      </c>
      <c r="F58" s="123">
        <v>5.7539130399999996</v>
      </c>
      <c r="G58" s="123">
        <v>6.9728098899999997</v>
      </c>
      <c r="H58" s="123">
        <v>220.14882882000001</v>
      </c>
      <c r="I58" s="123">
        <v>2597.0844908499998</v>
      </c>
      <c r="J58" s="123">
        <v>92.091204790000006</v>
      </c>
      <c r="K58" s="123">
        <v>35.457114590000003</v>
      </c>
      <c r="L58" s="123">
        <v>4.6987552900000003</v>
      </c>
      <c r="M58" s="173" t="s">
        <v>189</v>
      </c>
      <c r="N58" s="123">
        <v>342.98896035000001</v>
      </c>
      <c r="O58" s="123">
        <v>11.16998031</v>
      </c>
      <c r="P58" s="123">
        <v>5.1297645699999999</v>
      </c>
      <c r="Q58" s="123">
        <v>0.34652959</v>
      </c>
      <c r="R58" s="123">
        <v>3.5515073400000001</v>
      </c>
      <c r="S58" s="123">
        <v>0</v>
      </c>
      <c r="T58" s="123">
        <v>1.69539379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5">
        <v>42005</v>
      </c>
      <c r="B59" s="123">
        <v>12876.65168515</v>
      </c>
      <c r="C59" s="123">
        <v>784.64370625000004</v>
      </c>
      <c r="D59" s="123">
        <v>2.5741489400000002</v>
      </c>
      <c r="E59" s="123">
        <v>8818.34490783</v>
      </c>
      <c r="F59" s="123">
        <v>16.31989407</v>
      </c>
      <c r="G59" s="123">
        <v>7.3270063399999996</v>
      </c>
      <c r="H59" s="123">
        <v>149.86995263</v>
      </c>
      <c r="I59" s="123">
        <v>2591.75879562</v>
      </c>
      <c r="J59" s="123">
        <v>89.160410909999996</v>
      </c>
      <c r="K59" s="123">
        <v>38.236584610000001</v>
      </c>
      <c r="L59" s="123">
        <v>4.6492331800000004</v>
      </c>
      <c r="M59" s="173" t="s">
        <v>189</v>
      </c>
      <c r="N59" s="123">
        <v>350.67807171999999</v>
      </c>
      <c r="O59" s="123">
        <v>12.620863930000001</v>
      </c>
      <c r="P59" s="123">
        <v>5.4571487899999997</v>
      </c>
      <c r="Q59" s="123">
        <v>3.6076209999999997E-2</v>
      </c>
      <c r="R59" s="123">
        <v>3.5570796200000001</v>
      </c>
      <c r="S59" s="123">
        <v>0</v>
      </c>
      <c r="T59" s="123">
        <v>1.4178044999999999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5">
        <v>42036</v>
      </c>
      <c r="B60" s="123">
        <v>19539.18520339</v>
      </c>
      <c r="C60" s="123">
        <v>831.39830625000002</v>
      </c>
      <c r="D60" s="123">
        <v>3.4515015500000001</v>
      </c>
      <c r="E60" s="123">
        <v>14330.88631018</v>
      </c>
      <c r="F60" s="123">
        <v>27.137186880000002</v>
      </c>
      <c r="G60" s="123">
        <v>5.9184302000000004</v>
      </c>
      <c r="H60" s="123">
        <v>173.85079188</v>
      </c>
      <c r="I60" s="123">
        <v>3418.7549608300001</v>
      </c>
      <c r="J60" s="123">
        <v>90.515156250000004</v>
      </c>
      <c r="K60" s="123">
        <v>49.538562749999997</v>
      </c>
      <c r="L60" s="123">
        <v>7.3516046499999996</v>
      </c>
      <c r="M60" s="173" t="s">
        <v>189</v>
      </c>
      <c r="N60" s="123">
        <v>579.04069349999997</v>
      </c>
      <c r="O60" s="123">
        <v>10.357232140000001</v>
      </c>
      <c r="P60" s="123">
        <v>5.5476074799999999</v>
      </c>
      <c r="Q60" s="123">
        <v>0.11016939000000001</v>
      </c>
      <c r="R60" s="123">
        <v>3.9768458500000001</v>
      </c>
      <c r="S60" s="123">
        <v>0</v>
      </c>
      <c r="T60" s="123">
        <v>1.34984361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5">
        <v>42064</v>
      </c>
      <c r="B61" s="123">
        <v>16826.956887640001</v>
      </c>
      <c r="C61" s="123">
        <v>848.60284611999998</v>
      </c>
      <c r="D61" s="123">
        <v>2.2643673799999999</v>
      </c>
      <c r="E61" s="123">
        <v>12110.44442012</v>
      </c>
      <c r="F61" s="123">
        <v>26.737339800000001</v>
      </c>
      <c r="G61" s="123">
        <v>7.0260311900000003</v>
      </c>
      <c r="H61" s="123">
        <v>143.99925059</v>
      </c>
      <c r="I61" s="123">
        <v>3039.20885838</v>
      </c>
      <c r="J61" s="123">
        <v>82.455736709999996</v>
      </c>
      <c r="K61" s="123">
        <v>48.504442570000002</v>
      </c>
      <c r="L61" s="123">
        <v>6.3151609799999999</v>
      </c>
      <c r="M61" s="173" t="s">
        <v>189</v>
      </c>
      <c r="N61" s="123">
        <v>492.95642989999999</v>
      </c>
      <c r="O61" s="123">
        <v>9.85977587</v>
      </c>
      <c r="P61" s="123">
        <v>3.47204691</v>
      </c>
      <c r="Q61" s="123">
        <v>0.10263253</v>
      </c>
      <c r="R61" s="123">
        <v>3.3603002399999999</v>
      </c>
      <c r="S61" s="123">
        <v>1.6388500000000001E-3</v>
      </c>
      <c r="T61" s="123">
        <v>1.6456094999999999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5">
        <v>42095</v>
      </c>
      <c r="B62" s="123">
        <v>15296.22296933</v>
      </c>
      <c r="C62" s="123">
        <v>978.89881057000002</v>
      </c>
      <c r="D62" s="123">
        <v>2.0226526599999999</v>
      </c>
      <c r="E62" s="123">
        <v>10921.295972440001</v>
      </c>
      <c r="F62" s="123">
        <v>24.49137829</v>
      </c>
      <c r="G62" s="123">
        <v>6.6151622200000002</v>
      </c>
      <c r="H62" s="123">
        <v>139.66339823999999</v>
      </c>
      <c r="I62" s="123">
        <v>2648.5544411400001</v>
      </c>
      <c r="J62" s="123">
        <v>56.366045769999999</v>
      </c>
      <c r="K62" s="123">
        <v>50.034804680000001</v>
      </c>
      <c r="L62" s="123">
        <v>5.9869366399999997</v>
      </c>
      <c r="M62" s="173" t="s">
        <v>189</v>
      </c>
      <c r="N62" s="123">
        <v>444.82469710999999</v>
      </c>
      <c r="O62" s="123">
        <v>8.5889536999999994</v>
      </c>
      <c r="P62" s="123">
        <v>3.5212826599999998</v>
      </c>
      <c r="Q62" s="123">
        <v>0.10988729999999999</v>
      </c>
      <c r="R62" s="123">
        <v>3.7324140300000002</v>
      </c>
      <c r="S62" s="123">
        <v>6.9231999999999996E-4</v>
      </c>
      <c r="T62" s="123">
        <v>1.5154395599999999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5">
        <v>42125</v>
      </c>
      <c r="B63" s="123">
        <v>15293.926396270001</v>
      </c>
      <c r="C63" s="123">
        <v>1179.8369604300001</v>
      </c>
      <c r="D63" s="123">
        <v>2.0144633000000001</v>
      </c>
      <c r="E63" s="123">
        <v>10765.84673356</v>
      </c>
      <c r="F63" s="123">
        <v>19.62127104</v>
      </c>
      <c r="G63" s="123">
        <v>6.58300792</v>
      </c>
      <c r="H63" s="123">
        <v>111.00965804000001</v>
      </c>
      <c r="I63" s="123">
        <v>2588.9099795299999</v>
      </c>
      <c r="J63" s="123">
        <v>77.037575489999995</v>
      </c>
      <c r="K63" s="123">
        <v>49.749664750000001</v>
      </c>
      <c r="L63" s="123">
        <v>6.5403986099999996</v>
      </c>
      <c r="M63" s="173" t="s">
        <v>189</v>
      </c>
      <c r="N63" s="123">
        <v>444.93785753999998</v>
      </c>
      <c r="O63" s="123">
        <v>8.7103610499999995</v>
      </c>
      <c r="P63" s="123">
        <v>10.55826091</v>
      </c>
      <c r="Q63" s="123">
        <v>0.11136263</v>
      </c>
      <c r="R63" s="123">
        <v>21.74866755</v>
      </c>
      <c r="S63" s="123">
        <v>0</v>
      </c>
      <c r="T63" s="123">
        <v>0.71017392000000001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5">
        <v>42156</v>
      </c>
      <c r="B64" s="123">
        <v>15256.681456120001</v>
      </c>
      <c r="C64" s="123">
        <v>1206.0950934800001</v>
      </c>
      <c r="D64" s="123">
        <v>2.2421271300000001</v>
      </c>
      <c r="E64" s="123">
        <v>10747.087699899999</v>
      </c>
      <c r="F64" s="123">
        <v>18.054249120000001</v>
      </c>
      <c r="G64" s="123">
        <v>5.9774376599999997</v>
      </c>
      <c r="H64" s="123">
        <v>125.63713092</v>
      </c>
      <c r="I64" s="123">
        <v>2555.0971382600001</v>
      </c>
      <c r="J64" s="123">
        <v>55.571369740000002</v>
      </c>
      <c r="K64" s="123">
        <v>51.588335139999998</v>
      </c>
      <c r="L64" s="123">
        <v>1.4112262099999999</v>
      </c>
      <c r="M64" s="173" t="s">
        <v>189</v>
      </c>
      <c r="N64" s="123">
        <v>438.92612423000003</v>
      </c>
      <c r="O64" s="123">
        <v>14.688638920000001</v>
      </c>
      <c r="P64" s="123">
        <v>10.703217410000001</v>
      </c>
      <c r="Q64" s="123">
        <v>0.86981589999999998</v>
      </c>
      <c r="R64" s="123">
        <v>22.029183809999999</v>
      </c>
      <c r="S64" s="123">
        <v>0</v>
      </c>
      <c r="T64" s="123">
        <v>0.70266828999999997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5">
        <v>42186</v>
      </c>
      <c r="B65" s="123">
        <v>15429.35930441</v>
      </c>
      <c r="C65" s="123">
        <v>1182.1519820799999</v>
      </c>
      <c r="D65" s="123">
        <v>1.9904339900000001</v>
      </c>
      <c r="E65" s="123">
        <v>10898.384300109999</v>
      </c>
      <c r="F65" s="123">
        <v>27.592754469999999</v>
      </c>
      <c r="G65" s="123">
        <v>6.2209719699999999</v>
      </c>
      <c r="H65" s="123">
        <v>147.32068713000001</v>
      </c>
      <c r="I65" s="123">
        <v>2575.3667846799999</v>
      </c>
      <c r="J65" s="123">
        <v>55.320125099999998</v>
      </c>
      <c r="K65" s="123">
        <v>51.905195820000003</v>
      </c>
      <c r="L65" s="123">
        <v>1.3500181200000001</v>
      </c>
      <c r="M65" s="173" t="s">
        <v>189</v>
      </c>
      <c r="N65" s="123">
        <v>451.56036259000001</v>
      </c>
      <c r="O65" s="123">
        <v>13.10172221</v>
      </c>
      <c r="P65" s="123">
        <v>10.82109391</v>
      </c>
      <c r="Q65" s="123">
        <v>1.9049698500000001</v>
      </c>
      <c r="R65" s="123">
        <v>3.7254049899999999</v>
      </c>
      <c r="S65" s="123">
        <v>0</v>
      </c>
      <c r="T65" s="123">
        <v>0.64249738999999995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5">
        <v>42217</v>
      </c>
      <c r="B66" s="123">
        <v>15158.89904516</v>
      </c>
      <c r="C66" s="123">
        <v>1169.7731261500001</v>
      </c>
      <c r="D66" s="123">
        <v>2.1089272800000001</v>
      </c>
      <c r="E66" s="123">
        <v>10756.268668410001</v>
      </c>
      <c r="F66" s="123">
        <v>33.156973839999999</v>
      </c>
      <c r="G66" s="123">
        <v>6.5138488900000002</v>
      </c>
      <c r="H66" s="123">
        <v>148.95352217000001</v>
      </c>
      <c r="I66" s="123">
        <v>2459.2617586000001</v>
      </c>
      <c r="J66" s="123">
        <v>54.232137129999998</v>
      </c>
      <c r="K66" s="123">
        <v>51.686432570000001</v>
      </c>
      <c r="L66" s="123">
        <v>1.3959148299999999</v>
      </c>
      <c r="M66" s="173" t="s">
        <v>189</v>
      </c>
      <c r="N66" s="123">
        <v>443.54791617000001</v>
      </c>
      <c r="O66" s="123">
        <v>15.14659866</v>
      </c>
      <c r="P66" s="123">
        <v>10.35633956</v>
      </c>
      <c r="Q66" s="123">
        <v>1.8928014</v>
      </c>
      <c r="R66" s="123">
        <v>3.90808986</v>
      </c>
      <c r="S66" s="123">
        <v>2.5483780000000001E-2</v>
      </c>
      <c r="T66" s="123">
        <v>0.67050586000000001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5">
        <v>42248</v>
      </c>
      <c r="B67" s="123">
        <v>15085.06523681</v>
      </c>
      <c r="C67" s="123">
        <v>871.10581796999998</v>
      </c>
      <c r="D67" s="123">
        <v>2.1963808600000001</v>
      </c>
      <c r="E67" s="123">
        <v>11021.077728570001</v>
      </c>
      <c r="F67" s="123">
        <v>33.15961746</v>
      </c>
      <c r="G67" s="123">
        <v>6.2454990600000002</v>
      </c>
      <c r="H67" s="123">
        <v>132.52443744000001</v>
      </c>
      <c r="I67" s="123">
        <v>2408.2284373100001</v>
      </c>
      <c r="J67" s="123">
        <v>78.448983380000001</v>
      </c>
      <c r="K67" s="123">
        <v>50.600161010000001</v>
      </c>
      <c r="L67" s="123">
        <v>0.98932755000000006</v>
      </c>
      <c r="M67" s="173" t="s">
        <v>189</v>
      </c>
      <c r="N67" s="123">
        <v>450.22975288999999</v>
      </c>
      <c r="O67" s="123">
        <v>14.79542305</v>
      </c>
      <c r="P67" s="123">
        <v>10.366790480000001</v>
      </c>
      <c r="Q67" s="123">
        <v>1.72926392</v>
      </c>
      <c r="R67" s="123">
        <v>2.78077445</v>
      </c>
      <c r="S67" s="123">
        <v>2.42337E-2</v>
      </c>
      <c r="T67" s="123">
        <v>0.56260770999999998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5">
        <v>42278</v>
      </c>
      <c r="B68" s="123">
        <v>16141.554653220001</v>
      </c>
      <c r="C68" s="123">
        <v>793.75411142999997</v>
      </c>
      <c r="D68" s="123">
        <v>2.0550765599999998</v>
      </c>
      <c r="E68" s="123">
        <v>11986.495766579999</v>
      </c>
      <c r="F68" s="123">
        <v>33.246423309999997</v>
      </c>
      <c r="G68" s="123">
        <v>6.09711713</v>
      </c>
      <c r="H68" s="123">
        <v>139.51774416999999</v>
      </c>
      <c r="I68" s="123">
        <v>2544.4206012099999</v>
      </c>
      <c r="J68" s="123">
        <v>76.171726820000003</v>
      </c>
      <c r="K68" s="123">
        <v>51.780551330000002</v>
      </c>
      <c r="L68" s="123">
        <v>1.03157915</v>
      </c>
      <c r="M68" s="173" t="s">
        <v>189</v>
      </c>
      <c r="N68" s="123">
        <v>476.90392039</v>
      </c>
      <c r="O68" s="123">
        <v>15.46324575</v>
      </c>
      <c r="P68" s="123">
        <v>9.4308617300000002</v>
      </c>
      <c r="Q68" s="123">
        <v>1.5292779299999999</v>
      </c>
      <c r="R68" s="123">
        <v>2.7423278600000001</v>
      </c>
      <c r="S68" s="123">
        <v>2.2951180000000002E-2</v>
      </c>
      <c r="T68" s="123">
        <v>0.89137069000000002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5">
        <v>42309</v>
      </c>
      <c r="B69" s="123">
        <v>16439.400403520001</v>
      </c>
      <c r="C69" s="123">
        <v>706.74054430000001</v>
      </c>
      <c r="D69" s="123">
        <v>0.57226980000000005</v>
      </c>
      <c r="E69" s="123">
        <v>12377.27165303</v>
      </c>
      <c r="F69" s="123">
        <v>33.15083207</v>
      </c>
      <c r="G69" s="123">
        <v>5.3829619099999997</v>
      </c>
      <c r="H69" s="123">
        <v>136.79606329999999</v>
      </c>
      <c r="I69" s="123">
        <v>2509.2833749699998</v>
      </c>
      <c r="J69" s="123">
        <v>92.572993670000002</v>
      </c>
      <c r="K69" s="123">
        <v>52.420809400000003</v>
      </c>
      <c r="L69" s="123">
        <v>0.87790515000000002</v>
      </c>
      <c r="M69" s="173" t="s">
        <v>189</v>
      </c>
      <c r="N69" s="123">
        <v>491.23627322999999</v>
      </c>
      <c r="O69" s="123">
        <v>17.2855752</v>
      </c>
      <c r="P69" s="123">
        <v>10.239280409999999</v>
      </c>
      <c r="Q69" s="123">
        <v>1.3659371499999999</v>
      </c>
      <c r="R69" s="123">
        <v>3.24162303</v>
      </c>
      <c r="S69" s="123">
        <v>2.1654820000000002E-2</v>
      </c>
      <c r="T69" s="123">
        <v>0.94065208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5">
        <v>42339</v>
      </c>
      <c r="B70" s="123">
        <v>16162.139515209999</v>
      </c>
      <c r="C70" s="123">
        <v>635.15624984999999</v>
      </c>
      <c r="D70" s="123">
        <v>0.50114906000000004</v>
      </c>
      <c r="E70" s="123">
        <v>12307.28197398</v>
      </c>
      <c r="F70" s="123">
        <v>22.542769209999999</v>
      </c>
      <c r="G70" s="123">
        <v>1.11871392</v>
      </c>
      <c r="H70" s="123">
        <v>137.07194785999999</v>
      </c>
      <c r="I70" s="123">
        <v>2380.74754278</v>
      </c>
      <c r="J70" s="123">
        <v>118.31959512</v>
      </c>
      <c r="K70" s="123">
        <v>50.094111509999998</v>
      </c>
      <c r="L70" s="123">
        <v>0.70645592999999995</v>
      </c>
      <c r="M70" s="173" t="s">
        <v>189</v>
      </c>
      <c r="N70" s="123">
        <v>482.3127437</v>
      </c>
      <c r="O70" s="123">
        <v>11.265286339999999</v>
      </c>
      <c r="P70" s="123">
        <v>8.4028922099999992</v>
      </c>
      <c r="Q70" s="123">
        <v>1.18189009</v>
      </c>
      <c r="R70" s="123">
        <v>4.3726492400000003</v>
      </c>
      <c r="S70" s="123">
        <v>2.033776E-2</v>
      </c>
      <c r="T70" s="123">
        <v>1.0432066499999999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5">
        <v>42370</v>
      </c>
      <c r="B71" s="123">
        <v>16395.571748999999</v>
      </c>
      <c r="C71" s="123">
        <v>637.67873271999997</v>
      </c>
      <c r="D71" s="123">
        <v>0.76387707999999999</v>
      </c>
      <c r="E71" s="123">
        <v>12685.02046883</v>
      </c>
      <c r="F71" s="123">
        <v>22.533561980000002</v>
      </c>
      <c r="G71" s="123">
        <v>1.00241716</v>
      </c>
      <c r="H71" s="123">
        <v>136.97965305</v>
      </c>
      <c r="I71" s="123">
        <v>2227.3239834400001</v>
      </c>
      <c r="J71" s="123">
        <v>97.856608100000003</v>
      </c>
      <c r="K71" s="123">
        <v>56.782988119999999</v>
      </c>
      <c r="L71" s="123">
        <v>0.42601538999999999</v>
      </c>
      <c r="M71" s="173" t="s">
        <v>189</v>
      </c>
      <c r="N71" s="123">
        <v>505.19736762000002</v>
      </c>
      <c r="O71" s="123">
        <v>11.54620487</v>
      </c>
      <c r="P71" s="123">
        <v>7.4266222900000001</v>
      </c>
      <c r="Q71" s="123">
        <v>0.98376211000000002</v>
      </c>
      <c r="R71" s="123">
        <v>3.64652829</v>
      </c>
      <c r="S71" s="123">
        <v>1.8932589999999999E-2</v>
      </c>
      <c r="T71" s="123">
        <v>0.38402535999999998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5">
        <v>42401</v>
      </c>
      <c r="B72" s="123">
        <v>14285.846625890001</v>
      </c>
      <c r="C72" s="123">
        <v>752.01312369000004</v>
      </c>
      <c r="D72" s="123">
        <v>0.23982737000000001</v>
      </c>
      <c r="E72" s="123">
        <v>10414.036765790001</v>
      </c>
      <c r="F72" s="123">
        <v>6.7426749999999994E-2</v>
      </c>
      <c r="G72" s="123">
        <v>0.78087357000000002</v>
      </c>
      <c r="H72" s="123">
        <v>140.66197216</v>
      </c>
      <c r="I72" s="123">
        <v>2308.1593512600002</v>
      </c>
      <c r="J72" s="123">
        <v>47.202792870000003</v>
      </c>
      <c r="K72" s="123">
        <v>55.080072250000001</v>
      </c>
      <c r="L72" s="123">
        <v>0.56181163000000001</v>
      </c>
      <c r="M72" s="173" t="s">
        <v>189</v>
      </c>
      <c r="N72" s="123">
        <v>543.36817799000005</v>
      </c>
      <c r="O72" s="123">
        <v>11.425219179999999</v>
      </c>
      <c r="P72" s="123">
        <v>7.1628142600000002</v>
      </c>
      <c r="Q72" s="123">
        <v>0.80377036999999996</v>
      </c>
      <c r="R72" s="123">
        <v>3.70190347</v>
      </c>
      <c r="S72" s="123">
        <v>0.14857867</v>
      </c>
      <c r="T72" s="123">
        <v>0.43214460999999998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5">
        <v>42430</v>
      </c>
      <c r="B73" s="123">
        <v>14549.864459750001</v>
      </c>
      <c r="C73" s="123">
        <v>696.29261885000005</v>
      </c>
      <c r="D73" s="123">
        <v>0.67500528999999998</v>
      </c>
      <c r="E73" s="123">
        <v>10684.024830619999</v>
      </c>
      <c r="F73" s="123">
        <v>6.9284730000000003E-2</v>
      </c>
      <c r="G73" s="123">
        <v>0.91181427999999998</v>
      </c>
      <c r="H73" s="123">
        <v>125.88908203</v>
      </c>
      <c r="I73" s="123">
        <v>2375.29488253</v>
      </c>
      <c r="J73" s="123">
        <v>70.236209840000001</v>
      </c>
      <c r="K73" s="123">
        <v>53.796348399999999</v>
      </c>
      <c r="L73" s="123">
        <v>0.59225141000000003</v>
      </c>
      <c r="M73" s="173" t="s">
        <v>189</v>
      </c>
      <c r="N73" s="123">
        <v>525.08033245000001</v>
      </c>
      <c r="O73" s="123">
        <v>10.9392947</v>
      </c>
      <c r="P73" s="123">
        <v>1.79334025</v>
      </c>
      <c r="Q73" s="123">
        <v>0.62402115000000002</v>
      </c>
      <c r="R73" s="123">
        <v>3.13394466</v>
      </c>
      <c r="S73" s="123">
        <v>1.60644E-2</v>
      </c>
      <c r="T73" s="123">
        <v>0.49513415999999999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5">
        <v>42461</v>
      </c>
      <c r="B74" s="123">
        <v>14518.66875633</v>
      </c>
      <c r="C74" s="123">
        <v>875.87564921000001</v>
      </c>
      <c r="D74" s="123">
        <v>0.46130568</v>
      </c>
      <c r="E74" s="123">
        <v>10480.84573302</v>
      </c>
      <c r="F74" s="123">
        <v>0.14994879999999999</v>
      </c>
      <c r="G74" s="123">
        <v>0.79074442</v>
      </c>
      <c r="H74" s="123">
        <v>121.72861802</v>
      </c>
      <c r="I74" s="123">
        <v>2410.49476443</v>
      </c>
      <c r="J74" s="123">
        <v>53.33057092</v>
      </c>
      <c r="K74" s="123">
        <v>53.494892810000003</v>
      </c>
      <c r="L74" s="123">
        <v>0.72236657000000004</v>
      </c>
      <c r="M74" s="173" t="s">
        <v>189</v>
      </c>
      <c r="N74" s="123">
        <v>504.40888038000003</v>
      </c>
      <c r="O74" s="123">
        <v>10.28010778</v>
      </c>
      <c r="P74" s="123">
        <v>1.9891910100000001</v>
      </c>
      <c r="Q74" s="123">
        <v>0.54626859000000005</v>
      </c>
      <c r="R74" s="123">
        <v>2.8513403300000002</v>
      </c>
      <c r="S74" s="123">
        <v>1.4553170000000001E-2</v>
      </c>
      <c r="T74" s="123">
        <v>0.68382118999999997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5">
        <v>42491</v>
      </c>
      <c r="B75" s="123">
        <v>14404.62369353</v>
      </c>
      <c r="C75" s="123">
        <v>949.25505652000004</v>
      </c>
      <c r="D75" s="123">
        <v>0.80825944999999999</v>
      </c>
      <c r="E75" s="123">
        <v>10464.91371922</v>
      </c>
      <c r="F75" s="123">
        <v>5.547527E-2</v>
      </c>
      <c r="G75" s="123">
        <v>0.73990674000000001</v>
      </c>
      <c r="H75" s="123">
        <v>122.60998701</v>
      </c>
      <c r="I75" s="123">
        <v>2268.38940718</v>
      </c>
      <c r="J75" s="123">
        <v>25.292700920000001</v>
      </c>
      <c r="K75" s="123">
        <v>53.022522789999996</v>
      </c>
      <c r="L75" s="123">
        <v>0.64196122</v>
      </c>
      <c r="M75" s="173" t="s">
        <v>189</v>
      </c>
      <c r="N75" s="123">
        <v>504.55935634999997</v>
      </c>
      <c r="O75" s="123">
        <v>8.1338198800000008</v>
      </c>
      <c r="P75" s="123">
        <v>1.1291879199999999</v>
      </c>
      <c r="Q75" s="123">
        <v>0.29372608</v>
      </c>
      <c r="R75" s="123">
        <v>4.20094075</v>
      </c>
      <c r="S75" s="123">
        <v>1.3037730000000001E-2</v>
      </c>
      <c r="T75" s="123">
        <v>0.56462849999999998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5">
        <v>42522</v>
      </c>
      <c r="B76" s="123">
        <v>14383.788542849999</v>
      </c>
      <c r="C76" s="123">
        <v>1000.55562161</v>
      </c>
      <c r="D76" s="123">
        <v>0.87281695000000004</v>
      </c>
      <c r="E76" s="123">
        <v>10356.91331932</v>
      </c>
      <c r="F76" s="123">
        <v>0.16147155999999999</v>
      </c>
      <c r="G76" s="123">
        <v>0.67030818999999997</v>
      </c>
      <c r="H76" s="123">
        <v>118.49025313</v>
      </c>
      <c r="I76" s="123">
        <v>2311.00298277</v>
      </c>
      <c r="J76" s="123">
        <v>31.602537420000001</v>
      </c>
      <c r="K76" s="123">
        <v>50.9814431</v>
      </c>
      <c r="L76" s="123">
        <v>0.62127290999999996</v>
      </c>
      <c r="M76" s="173" t="s">
        <v>189</v>
      </c>
      <c r="N76" s="123">
        <v>497.08220628999999</v>
      </c>
      <c r="O76" s="123">
        <v>7.9485384000000003</v>
      </c>
      <c r="P76" s="123">
        <v>1.24680378</v>
      </c>
      <c r="Q76" s="123">
        <v>0.21202935000000001</v>
      </c>
      <c r="R76" s="123">
        <v>4.6491422099999999</v>
      </c>
      <c r="S76" s="123">
        <v>1.1457119999999999E-2</v>
      </c>
      <c r="T76" s="123">
        <v>0.76633874000000002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5">
        <v>42552</v>
      </c>
      <c r="B77" s="123">
        <v>14134.04850551</v>
      </c>
      <c r="C77" s="123">
        <v>1019.41723023</v>
      </c>
      <c r="D77" s="123">
        <v>1.27413749</v>
      </c>
      <c r="E77" s="123">
        <v>10211.20061964</v>
      </c>
      <c r="F77" s="123">
        <v>5.178253E-2</v>
      </c>
      <c r="G77" s="123">
        <v>0.80549917999999998</v>
      </c>
      <c r="H77" s="123">
        <v>118.41766834000001</v>
      </c>
      <c r="I77" s="123">
        <v>2204.1999210899999</v>
      </c>
      <c r="J77" s="123">
        <v>17.77121966</v>
      </c>
      <c r="K77" s="123">
        <v>52.90960844</v>
      </c>
      <c r="L77" s="123">
        <v>0.68097768000000003</v>
      </c>
      <c r="M77" s="173" t="s">
        <v>189</v>
      </c>
      <c r="N77" s="123">
        <v>493.14873196000002</v>
      </c>
      <c r="O77" s="123">
        <v>7.4944374600000003</v>
      </c>
      <c r="P77" s="123">
        <v>1.27371053</v>
      </c>
      <c r="Q77" s="123">
        <v>0.17157765999999999</v>
      </c>
      <c r="R77" s="123">
        <v>4.9263229099999997</v>
      </c>
      <c r="S77" s="123">
        <v>9.8272499999999992E-3</v>
      </c>
      <c r="T77" s="123">
        <v>0.29523346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5">
        <v>42583</v>
      </c>
      <c r="B78" s="123">
        <v>14596.06270552</v>
      </c>
      <c r="C78" s="123">
        <v>1045.35308648</v>
      </c>
      <c r="D78" s="123">
        <v>1.7296410900000001</v>
      </c>
      <c r="E78" s="123">
        <v>10549.34570847</v>
      </c>
      <c r="F78" s="123">
        <v>9.2499650000000003E-2</v>
      </c>
      <c r="G78" s="123">
        <v>0.84420919000000005</v>
      </c>
      <c r="H78" s="123">
        <v>123.63801170000001</v>
      </c>
      <c r="I78" s="123">
        <v>2324.9090223600001</v>
      </c>
      <c r="J78" s="123">
        <v>18.826977830000001</v>
      </c>
      <c r="K78" s="123">
        <v>53.275797660000002</v>
      </c>
      <c r="L78" s="123">
        <v>0.64916907000000001</v>
      </c>
      <c r="M78" s="173" t="s">
        <v>189</v>
      </c>
      <c r="N78" s="123">
        <v>463.44037831000003</v>
      </c>
      <c r="O78" s="123">
        <v>7.3754659</v>
      </c>
      <c r="P78" s="123">
        <v>1.6334545499999999</v>
      </c>
      <c r="Q78" s="123">
        <v>3.3641740000000003E-2</v>
      </c>
      <c r="R78" s="123">
        <v>4.5891845900000003</v>
      </c>
      <c r="S78" s="123">
        <v>8.1843200000000001E-3</v>
      </c>
      <c r="T78" s="123">
        <v>0.31827261000000001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5">
        <v>42614</v>
      </c>
      <c r="B79" s="123">
        <v>14766.816410949999</v>
      </c>
      <c r="C79" s="123">
        <v>1039.71386955</v>
      </c>
      <c r="D79" s="123">
        <v>1.9525672700000001</v>
      </c>
      <c r="E79" s="123">
        <v>10871.23243133</v>
      </c>
      <c r="F79" s="123">
        <v>9.9720890000000006E-2</v>
      </c>
      <c r="G79" s="123">
        <v>0.58530645999999997</v>
      </c>
      <c r="H79" s="123">
        <v>116.19691947</v>
      </c>
      <c r="I79" s="123">
        <v>2119.27943</v>
      </c>
      <c r="J79" s="123">
        <v>81.327978360000003</v>
      </c>
      <c r="K79" s="123">
        <v>55.090764489999998</v>
      </c>
      <c r="L79" s="123">
        <v>0.66610197000000004</v>
      </c>
      <c r="M79" s="173" t="s">
        <v>189</v>
      </c>
      <c r="N79" s="123">
        <v>468.67745564000001</v>
      </c>
      <c r="O79" s="123">
        <v>7.72546614</v>
      </c>
      <c r="P79" s="123">
        <v>1.59983721</v>
      </c>
      <c r="Q79" s="123">
        <v>3.234745E-2</v>
      </c>
      <c r="R79" s="123">
        <v>1.8385463</v>
      </c>
      <c r="S79" s="123">
        <v>6.4756299999999996E-3</v>
      </c>
      <c r="T79" s="123">
        <v>0.79119278999999998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5">
        <v>42644</v>
      </c>
      <c r="B80" s="123">
        <v>15147.1009997</v>
      </c>
      <c r="C80" s="123">
        <v>1133.0134499799999</v>
      </c>
      <c r="D80" s="123">
        <v>2.2739081900000002</v>
      </c>
      <c r="E80" s="123">
        <v>11039.672434759999</v>
      </c>
      <c r="F80" s="123">
        <v>0.22335124000000001</v>
      </c>
      <c r="G80" s="123">
        <v>0.83885525000000005</v>
      </c>
      <c r="H80" s="123">
        <v>114.44210739</v>
      </c>
      <c r="I80" s="123">
        <v>2235.5897841199999</v>
      </c>
      <c r="J80" s="123">
        <v>88.042915550000004</v>
      </c>
      <c r="K80" s="123">
        <v>52.321931319999997</v>
      </c>
      <c r="L80" s="123">
        <v>0.55646202</v>
      </c>
      <c r="M80" s="173" t="s">
        <v>189</v>
      </c>
      <c r="N80" s="123">
        <v>463.26305636000001</v>
      </c>
      <c r="O80" s="123">
        <v>6.7378427099999998</v>
      </c>
      <c r="P80" s="123">
        <v>6.4350641199999998</v>
      </c>
      <c r="Q80" s="123">
        <v>3.2236460000000002E-2</v>
      </c>
      <c r="R80" s="123">
        <v>1.77676557</v>
      </c>
      <c r="S80" s="123">
        <v>4.7239999999999999E-3</v>
      </c>
      <c r="T80" s="123">
        <v>1.8761106599999999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5">
        <v>42675</v>
      </c>
      <c r="B81" s="123">
        <v>15356.561021949999</v>
      </c>
      <c r="C81" s="123">
        <v>1112.8934311099999</v>
      </c>
      <c r="D81" s="123">
        <v>1.36739608</v>
      </c>
      <c r="E81" s="123">
        <v>11215.886987829999</v>
      </c>
      <c r="F81" s="123">
        <v>1.0532434500000001</v>
      </c>
      <c r="G81" s="123">
        <v>1.5522964100000001</v>
      </c>
      <c r="H81" s="123">
        <v>106.25153333</v>
      </c>
      <c r="I81" s="123">
        <v>2285.5834439199998</v>
      </c>
      <c r="J81" s="123">
        <v>99.663441460000001</v>
      </c>
      <c r="K81" s="123">
        <v>50.024916009999998</v>
      </c>
      <c r="L81" s="123">
        <v>0.78634621999999998</v>
      </c>
      <c r="M81" s="173" t="s">
        <v>189</v>
      </c>
      <c r="N81" s="123">
        <v>465.24146551000001</v>
      </c>
      <c r="O81" s="123">
        <v>6.1024053599999997</v>
      </c>
      <c r="P81" s="123">
        <v>6.4978146499999996</v>
      </c>
      <c r="Q81" s="123">
        <v>3.2347439999999998E-2</v>
      </c>
      <c r="R81" s="123">
        <v>1.6852511699999999</v>
      </c>
      <c r="S81" s="123">
        <v>2.9229899999999999E-3</v>
      </c>
      <c r="T81" s="123">
        <v>1.9357790100000001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5">
        <v>42705</v>
      </c>
      <c r="B82" s="123">
        <v>15778.7059037</v>
      </c>
      <c r="C82" s="123">
        <v>1063.1042978400001</v>
      </c>
      <c r="D82" s="123">
        <v>2.4266835699999998</v>
      </c>
      <c r="E82" s="123">
        <v>11784.54139308</v>
      </c>
      <c r="F82" s="123">
        <v>0.96133451999999997</v>
      </c>
      <c r="G82" s="123">
        <v>1.84322041</v>
      </c>
      <c r="H82" s="123">
        <v>105.83912463</v>
      </c>
      <c r="I82" s="123">
        <v>2268.5227751799998</v>
      </c>
      <c r="J82" s="123">
        <v>33.72670025</v>
      </c>
      <c r="K82" s="123">
        <v>49.829381040000001</v>
      </c>
      <c r="L82" s="123">
        <v>0.57289495999999995</v>
      </c>
      <c r="M82" s="173" t="s">
        <v>189</v>
      </c>
      <c r="N82" s="123">
        <v>451.09990900000003</v>
      </c>
      <c r="O82" s="123">
        <v>5.5894939299999997</v>
      </c>
      <c r="P82" s="123">
        <v>6.8385819899999998</v>
      </c>
      <c r="Q82" s="123">
        <v>2.6155729999999999E-2</v>
      </c>
      <c r="R82" s="123">
        <v>1.9163324500000001</v>
      </c>
      <c r="S82" s="123">
        <v>4.0167099999999997E-3</v>
      </c>
      <c r="T82" s="123">
        <v>1.8636084100000001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5">
        <v>42736</v>
      </c>
      <c r="B83" s="123">
        <v>16020.550980280001</v>
      </c>
      <c r="C83" s="123">
        <v>972.51422407999996</v>
      </c>
      <c r="D83" s="123">
        <v>2.51400427</v>
      </c>
      <c r="E83" s="123">
        <v>11767.155663510001</v>
      </c>
      <c r="F83" s="123">
        <v>0.90288661999999997</v>
      </c>
      <c r="G83" s="123">
        <v>0.83527532000000004</v>
      </c>
      <c r="H83" s="123">
        <v>111.01803676999999</v>
      </c>
      <c r="I83" s="123">
        <v>2610.6046307299998</v>
      </c>
      <c r="J83" s="123">
        <v>37.881970189999997</v>
      </c>
      <c r="K83" s="123">
        <v>50.190633120000001</v>
      </c>
      <c r="L83" s="123">
        <v>0.82585651000000004</v>
      </c>
      <c r="M83" s="173" t="s">
        <v>189</v>
      </c>
      <c r="N83" s="123">
        <v>450.65875296000002</v>
      </c>
      <c r="O83" s="123">
        <v>5.4967862900000002</v>
      </c>
      <c r="P83" s="123">
        <v>6.4519296800000001</v>
      </c>
      <c r="Q83" s="123">
        <v>2.6410590000000001E-2</v>
      </c>
      <c r="R83" s="123">
        <v>1.87676953</v>
      </c>
      <c r="S83" s="123">
        <v>5.1320000000000003E-5</v>
      </c>
      <c r="T83" s="123">
        <v>1.59709879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5">
        <v>42767</v>
      </c>
      <c r="B84" s="123">
        <v>15918.28411545</v>
      </c>
      <c r="C84" s="123">
        <v>1031.1243697899999</v>
      </c>
      <c r="D84" s="123">
        <v>2.80646591</v>
      </c>
      <c r="E84" s="123">
        <v>11602.20053994</v>
      </c>
      <c r="F84" s="123">
        <v>0.8452305</v>
      </c>
      <c r="G84" s="123">
        <v>0.84644781000000002</v>
      </c>
      <c r="H84" s="123">
        <v>109.95297169</v>
      </c>
      <c r="I84" s="123">
        <v>2609.0088214399998</v>
      </c>
      <c r="J84" s="123">
        <v>46.953574379999999</v>
      </c>
      <c r="K84" s="123">
        <v>48.588647780000002</v>
      </c>
      <c r="L84" s="123">
        <v>0.81863251000000004</v>
      </c>
      <c r="M84" s="173" t="s">
        <v>189</v>
      </c>
      <c r="N84" s="123">
        <v>450.16395592999999</v>
      </c>
      <c r="O84" s="123">
        <v>5.5539075699999998</v>
      </c>
      <c r="P84" s="123">
        <v>6.2630827599999996</v>
      </c>
      <c r="Q84" s="123">
        <v>2.6433160000000001E-2</v>
      </c>
      <c r="R84" s="123">
        <v>1.8438208300000001</v>
      </c>
      <c r="S84" s="123">
        <v>7.9218099999999996E-3</v>
      </c>
      <c r="T84" s="123">
        <v>1.2792916400000001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5">
        <v>42795</v>
      </c>
      <c r="B85" s="123">
        <v>16315.70685393</v>
      </c>
      <c r="C85" s="123">
        <v>1235.0333956300001</v>
      </c>
      <c r="D85" s="123">
        <v>2.0562034900000001</v>
      </c>
      <c r="E85" s="123">
        <v>11766.624605000001</v>
      </c>
      <c r="F85" s="123">
        <v>215.73204845999999</v>
      </c>
      <c r="G85" s="123">
        <v>1.87455211</v>
      </c>
      <c r="H85" s="123">
        <v>113.59235719</v>
      </c>
      <c r="I85" s="123">
        <v>2569.4536667399998</v>
      </c>
      <c r="J85" s="123">
        <v>38.853180459999997</v>
      </c>
      <c r="K85" s="123">
        <v>47.592831289999999</v>
      </c>
      <c r="L85" s="123">
        <v>1.1496243100000001</v>
      </c>
      <c r="M85" s="173" t="s">
        <v>189</v>
      </c>
      <c r="N85" s="123">
        <v>314.12904154</v>
      </c>
      <c r="O85" s="123">
        <v>1.3110972700000001</v>
      </c>
      <c r="P85" s="123">
        <v>6.2375299999999996</v>
      </c>
      <c r="Q85" s="123">
        <v>2.6433160000000001E-2</v>
      </c>
      <c r="R85" s="123">
        <v>1.66706661</v>
      </c>
      <c r="S85" s="123">
        <v>8.5926100000000005E-3</v>
      </c>
      <c r="T85" s="123">
        <v>0.36462805999999998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5">
        <v>42826</v>
      </c>
      <c r="B86" s="123">
        <v>16176.64109433</v>
      </c>
      <c r="C86" s="123">
        <v>1331.3914326399999</v>
      </c>
      <c r="D86" s="123">
        <v>0.18739135000000001</v>
      </c>
      <c r="E86" s="123">
        <v>11404.88993712</v>
      </c>
      <c r="F86" s="123">
        <v>282.35400702999999</v>
      </c>
      <c r="G86" s="123">
        <v>1.24622554</v>
      </c>
      <c r="H86" s="123">
        <v>119.00212576</v>
      </c>
      <c r="I86" s="123">
        <v>2600.9623160900001</v>
      </c>
      <c r="J86" s="123">
        <v>69.277722209999993</v>
      </c>
      <c r="K86" s="123">
        <v>46.539171140000001</v>
      </c>
      <c r="L86" s="123">
        <v>1.47084178</v>
      </c>
      <c r="M86" s="173" t="s">
        <v>189</v>
      </c>
      <c r="N86" s="123">
        <v>309.83989319</v>
      </c>
      <c r="O86" s="123">
        <v>1.6865167700000001</v>
      </c>
      <c r="P86" s="123">
        <v>5.9919515900000002</v>
      </c>
      <c r="Q86" s="123">
        <v>2.6433160000000001E-2</v>
      </c>
      <c r="R86" s="123">
        <v>1.53470583</v>
      </c>
      <c r="S86" s="123">
        <v>0</v>
      </c>
      <c r="T86" s="123">
        <v>0.24042313000000001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5">
        <v>42856</v>
      </c>
      <c r="B87" s="123">
        <v>16113.886938739999</v>
      </c>
      <c r="C87" s="123">
        <v>1429.2969366699999</v>
      </c>
      <c r="D87" s="123">
        <v>3.0187999999999998E-4</v>
      </c>
      <c r="E87" s="123">
        <v>11321.067333749999</v>
      </c>
      <c r="F87" s="123">
        <v>287.84034014000002</v>
      </c>
      <c r="G87" s="123">
        <v>1.26634552</v>
      </c>
      <c r="H87" s="123">
        <v>116.44821478999999</v>
      </c>
      <c r="I87" s="123">
        <v>2541.5711656499998</v>
      </c>
      <c r="J87" s="123">
        <v>49.615385449999998</v>
      </c>
      <c r="K87" s="123">
        <v>45.807764820000003</v>
      </c>
      <c r="L87" s="123">
        <v>1.2241794500000001</v>
      </c>
      <c r="M87" s="173" t="s">
        <v>189</v>
      </c>
      <c r="N87" s="123">
        <v>308.18414408000001</v>
      </c>
      <c r="O87" s="123">
        <v>4.2915934099999999</v>
      </c>
      <c r="P87" s="123">
        <v>5.7199977799999999</v>
      </c>
      <c r="Q87" s="123">
        <v>2.6433169999999999E-2</v>
      </c>
      <c r="R87" s="123">
        <v>1.29180089</v>
      </c>
      <c r="S87" s="123">
        <v>0</v>
      </c>
      <c r="T87" s="123">
        <v>0.23500129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5">
        <v>42887</v>
      </c>
      <c r="B88" s="123">
        <v>16063.66457447</v>
      </c>
      <c r="C88" s="123">
        <v>1544.1617220999999</v>
      </c>
      <c r="D88" s="123">
        <v>0</v>
      </c>
      <c r="E88" s="123">
        <v>11121.87610494</v>
      </c>
      <c r="F88" s="123">
        <v>291.14783590000002</v>
      </c>
      <c r="G88" s="123">
        <v>0.39376378000000001</v>
      </c>
      <c r="H88" s="123">
        <v>113.20319121999999</v>
      </c>
      <c r="I88" s="123">
        <v>2577.9603029099999</v>
      </c>
      <c r="J88" s="123">
        <v>48.197227290000001</v>
      </c>
      <c r="K88" s="123">
        <v>45.1948796</v>
      </c>
      <c r="L88" s="123">
        <v>1.0949524100000001</v>
      </c>
      <c r="M88" s="173" t="s">
        <v>189</v>
      </c>
      <c r="N88" s="123">
        <v>306.19412461000002</v>
      </c>
      <c r="O88" s="123">
        <v>4.8402181000000004</v>
      </c>
      <c r="P88" s="123">
        <v>7.6963571799999997</v>
      </c>
      <c r="Q88" s="123">
        <v>2.6396739999999998E-2</v>
      </c>
      <c r="R88" s="123">
        <v>1.1246467899999999</v>
      </c>
      <c r="S88" s="123">
        <v>0</v>
      </c>
      <c r="T88" s="123">
        <v>0.55285090000000003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5">
        <v>42917</v>
      </c>
      <c r="B89" s="123">
        <v>16096.808086479999</v>
      </c>
      <c r="C89" s="123">
        <v>1645.50009219</v>
      </c>
      <c r="D89" s="123">
        <v>9.1800000000000002E-6</v>
      </c>
      <c r="E89" s="123">
        <v>11024.002353739999</v>
      </c>
      <c r="F89" s="123">
        <v>297.18726408999999</v>
      </c>
      <c r="G89" s="123">
        <v>1.34303371</v>
      </c>
      <c r="H89" s="123">
        <v>113.15672425</v>
      </c>
      <c r="I89" s="123">
        <v>2592.7845343200001</v>
      </c>
      <c r="J89" s="123">
        <v>57.529583109999997</v>
      </c>
      <c r="K89" s="123">
        <v>44.506128930000003</v>
      </c>
      <c r="L89" s="123">
        <v>1.6738223800000001</v>
      </c>
      <c r="M89" s="173" t="s">
        <v>189</v>
      </c>
      <c r="N89" s="123">
        <v>304.48968057000002</v>
      </c>
      <c r="O89" s="123">
        <v>3.85401763</v>
      </c>
      <c r="P89" s="123">
        <v>8.4481654899999992</v>
      </c>
      <c r="Q89" s="123">
        <v>2.6396739999999998E-2</v>
      </c>
      <c r="R89" s="123">
        <v>1.7432140899999999</v>
      </c>
      <c r="S89" s="123">
        <v>5.9999999999999995E-8</v>
      </c>
      <c r="T89" s="123">
        <v>0.56306599999999996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5">
        <v>42948</v>
      </c>
      <c r="B90" s="123">
        <v>16107.195990579999</v>
      </c>
      <c r="C90" s="123">
        <v>1679.39706267</v>
      </c>
      <c r="D90" s="123">
        <v>9.3300000000000005E-6</v>
      </c>
      <c r="E90" s="123">
        <v>10833.682312049999</v>
      </c>
      <c r="F90" s="123">
        <v>303.99677377</v>
      </c>
      <c r="G90" s="123">
        <v>1.3497079299999999</v>
      </c>
      <c r="H90" s="123">
        <v>116.44111602</v>
      </c>
      <c r="I90" s="123">
        <v>2721.3885734999999</v>
      </c>
      <c r="J90" s="123">
        <v>89.663961159999999</v>
      </c>
      <c r="K90" s="123">
        <v>43.892158639999998</v>
      </c>
      <c r="L90" s="123">
        <v>1.5425231500000001</v>
      </c>
      <c r="M90" s="173" t="s">
        <v>189</v>
      </c>
      <c r="N90" s="123">
        <v>301.42918122999998</v>
      </c>
      <c r="O90" s="123">
        <v>4.1187926399999997</v>
      </c>
      <c r="P90" s="123">
        <v>7.6777816999999997</v>
      </c>
      <c r="Q90" s="123">
        <v>2.6396739999999998E-2</v>
      </c>
      <c r="R90" s="123">
        <v>2.0480535</v>
      </c>
      <c r="S90" s="123">
        <v>0</v>
      </c>
      <c r="T90" s="123">
        <v>0.54158655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5">
        <v>42979</v>
      </c>
      <c r="B91" s="123">
        <v>16573.710963279998</v>
      </c>
      <c r="C91" s="123">
        <v>1711.7619748</v>
      </c>
      <c r="D91" s="123">
        <v>9.4700000000000008E-6</v>
      </c>
      <c r="E91" s="123">
        <v>11250.00659074</v>
      </c>
      <c r="F91" s="123">
        <v>313.40390043999997</v>
      </c>
      <c r="G91" s="123">
        <v>1.5537641</v>
      </c>
      <c r="H91" s="123">
        <v>116.18746901</v>
      </c>
      <c r="I91" s="123">
        <v>2696.8382220799999</v>
      </c>
      <c r="J91" s="123">
        <v>108.42009487</v>
      </c>
      <c r="K91" s="123">
        <v>42.108120759999998</v>
      </c>
      <c r="L91" s="123">
        <v>1.62974745</v>
      </c>
      <c r="M91" s="173" t="s">
        <v>189</v>
      </c>
      <c r="N91" s="123">
        <v>315.08439306999998</v>
      </c>
      <c r="O91" s="123">
        <v>4.43270008</v>
      </c>
      <c r="P91" s="123">
        <v>9.1670912100000006</v>
      </c>
      <c r="Q91" s="123">
        <v>2.6396880000000001E-2</v>
      </c>
      <c r="R91" s="123">
        <v>2.2543063299999999</v>
      </c>
      <c r="S91" s="123">
        <v>0</v>
      </c>
      <c r="T91" s="123">
        <v>0.83618199000000004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5">
        <v>43009</v>
      </c>
      <c r="B92" s="123">
        <v>16838.038130510002</v>
      </c>
      <c r="C92" s="123">
        <v>1748.8664061500001</v>
      </c>
      <c r="D92" s="123">
        <v>9.6199999999999994E-6</v>
      </c>
      <c r="E92" s="123">
        <v>11335.15832425</v>
      </c>
      <c r="F92" s="123">
        <v>312.83211108</v>
      </c>
      <c r="G92" s="123">
        <v>1.2099796300000001</v>
      </c>
      <c r="H92" s="123">
        <v>116.71734767</v>
      </c>
      <c r="I92" s="123">
        <v>2856.77501334</v>
      </c>
      <c r="J92" s="123">
        <v>85.967738209999993</v>
      </c>
      <c r="K92" s="123">
        <v>40.759580800000002</v>
      </c>
      <c r="L92" s="123">
        <v>1.50728511</v>
      </c>
      <c r="M92" s="173" t="s">
        <v>189</v>
      </c>
      <c r="N92" s="123">
        <v>320.64993313999997</v>
      </c>
      <c r="O92" s="123">
        <v>4.8537481900000001</v>
      </c>
      <c r="P92" s="123">
        <v>9.3909994099999992</v>
      </c>
      <c r="Q92" s="123">
        <v>2.6396739999999998E-2</v>
      </c>
      <c r="R92" s="123">
        <v>2.6130792600000001</v>
      </c>
      <c r="S92" s="123">
        <v>0</v>
      </c>
      <c r="T92" s="123">
        <v>0.71017790999999997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5">
        <v>43040</v>
      </c>
      <c r="B93" s="123">
        <v>16897.802255430001</v>
      </c>
      <c r="C93" s="123">
        <v>1557.57555733</v>
      </c>
      <c r="D93" s="123">
        <v>9.7699999999999996E-6</v>
      </c>
      <c r="E93" s="123">
        <v>11624.974714010001</v>
      </c>
      <c r="F93" s="123">
        <v>326.42757662999998</v>
      </c>
      <c r="G93" s="123">
        <v>1.17892917</v>
      </c>
      <c r="H93" s="123">
        <v>113.57557366</v>
      </c>
      <c r="I93" s="123">
        <v>2822.4506818499999</v>
      </c>
      <c r="J93" s="123">
        <v>63.59283739</v>
      </c>
      <c r="K93" s="123">
        <v>39.271369059999998</v>
      </c>
      <c r="L93" s="123">
        <v>2.75168217</v>
      </c>
      <c r="M93" s="173" t="s">
        <v>189</v>
      </c>
      <c r="N93" s="123">
        <v>324.24262735000002</v>
      </c>
      <c r="O93" s="123">
        <v>4.5580753400000003</v>
      </c>
      <c r="P93" s="123">
        <v>13.648175719999999</v>
      </c>
      <c r="Q93" s="123">
        <v>2.6396739999999998E-2</v>
      </c>
      <c r="R93" s="123">
        <v>2.94385312</v>
      </c>
      <c r="S93" s="123">
        <v>0</v>
      </c>
      <c r="T93" s="123">
        <v>0.58419611999999999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5">
        <v>43070</v>
      </c>
      <c r="B94" s="123">
        <v>17568.652144119998</v>
      </c>
      <c r="C94" s="123">
        <v>1597.2417243299999</v>
      </c>
      <c r="D94" s="123">
        <v>9.8900000000000002E-6</v>
      </c>
      <c r="E94" s="123">
        <v>12025.367716639999</v>
      </c>
      <c r="F94" s="123">
        <v>335.22175802999999</v>
      </c>
      <c r="G94" s="123">
        <v>1.4927082599999999</v>
      </c>
      <c r="H94" s="123">
        <v>122.24939228</v>
      </c>
      <c r="I94" s="123">
        <v>2718.4768072400002</v>
      </c>
      <c r="J94" s="123">
        <v>120.61572765</v>
      </c>
      <c r="K94" s="123">
        <v>39.699064530000001</v>
      </c>
      <c r="L94" s="123">
        <v>3.22846448</v>
      </c>
      <c r="M94" s="173" t="s">
        <v>189</v>
      </c>
      <c r="N94" s="123">
        <v>575.41152167999996</v>
      </c>
      <c r="O94" s="123">
        <v>6.3748902999999997</v>
      </c>
      <c r="P94" s="123">
        <v>20.353853149999999</v>
      </c>
      <c r="Q94" s="123">
        <v>0</v>
      </c>
      <c r="R94" s="123">
        <v>2.3305454000000001</v>
      </c>
      <c r="S94" s="123">
        <v>0</v>
      </c>
      <c r="T94" s="123">
        <v>0.58796026000000001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5">
        <v>43101</v>
      </c>
      <c r="B95" s="123">
        <v>18625.12008941</v>
      </c>
      <c r="C95" s="123">
        <v>1650.9147785299999</v>
      </c>
      <c r="D95" s="123">
        <v>1.0159999999999999E-5</v>
      </c>
      <c r="E95" s="123">
        <v>12901.90817106</v>
      </c>
      <c r="F95" s="123">
        <v>346.35112707000002</v>
      </c>
      <c r="G95" s="123">
        <v>1.3783367099999999</v>
      </c>
      <c r="H95" s="123">
        <v>122.0718997</v>
      </c>
      <c r="I95" s="123">
        <v>2844.8291261700001</v>
      </c>
      <c r="J95" s="123">
        <v>107.31809545</v>
      </c>
      <c r="K95" s="123">
        <v>40.261760989999999</v>
      </c>
      <c r="L95" s="123">
        <v>3.4810725200000001</v>
      </c>
      <c r="M95" s="173" t="s">
        <v>189</v>
      </c>
      <c r="N95" s="123">
        <v>575.22066070000005</v>
      </c>
      <c r="O95" s="123">
        <v>7.6471817199999998</v>
      </c>
      <c r="P95" s="123">
        <v>20.880709079999999</v>
      </c>
      <c r="Q95" s="123">
        <v>0</v>
      </c>
      <c r="R95" s="123">
        <v>2.3263280399999999</v>
      </c>
      <c r="S95" s="123">
        <v>0</v>
      </c>
      <c r="T95" s="123">
        <v>0.53083150999999995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5">
        <v>43132</v>
      </c>
      <c r="B96" s="123">
        <v>18637.970868730001</v>
      </c>
      <c r="C96" s="123">
        <v>1634.36473499</v>
      </c>
      <c r="D96" s="123">
        <v>1.043E-5</v>
      </c>
      <c r="E96" s="123">
        <v>12608.489625190001</v>
      </c>
      <c r="F96" s="123">
        <v>410.02171736999998</v>
      </c>
      <c r="G96" s="123">
        <v>1.9411940000000001</v>
      </c>
      <c r="H96" s="123">
        <v>120.92602167</v>
      </c>
      <c r="I96" s="123">
        <v>3073.4900490800001</v>
      </c>
      <c r="J96" s="123">
        <v>164.72178639000001</v>
      </c>
      <c r="K96" s="123">
        <v>39.500526399999998</v>
      </c>
      <c r="L96" s="123">
        <v>3.4621199300000001</v>
      </c>
      <c r="M96" s="173" t="s">
        <v>189</v>
      </c>
      <c r="N96" s="123">
        <v>552.46533097999998</v>
      </c>
      <c r="O96" s="123">
        <v>5.9166002000000004</v>
      </c>
      <c r="P96" s="123">
        <v>19.882512739999999</v>
      </c>
      <c r="Q96" s="123">
        <v>0</v>
      </c>
      <c r="R96" s="123">
        <v>2.2531544499999998</v>
      </c>
      <c r="S96" s="123">
        <v>0</v>
      </c>
      <c r="T96" s="123">
        <v>0.53548490999999998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5">
        <v>43160</v>
      </c>
      <c r="B97" s="123">
        <v>16955.552611489999</v>
      </c>
      <c r="C97" s="123">
        <v>1545.7682395500001</v>
      </c>
      <c r="D97" s="123">
        <v>1.0710000000000001E-5</v>
      </c>
      <c r="E97" s="123">
        <v>11793.380776509999</v>
      </c>
      <c r="F97" s="123">
        <v>401.07647634</v>
      </c>
      <c r="G97" s="123">
        <v>2.0199926000000001</v>
      </c>
      <c r="H97" s="123">
        <v>71.428875829999996</v>
      </c>
      <c r="I97" s="123">
        <v>2935.16546599</v>
      </c>
      <c r="J97" s="123">
        <v>153.14145546</v>
      </c>
      <c r="K97" s="123">
        <v>10.3664603</v>
      </c>
      <c r="L97" s="123">
        <v>3.5052466199999999</v>
      </c>
      <c r="M97" s="173" t="s">
        <v>189</v>
      </c>
      <c r="N97" s="123">
        <v>13.56032875</v>
      </c>
      <c r="O97" s="123">
        <v>5.2466553999999999</v>
      </c>
      <c r="P97" s="123">
        <v>18.051419190000001</v>
      </c>
      <c r="Q97" s="123">
        <v>0</v>
      </c>
      <c r="R97" s="123">
        <v>2.2007952999999998</v>
      </c>
      <c r="S97" s="123">
        <v>0</v>
      </c>
      <c r="T97" s="123">
        <v>0.64041294000000004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5">
        <v>43191</v>
      </c>
      <c r="B98" s="123">
        <v>17449.992058150001</v>
      </c>
      <c r="C98" s="123">
        <v>1644.9978487200001</v>
      </c>
      <c r="D98" s="123">
        <v>1.098E-5</v>
      </c>
      <c r="E98" s="123">
        <v>11632.77742993</v>
      </c>
      <c r="F98" s="123">
        <v>618.76100431999998</v>
      </c>
      <c r="G98" s="123">
        <v>2.2704576699999999</v>
      </c>
      <c r="H98" s="123">
        <v>71.827312969999994</v>
      </c>
      <c r="I98" s="123">
        <v>3062.9202292499999</v>
      </c>
      <c r="J98" s="123">
        <v>172.89090630000001</v>
      </c>
      <c r="K98" s="123">
        <v>10.3688906</v>
      </c>
      <c r="L98" s="123">
        <v>3.3903707999999999</v>
      </c>
      <c r="M98" s="173" t="s">
        <v>189</v>
      </c>
      <c r="N98" s="123">
        <v>187.19996606000001</v>
      </c>
      <c r="O98" s="123">
        <v>3.6778582800000001</v>
      </c>
      <c r="P98" s="123">
        <v>36.149452629999999</v>
      </c>
      <c r="Q98" s="123">
        <v>0</v>
      </c>
      <c r="R98" s="123">
        <v>2.0579845300000001</v>
      </c>
      <c r="S98" s="123">
        <v>0</v>
      </c>
      <c r="T98" s="123">
        <v>0.70233511000000004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5">
        <v>43221</v>
      </c>
      <c r="B99" s="123">
        <v>17416.726023859999</v>
      </c>
      <c r="C99" s="123">
        <v>1715.62323444</v>
      </c>
      <c r="D99" s="123">
        <v>1.13E-5</v>
      </c>
      <c r="E99" s="123">
        <v>11463.63380498</v>
      </c>
      <c r="F99" s="123">
        <v>582.88438348</v>
      </c>
      <c r="G99" s="123">
        <v>1.23008439</v>
      </c>
      <c r="H99" s="123">
        <v>137.32661776</v>
      </c>
      <c r="I99" s="123">
        <v>3098.4283138300002</v>
      </c>
      <c r="J99" s="123">
        <v>171.35806221999999</v>
      </c>
      <c r="K99" s="123">
        <v>10.04253366</v>
      </c>
      <c r="L99" s="123">
        <v>3.25287105</v>
      </c>
      <c r="M99" s="173" t="s">
        <v>189</v>
      </c>
      <c r="N99" s="123">
        <v>188.21964542000001</v>
      </c>
      <c r="O99" s="123">
        <v>3.11881962</v>
      </c>
      <c r="P99" s="123">
        <v>38.780172579999999</v>
      </c>
      <c r="Q99" s="123">
        <v>0</v>
      </c>
      <c r="R99" s="123">
        <v>1.9799532799999999</v>
      </c>
      <c r="S99" s="123">
        <v>0</v>
      </c>
      <c r="T99" s="123">
        <v>0.84751584999999996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5">
        <v>43252</v>
      </c>
      <c r="B100" s="123">
        <v>17459.562096630001</v>
      </c>
      <c r="C100" s="123">
        <v>1815.84565767</v>
      </c>
      <c r="D100" s="123">
        <v>1.1559999999999999E-5</v>
      </c>
      <c r="E100" s="123">
        <v>11391.30621259</v>
      </c>
      <c r="F100" s="123">
        <v>577.20314671999995</v>
      </c>
      <c r="G100" s="123">
        <v>1.9091571599999999</v>
      </c>
      <c r="H100" s="123">
        <v>135.63805865</v>
      </c>
      <c r="I100" s="123">
        <v>3078.4162579399999</v>
      </c>
      <c r="J100" s="123">
        <v>179.39450959000001</v>
      </c>
      <c r="K100" s="123">
        <v>13.57921559</v>
      </c>
      <c r="L100" s="123">
        <v>3.08099671</v>
      </c>
      <c r="M100" s="173" t="s">
        <v>189</v>
      </c>
      <c r="N100" s="123">
        <v>190.28179037000001</v>
      </c>
      <c r="O100" s="123">
        <v>4.2318699999999998</v>
      </c>
      <c r="P100" s="123">
        <v>64.200781050000003</v>
      </c>
      <c r="Q100" s="123">
        <v>0</v>
      </c>
      <c r="R100" s="123">
        <v>1.90653476</v>
      </c>
      <c r="S100" s="123">
        <v>0</v>
      </c>
      <c r="T100" s="123">
        <v>2.5678962699999999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5">
        <v>43282</v>
      </c>
      <c r="B101" s="123">
        <v>18141.05791553</v>
      </c>
      <c r="C101" s="123">
        <v>1983.6351869299999</v>
      </c>
      <c r="D101" s="123">
        <v>1.189E-5</v>
      </c>
      <c r="E101" s="123">
        <v>11533.22900809</v>
      </c>
      <c r="F101" s="123">
        <v>733.05815839000002</v>
      </c>
      <c r="G101" s="123">
        <v>1.55788353</v>
      </c>
      <c r="H101" s="123">
        <v>138.78008987000001</v>
      </c>
      <c r="I101" s="123">
        <v>3179.4483461999998</v>
      </c>
      <c r="J101" s="123">
        <v>191.10895246000001</v>
      </c>
      <c r="K101" s="123">
        <v>14.832760820000001</v>
      </c>
      <c r="L101" s="123">
        <v>3.0067387600000002</v>
      </c>
      <c r="M101" s="173" t="s">
        <v>189</v>
      </c>
      <c r="N101" s="123">
        <v>198.20061029999999</v>
      </c>
      <c r="O101" s="123">
        <v>2.8327600300000002</v>
      </c>
      <c r="P101" s="123">
        <v>157.54254768999999</v>
      </c>
      <c r="Q101" s="123">
        <v>7.8661800000000004E-3</v>
      </c>
      <c r="R101" s="123">
        <v>1.6160239999999999</v>
      </c>
      <c r="S101" s="123">
        <v>0</v>
      </c>
      <c r="T101" s="123">
        <v>2.2009703900000002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5">
        <v>43313</v>
      </c>
      <c r="B102" s="123">
        <v>18904.455248390001</v>
      </c>
      <c r="C102" s="123">
        <v>2026.2221121800001</v>
      </c>
      <c r="D102" s="123">
        <v>1.218E-5</v>
      </c>
      <c r="E102" s="123">
        <v>12126.131332909999</v>
      </c>
      <c r="F102" s="123">
        <v>772.31931200999998</v>
      </c>
      <c r="G102" s="123">
        <v>2.3293055599999999</v>
      </c>
      <c r="H102" s="123">
        <v>144.07413740000001</v>
      </c>
      <c r="I102" s="123">
        <v>3319.3753986400002</v>
      </c>
      <c r="J102" s="123">
        <v>238.85100822000001</v>
      </c>
      <c r="K102" s="123">
        <v>11.310568780000001</v>
      </c>
      <c r="L102" s="123">
        <v>3.8612591900000002</v>
      </c>
      <c r="M102" s="173" t="s">
        <v>189</v>
      </c>
      <c r="N102" s="123">
        <v>207.09601075</v>
      </c>
      <c r="O102" s="123">
        <v>3.40588903</v>
      </c>
      <c r="P102" s="123">
        <v>45.757157569999997</v>
      </c>
      <c r="Q102" s="123">
        <v>3.5899999999999998E-5</v>
      </c>
      <c r="R102" s="123">
        <v>1.5537524199999999</v>
      </c>
      <c r="S102" s="123">
        <v>0</v>
      </c>
      <c r="T102" s="123">
        <v>2.1679556500000001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5">
        <v>43344</v>
      </c>
      <c r="B103" s="123">
        <v>19711.51757579</v>
      </c>
      <c r="C103" s="123">
        <v>1997.1680282100001</v>
      </c>
      <c r="D103" s="123">
        <v>1.2480000000000001E-5</v>
      </c>
      <c r="E103" s="123">
        <v>12505.464081530001</v>
      </c>
      <c r="F103" s="123">
        <v>1045.85112467</v>
      </c>
      <c r="G103" s="123">
        <v>2.97922844</v>
      </c>
      <c r="H103" s="123">
        <v>146.93050195000001</v>
      </c>
      <c r="I103" s="123">
        <v>3446.91091177</v>
      </c>
      <c r="J103" s="123">
        <v>289.17564024000001</v>
      </c>
      <c r="K103" s="123">
        <v>13.642160130000001</v>
      </c>
      <c r="L103" s="123">
        <v>3.0805477699999999</v>
      </c>
      <c r="M103" s="173" t="s">
        <v>189</v>
      </c>
      <c r="N103" s="123">
        <v>208.19882784000001</v>
      </c>
      <c r="O103" s="123">
        <v>3.40741965</v>
      </c>
      <c r="P103" s="123">
        <v>45.688952460000003</v>
      </c>
      <c r="Q103" s="123">
        <v>4.1400000000000002E-6</v>
      </c>
      <c r="R103" s="123">
        <v>1.7225060999999999</v>
      </c>
      <c r="S103" s="123">
        <v>0</v>
      </c>
      <c r="T103" s="123">
        <v>1.29762841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5">
        <v>43374</v>
      </c>
      <c r="B104" s="123">
        <v>19921.91647353</v>
      </c>
      <c r="C104" s="123">
        <v>1965.04912743</v>
      </c>
      <c r="D104" s="123">
        <v>1.277E-5</v>
      </c>
      <c r="E104" s="123">
        <v>12670.63751508</v>
      </c>
      <c r="F104" s="123">
        <v>1118.77409584</v>
      </c>
      <c r="G104" s="123">
        <v>11.857155880000001</v>
      </c>
      <c r="H104" s="123">
        <v>154.16505196</v>
      </c>
      <c r="I104" s="123">
        <v>3476.0162419500002</v>
      </c>
      <c r="J104" s="123">
        <v>253.89698111999999</v>
      </c>
      <c r="K104" s="123">
        <v>13.51086495</v>
      </c>
      <c r="L104" s="123">
        <v>2.8264592400000002</v>
      </c>
      <c r="M104" s="173" t="s">
        <v>189</v>
      </c>
      <c r="N104" s="123">
        <v>205.09366695</v>
      </c>
      <c r="O104" s="123">
        <v>2.9740274699999998</v>
      </c>
      <c r="P104" s="123">
        <v>44.463709430000002</v>
      </c>
      <c r="Q104" s="123">
        <v>0</v>
      </c>
      <c r="R104" s="123">
        <v>1.53925573</v>
      </c>
      <c r="S104" s="123">
        <v>0</v>
      </c>
      <c r="T104" s="123">
        <v>1.1123077299999999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5">
        <v>43405</v>
      </c>
      <c r="B105" s="123">
        <v>18940.251558349999</v>
      </c>
      <c r="C105" s="123">
        <v>1831.0442243699999</v>
      </c>
      <c r="D105" s="123">
        <v>1.305E-5</v>
      </c>
      <c r="E105" s="123">
        <v>11662.356147660001</v>
      </c>
      <c r="F105" s="123">
        <v>1163.92490488</v>
      </c>
      <c r="G105" s="123">
        <v>12.19325813</v>
      </c>
      <c r="H105" s="123">
        <v>159.11986110000001</v>
      </c>
      <c r="I105" s="123">
        <v>3567.8019529500002</v>
      </c>
      <c r="J105" s="123">
        <v>271.73223029000002</v>
      </c>
      <c r="K105" s="123">
        <v>13.442479609999999</v>
      </c>
      <c r="L105" s="123">
        <v>2.7307328200000001</v>
      </c>
      <c r="M105" s="173" t="s">
        <v>189</v>
      </c>
      <c r="N105" s="123">
        <v>204.95464964999999</v>
      </c>
      <c r="O105" s="123">
        <v>2.9249559500000002</v>
      </c>
      <c r="P105" s="123">
        <v>45.413304549999999</v>
      </c>
      <c r="Q105" s="123">
        <v>0</v>
      </c>
      <c r="R105" s="123">
        <v>1.24397332</v>
      </c>
      <c r="S105" s="123">
        <v>0</v>
      </c>
      <c r="T105" s="123">
        <v>1.3688700199999999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5">
        <v>43435</v>
      </c>
      <c r="B106" s="123">
        <v>18677.929004950001</v>
      </c>
      <c r="C106" s="123">
        <v>1836.5034919499999</v>
      </c>
      <c r="D106" s="123">
        <v>1.3360000000000001E-5</v>
      </c>
      <c r="E106" s="123">
        <v>11233.59499829</v>
      </c>
      <c r="F106" s="123">
        <v>1136.08156143</v>
      </c>
      <c r="G106" s="123">
        <v>12.53107921</v>
      </c>
      <c r="H106" s="123">
        <v>128.73832343000001</v>
      </c>
      <c r="I106" s="123">
        <v>3714.1516395600001</v>
      </c>
      <c r="J106" s="123">
        <v>348.02350670999999</v>
      </c>
      <c r="K106" s="123">
        <v>14.84605273</v>
      </c>
      <c r="L106" s="123">
        <v>2.89755407</v>
      </c>
      <c r="M106" s="173" t="s">
        <v>189</v>
      </c>
      <c r="N106" s="123">
        <v>199.76673552</v>
      </c>
      <c r="O106" s="123">
        <v>2.9347050700000001</v>
      </c>
      <c r="P106" s="123">
        <v>45.142487729999999</v>
      </c>
      <c r="Q106" s="123">
        <v>0</v>
      </c>
      <c r="R106" s="123">
        <v>1.5114437000000001</v>
      </c>
      <c r="S106" s="123">
        <v>5.1108470000000003E-2</v>
      </c>
      <c r="T106" s="123">
        <v>1.1543037199999999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5">
        <v>43466</v>
      </c>
      <c r="B107" s="123">
        <v>18800.346830449998</v>
      </c>
      <c r="C107" s="123">
        <v>1875.3624133000001</v>
      </c>
      <c r="D107" s="123">
        <v>1.366E-5</v>
      </c>
      <c r="E107" s="123">
        <v>11312.847714150001</v>
      </c>
      <c r="F107" s="123">
        <v>1324.6845538699999</v>
      </c>
      <c r="G107" s="123">
        <v>11.537339680000001</v>
      </c>
      <c r="H107" s="123">
        <v>127.16472223</v>
      </c>
      <c r="I107" s="123">
        <v>3557.8664079999999</v>
      </c>
      <c r="J107" s="123">
        <v>324.26960451000002</v>
      </c>
      <c r="K107" s="123">
        <v>14.16731658</v>
      </c>
      <c r="L107" s="123">
        <v>2.6743757499999998</v>
      </c>
      <c r="M107" s="173" t="s">
        <v>189</v>
      </c>
      <c r="N107" s="123">
        <v>200.65266933999999</v>
      </c>
      <c r="O107" s="123">
        <v>2.5246571599999998</v>
      </c>
      <c r="P107" s="123">
        <v>44.555323680000001</v>
      </c>
      <c r="Q107" s="123">
        <v>0</v>
      </c>
      <c r="R107" s="123">
        <v>1.3700168500000001</v>
      </c>
      <c r="S107" s="123">
        <v>4.754502E-2</v>
      </c>
      <c r="T107" s="123">
        <v>0.62215666999999997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5">
        <v>43497</v>
      </c>
      <c r="B108" s="123">
        <v>18857.51270969</v>
      </c>
      <c r="C108" s="123">
        <v>1970.5929492400001</v>
      </c>
      <c r="D108" s="123">
        <v>1.3920000000000001E-5</v>
      </c>
      <c r="E108" s="123">
        <v>11368.92374496</v>
      </c>
      <c r="F108" s="123">
        <v>1310.0969191300001</v>
      </c>
      <c r="G108" s="123">
        <v>11.80515127</v>
      </c>
      <c r="H108" s="123">
        <v>135.48137642</v>
      </c>
      <c r="I108" s="123">
        <v>3493.0346294000001</v>
      </c>
      <c r="J108" s="123">
        <v>312.26113235999998</v>
      </c>
      <c r="K108" s="123">
        <v>11.790325899999999</v>
      </c>
      <c r="L108" s="123">
        <v>2.9533729000000002</v>
      </c>
      <c r="M108" s="173" t="s">
        <v>189</v>
      </c>
      <c r="N108" s="123">
        <v>192.11361944000001</v>
      </c>
      <c r="O108" s="123">
        <v>3.49288343</v>
      </c>
      <c r="P108" s="123">
        <v>43.257269280000003</v>
      </c>
      <c r="Q108" s="123">
        <v>0</v>
      </c>
      <c r="R108" s="123">
        <v>1.0250687300000001</v>
      </c>
      <c r="S108" s="123">
        <v>4.3760859999999999E-2</v>
      </c>
      <c r="T108" s="123">
        <v>0.64049244999999999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5">
        <v>43525</v>
      </c>
      <c r="B109" s="123">
        <v>19838.178863599998</v>
      </c>
      <c r="C109" s="123">
        <v>2248.05601557</v>
      </c>
      <c r="D109" s="123">
        <v>1.4219999999999999E-5</v>
      </c>
      <c r="E109" s="123">
        <v>12112.40434802</v>
      </c>
      <c r="F109" s="123">
        <v>1382.1172887499999</v>
      </c>
      <c r="G109" s="123">
        <v>12.25071091</v>
      </c>
      <c r="H109" s="123">
        <v>144.47947178000001</v>
      </c>
      <c r="I109" s="123">
        <v>3257.75690119</v>
      </c>
      <c r="J109" s="123">
        <v>412.20296403999998</v>
      </c>
      <c r="K109" s="123">
        <v>11.53564499</v>
      </c>
      <c r="L109" s="123">
        <v>2.9476045599999998</v>
      </c>
      <c r="M109" s="173" t="s">
        <v>189</v>
      </c>
      <c r="N109" s="123">
        <v>195.73039503999999</v>
      </c>
      <c r="O109" s="123">
        <v>13.35141821</v>
      </c>
      <c r="P109" s="123">
        <v>43.409939909999999</v>
      </c>
      <c r="Q109" s="123">
        <v>0</v>
      </c>
      <c r="R109" s="123">
        <v>0.98966686000000004</v>
      </c>
      <c r="S109" s="123">
        <v>3.9907810000000002E-2</v>
      </c>
      <c r="T109" s="123">
        <v>0.90657173999999996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5">
        <v>43556</v>
      </c>
      <c r="B110" s="123">
        <v>20026.504290329998</v>
      </c>
      <c r="C110" s="123">
        <v>2482.2316398299999</v>
      </c>
      <c r="D110" s="123">
        <v>1.4219999999999999E-5</v>
      </c>
      <c r="E110" s="123">
        <v>11876.199110179999</v>
      </c>
      <c r="F110" s="123">
        <v>1345.42011215</v>
      </c>
      <c r="G110" s="123">
        <v>11.88748174</v>
      </c>
      <c r="H110" s="123">
        <v>138.03196267000001</v>
      </c>
      <c r="I110" s="123">
        <v>3509.5716418100001</v>
      </c>
      <c r="J110" s="123">
        <v>392.26397326</v>
      </c>
      <c r="K110" s="123">
        <v>9.8381062299999993</v>
      </c>
      <c r="L110" s="123">
        <v>3.5058602300000001</v>
      </c>
      <c r="M110" s="173" t="s">
        <v>189</v>
      </c>
      <c r="N110" s="123">
        <v>193.09746369999999</v>
      </c>
      <c r="O110" s="123">
        <v>14.14075703</v>
      </c>
      <c r="P110" s="123">
        <v>48.191717580000002</v>
      </c>
      <c r="Q110" s="123">
        <v>0</v>
      </c>
      <c r="R110" s="123">
        <v>1.06844768</v>
      </c>
      <c r="S110" s="123">
        <v>3.5913090000000002E-2</v>
      </c>
      <c r="T110" s="123">
        <v>1.02008893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5">
        <v>43586</v>
      </c>
      <c r="B111" s="123">
        <v>20161.53367393</v>
      </c>
      <c r="C111" s="123">
        <v>2587.0940871500002</v>
      </c>
      <c r="D111" s="123">
        <v>1.4219999999999999E-5</v>
      </c>
      <c r="E111" s="123">
        <v>12003.390333859999</v>
      </c>
      <c r="F111" s="123">
        <v>1332.8339933699999</v>
      </c>
      <c r="G111" s="123">
        <v>11.13285361</v>
      </c>
      <c r="H111" s="123">
        <v>135.60867751999999</v>
      </c>
      <c r="I111" s="123">
        <v>3419.9022923000002</v>
      </c>
      <c r="J111" s="123">
        <v>381.25874900999997</v>
      </c>
      <c r="K111" s="123">
        <v>9.9136424299999995</v>
      </c>
      <c r="L111" s="123">
        <v>3.1106118199999999</v>
      </c>
      <c r="M111" s="173" t="s">
        <v>189</v>
      </c>
      <c r="N111" s="123">
        <v>203.54002394</v>
      </c>
      <c r="O111" s="123">
        <v>24.094160720000001</v>
      </c>
      <c r="P111" s="123">
        <v>47.952998669999999</v>
      </c>
      <c r="Q111" s="123">
        <v>1.927E-5</v>
      </c>
      <c r="R111" s="123">
        <v>1.0171477</v>
      </c>
      <c r="S111" s="123">
        <v>3.2040979999999997E-2</v>
      </c>
      <c r="T111" s="123">
        <v>0.65202735999999994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5">
        <v>43617</v>
      </c>
      <c r="B112" s="123">
        <v>20277.791918359999</v>
      </c>
      <c r="C112" s="123">
        <v>2691.1246541099999</v>
      </c>
      <c r="D112" s="123">
        <v>1.4219999999999999E-5</v>
      </c>
      <c r="E112" s="123">
        <v>11734.64144222</v>
      </c>
      <c r="F112" s="123">
        <v>1571.7122344100001</v>
      </c>
      <c r="G112" s="123">
        <v>11.05027029</v>
      </c>
      <c r="H112" s="123">
        <v>138.65761044999999</v>
      </c>
      <c r="I112" s="123">
        <v>3496.44651454</v>
      </c>
      <c r="J112" s="123">
        <v>368.06233852000003</v>
      </c>
      <c r="K112" s="123">
        <v>10.29678783</v>
      </c>
      <c r="L112" s="123">
        <v>3.06651776</v>
      </c>
      <c r="M112" s="173" t="s">
        <v>189</v>
      </c>
      <c r="N112" s="123">
        <v>196.18473721000001</v>
      </c>
      <c r="O112" s="123">
        <v>13.175254049999999</v>
      </c>
      <c r="P112" s="123">
        <v>41.506940759999999</v>
      </c>
      <c r="Q112" s="123">
        <v>0</v>
      </c>
      <c r="R112" s="123">
        <v>1.2793384999999999</v>
      </c>
      <c r="S112" s="123">
        <v>2.7779689999999999E-2</v>
      </c>
      <c r="T112" s="123">
        <v>0.55948379999999998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5">
        <v>43647</v>
      </c>
      <c r="B113" s="123">
        <v>18825.13565629</v>
      </c>
      <c r="C113" s="123">
        <v>2509.24645981</v>
      </c>
      <c r="D113" s="123">
        <v>0.24982268999999999</v>
      </c>
      <c r="E113" s="123">
        <v>10757.106471180001</v>
      </c>
      <c r="F113" s="123">
        <v>1423.6427361000001</v>
      </c>
      <c r="G113" s="123">
        <v>10.788554639999999</v>
      </c>
      <c r="H113" s="123">
        <v>149.95012453000001</v>
      </c>
      <c r="I113" s="123">
        <v>3376.9744703599999</v>
      </c>
      <c r="J113" s="123">
        <v>344.77677481000001</v>
      </c>
      <c r="K113" s="123">
        <v>6.0027057399999997</v>
      </c>
      <c r="L113" s="123">
        <v>3.34789973</v>
      </c>
      <c r="M113" s="173" t="s">
        <v>189</v>
      </c>
      <c r="N113" s="123">
        <v>185.46268935000001</v>
      </c>
      <c r="O113" s="123">
        <v>13.781505149999999</v>
      </c>
      <c r="P113" s="123">
        <v>42.113975080000003</v>
      </c>
      <c r="Q113" s="123">
        <v>0</v>
      </c>
      <c r="R113" s="123">
        <v>1.1576126499999999</v>
      </c>
      <c r="S113" s="123">
        <v>2.3582889999999999E-2</v>
      </c>
      <c r="T113" s="123">
        <v>0.51027157999999995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5">
        <v>43678</v>
      </c>
      <c r="B114" s="123">
        <v>18608.878945060002</v>
      </c>
      <c r="C114" s="123">
        <v>2422.35638225</v>
      </c>
      <c r="D114" s="123">
        <v>0.23409033000000001</v>
      </c>
      <c r="E114" s="123">
        <v>10764.94899443</v>
      </c>
      <c r="F114" s="123">
        <v>1347.22734676</v>
      </c>
      <c r="G114" s="123">
        <v>11.68120231</v>
      </c>
      <c r="H114" s="123">
        <v>160.16142735</v>
      </c>
      <c r="I114" s="123">
        <v>3212.6959194599999</v>
      </c>
      <c r="J114" s="123">
        <v>446.30421416000001</v>
      </c>
      <c r="K114" s="123">
        <v>4.4029853699999997</v>
      </c>
      <c r="L114" s="123">
        <v>3.4215636900000002</v>
      </c>
      <c r="M114" s="173" t="s">
        <v>189</v>
      </c>
      <c r="N114" s="123">
        <v>181.57946662000001</v>
      </c>
      <c r="O114" s="123">
        <v>11.63987741</v>
      </c>
      <c r="P114" s="123">
        <v>40.761802899999999</v>
      </c>
      <c r="Q114" s="123">
        <v>4.7009999999999999E-5</v>
      </c>
      <c r="R114" s="123">
        <v>0.85788445999999996</v>
      </c>
      <c r="S114" s="123">
        <v>1.9144069999999999E-2</v>
      </c>
      <c r="T114" s="123">
        <v>0.58659647999999998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5">
        <v>43709</v>
      </c>
      <c r="B115" s="123">
        <v>14569.28112693</v>
      </c>
      <c r="C115" s="123">
        <v>2290.3776111100001</v>
      </c>
      <c r="D115" s="123">
        <v>0.21689491</v>
      </c>
      <c r="E115" s="123">
        <v>7178.1785964399996</v>
      </c>
      <c r="F115" s="123">
        <v>1248.5739853299999</v>
      </c>
      <c r="G115" s="123">
        <v>11.13955824</v>
      </c>
      <c r="H115" s="123">
        <v>160.01142826</v>
      </c>
      <c r="I115" s="123">
        <v>2960.3000292199999</v>
      </c>
      <c r="J115" s="123">
        <v>475.95272977000002</v>
      </c>
      <c r="K115" s="123">
        <v>9.7174395199999992</v>
      </c>
      <c r="L115" s="123">
        <v>3.1760179700000002</v>
      </c>
      <c r="M115" s="173" t="s">
        <v>189</v>
      </c>
      <c r="N115" s="123">
        <v>171.80930595999999</v>
      </c>
      <c r="O115" s="123">
        <v>17.003528419999999</v>
      </c>
      <c r="P115" s="123">
        <v>40.206880959999999</v>
      </c>
      <c r="Q115" s="123">
        <v>0</v>
      </c>
      <c r="R115" s="123">
        <v>2.1268945000000001</v>
      </c>
      <c r="S115" s="123">
        <v>0</v>
      </c>
      <c r="T115" s="123">
        <v>0.49022631999999999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5">
        <v>43739</v>
      </c>
      <c r="B116" s="123">
        <v>14707.22847158</v>
      </c>
      <c r="C116" s="123">
        <v>2235.0492641999999</v>
      </c>
      <c r="D116" s="123">
        <v>0.19924898999999999</v>
      </c>
      <c r="E116" s="123">
        <v>7363.5798704099998</v>
      </c>
      <c r="F116" s="123">
        <v>1448.3238165</v>
      </c>
      <c r="G116" s="123">
        <v>10.313277640000001</v>
      </c>
      <c r="H116" s="123">
        <v>166.06205596999999</v>
      </c>
      <c r="I116" s="123">
        <v>2741.9673547000002</v>
      </c>
      <c r="J116" s="123">
        <v>484.63264341000001</v>
      </c>
      <c r="K116" s="123">
        <v>11.73892854</v>
      </c>
      <c r="L116" s="123">
        <v>2.5450032299999998</v>
      </c>
      <c r="M116" s="173" t="s">
        <v>189</v>
      </c>
      <c r="N116" s="123">
        <v>178.23827130000001</v>
      </c>
      <c r="O116" s="123">
        <v>19.679675339999999</v>
      </c>
      <c r="P116" s="123">
        <v>41.716397129999997</v>
      </c>
      <c r="Q116" s="123">
        <v>0</v>
      </c>
      <c r="R116" s="123">
        <v>2.6462511700000002</v>
      </c>
      <c r="S116" s="123">
        <v>0</v>
      </c>
      <c r="T116" s="123">
        <v>0.53641304999999995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5">
        <v>43770</v>
      </c>
      <c r="B117" s="123">
        <v>14362.62688374</v>
      </c>
      <c r="C117" s="123">
        <v>2136.9602010200001</v>
      </c>
      <c r="D117" s="123">
        <v>0.20801966999999999</v>
      </c>
      <c r="E117" s="123">
        <v>7103.0696914199998</v>
      </c>
      <c r="F117" s="123">
        <v>1425.0844216999999</v>
      </c>
      <c r="G117" s="123">
        <v>9.7645220399999992</v>
      </c>
      <c r="H117" s="123">
        <v>174.74906389</v>
      </c>
      <c r="I117" s="123">
        <v>2796.82611632</v>
      </c>
      <c r="J117" s="123">
        <v>469.32030287999999</v>
      </c>
      <c r="K117" s="123">
        <v>9.7506179199999998</v>
      </c>
      <c r="L117" s="123">
        <v>2.5330953900000002</v>
      </c>
      <c r="M117" s="173" t="s">
        <v>189</v>
      </c>
      <c r="N117" s="123">
        <v>171.46822498</v>
      </c>
      <c r="O117" s="123">
        <v>14.2610475</v>
      </c>
      <c r="P117" s="123">
        <v>45.409066979999999</v>
      </c>
      <c r="Q117" s="123">
        <v>0</v>
      </c>
      <c r="R117" s="123">
        <v>2.5806488000000001</v>
      </c>
      <c r="S117" s="123">
        <v>4.7400000000000004E-6</v>
      </c>
      <c r="T117" s="123">
        <v>0.64183849000000004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5">
        <v>43800</v>
      </c>
      <c r="B118" s="123">
        <v>14509.28261217</v>
      </c>
      <c r="C118" s="123">
        <v>2184.9560411799998</v>
      </c>
      <c r="D118" s="123">
        <v>0.41617111000000001</v>
      </c>
      <c r="E118" s="123">
        <v>7059.5182922599997</v>
      </c>
      <c r="F118" s="123">
        <v>1442.83562327</v>
      </c>
      <c r="G118" s="123">
        <v>17.211168690000001</v>
      </c>
      <c r="H118" s="123">
        <v>175.09875491</v>
      </c>
      <c r="I118" s="123">
        <v>2889.7393020300001</v>
      </c>
      <c r="J118" s="123">
        <v>478.77687689999999</v>
      </c>
      <c r="K118" s="123">
        <v>10.979487499999999</v>
      </c>
      <c r="L118" s="123">
        <v>2.71678613</v>
      </c>
      <c r="M118" s="173" t="s">
        <v>189</v>
      </c>
      <c r="N118" s="123">
        <v>168.39953095000001</v>
      </c>
      <c r="O118" s="123">
        <v>24.462782050000001</v>
      </c>
      <c r="P118" s="123">
        <v>51.07149063</v>
      </c>
      <c r="Q118" s="123">
        <v>0</v>
      </c>
      <c r="R118" s="123">
        <v>2.4965696199999998</v>
      </c>
      <c r="S118" s="123">
        <v>5.0895360000000001E-2</v>
      </c>
      <c r="T118" s="123">
        <v>0.55283958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5">
        <v>43831</v>
      </c>
      <c r="B119" s="123">
        <v>14720.023407889999</v>
      </c>
      <c r="C119" s="123">
        <v>2094.1554057200001</v>
      </c>
      <c r="D119" s="123">
        <v>11.00366679</v>
      </c>
      <c r="E119" s="123">
        <v>7329.4365030299996</v>
      </c>
      <c r="F119" s="123">
        <v>1288.5259595699999</v>
      </c>
      <c r="G119" s="123">
        <v>25.52523798</v>
      </c>
      <c r="H119" s="123">
        <v>198.40766547999999</v>
      </c>
      <c r="I119" s="123">
        <v>3080.9462198199999</v>
      </c>
      <c r="J119" s="123">
        <v>492.78698250999997</v>
      </c>
      <c r="K119" s="123">
        <v>5.5763398799999999</v>
      </c>
      <c r="L119" s="123">
        <v>2.50573325</v>
      </c>
      <c r="M119" s="174">
        <v>0.47527628999999999</v>
      </c>
      <c r="N119" s="123">
        <v>167.42071816999999</v>
      </c>
      <c r="O119" s="123">
        <v>11.01869127</v>
      </c>
      <c r="P119" s="123">
        <v>9.1986934300000005</v>
      </c>
      <c r="Q119" s="123">
        <v>0</v>
      </c>
      <c r="R119" s="123">
        <v>2.4967431699999998</v>
      </c>
      <c r="S119" s="123">
        <v>4.7186760000000001E-2</v>
      </c>
      <c r="T119" s="123">
        <v>0.49638476999999998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5">
        <v>43862</v>
      </c>
      <c r="B120" s="123">
        <v>14802.750846860001</v>
      </c>
      <c r="C120" s="123">
        <v>2228.32145128</v>
      </c>
      <c r="D120" s="123">
        <v>10.98907369</v>
      </c>
      <c r="E120" s="123">
        <v>7323.2083530899999</v>
      </c>
      <c r="F120" s="123">
        <v>1360.6051566799999</v>
      </c>
      <c r="G120" s="123">
        <v>25.734335900000001</v>
      </c>
      <c r="H120" s="123">
        <v>230.5556752</v>
      </c>
      <c r="I120" s="123">
        <v>2927.7419159699998</v>
      </c>
      <c r="J120" s="123">
        <v>486.18739771000003</v>
      </c>
      <c r="K120" s="123">
        <v>4.6244130099999996</v>
      </c>
      <c r="L120" s="123">
        <v>2.7982965100000001</v>
      </c>
      <c r="M120" s="123">
        <v>0.41783418</v>
      </c>
      <c r="N120" s="123">
        <v>165.51614549000001</v>
      </c>
      <c r="O120" s="123">
        <v>23.496165609999998</v>
      </c>
      <c r="P120" s="123">
        <v>9.4647211099999993</v>
      </c>
      <c r="Q120" s="123">
        <v>0</v>
      </c>
      <c r="R120" s="123">
        <v>2.5190190700000001</v>
      </c>
      <c r="S120" s="123">
        <v>4.9321509999999999E-2</v>
      </c>
      <c r="T120" s="123">
        <v>0.52157085000000003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5">
        <v>43891</v>
      </c>
      <c r="B121" s="123">
        <v>17117.863873959999</v>
      </c>
      <c r="C121" s="123">
        <v>2756.6493100399998</v>
      </c>
      <c r="D121" s="123">
        <v>0.23356667</v>
      </c>
      <c r="E121" s="123">
        <v>8261.8886642800007</v>
      </c>
      <c r="F121" s="123">
        <v>1559.7574597</v>
      </c>
      <c r="G121" s="123">
        <v>18.953758990000001</v>
      </c>
      <c r="H121" s="123">
        <v>211.51476887000001</v>
      </c>
      <c r="I121" s="123">
        <v>3461.42623439</v>
      </c>
      <c r="J121" s="123">
        <v>601.06940035000002</v>
      </c>
      <c r="K121" s="123">
        <v>8.9739751499999993</v>
      </c>
      <c r="L121" s="123">
        <v>2.49119549</v>
      </c>
      <c r="M121" s="123">
        <v>0.36174358000000001</v>
      </c>
      <c r="N121" s="123">
        <v>189.31819091</v>
      </c>
      <c r="O121" s="123">
        <v>32.259464530000002</v>
      </c>
      <c r="P121" s="123">
        <v>10.16146223</v>
      </c>
      <c r="Q121" s="123">
        <v>0</v>
      </c>
      <c r="R121" s="123">
        <v>2.3625200500000001</v>
      </c>
      <c r="S121" s="123">
        <v>0</v>
      </c>
      <c r="T121" s="123">
        <v>0.44215873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5">
        <v>43922</v>
      </c>
      <c r="B122" s="123">
        <v>16635.131158600001</v>
      </c>
      <c r="C122" s="123">
        <v>2817.8581827500002</v>
      </c>
      <c r="D122" s="123">
        <v>0.22662197000000001</v>
      </c>
      <c r="E122" s="123">
        <v>7930.9238098100004</v>
      </c>
      <c r="F122" s="123">
        <v>1535.81780267</v>
      </c>
      <c r="G122" s="123">
        <v>16.235077700000001</v>
      </c>
      <c r="H122" s="123">
        <v>211.55069255999999</v>
      </c>
      <c r="I122" s="123">
        <v>3295.73906429</v>
      </c>
      <c r="J122" s="123">
        <v>543.13398638000001</v>
      </c>
      <c r="K122" s="123">
        <v>11.658064980000001</v>
      </c>
      <c r="L122" s="123">
        <v>2.3356651799999999</v>
      </c>
      <c r="M122" s="123">
        <v>0.30404209999999998</v>
      </c>
      <c r="N122" s="123">
        <v>180.10513201000001</v>
      </c>
      <c r="O122" s="123">
        <v>32.601485080000003</v>
      </c>
      <c r="P122" s="123">
        <v>53.855218319999999</v>
      </c>
      <c r="Q122" s="123">
        <v>0</v>
      </c>
      <c r="R122" s="123">
        <v>2.3713035499999999</v>
      </c>
      <c r="S122" s="123">
        <v>0</v>
      </c>
      <c r="T122" s="123">
        <v>0.41500925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5">
        <v>43952</v>
      </c>
      <c r="B123" s="123">
        <v>15909.23911158</v>
      </c>
      <c r="C123" s="123">
        <v>2902.1512786399999</v>
      </c>
      <c r="D123" s="123">
        <v>0.21967726000000001</v>
      </c>
      <c r="E123" s="123">
        <v>7390.2234934999997</v>
      </c>
      <c r="F123" s="123">
        <v>1704.65627754</v>
      </c>
      <c r="G123" s="123">
        <v>15.40964088</v>
      </c>
      <c r="H123" s="123">
        <v>215.73692138000001</v>
      </c>
      <c r="I123" s="123">
        <v>2867.7770586800002</v>
      </c>
      <c r="J123" s="123">
        <v>532.0217576</v>
      </c>
      <c r="K123" s="123">
        <v>15.989705369999999</v>
      </c>
      <c r="L123" s="123">
        <v>2.3466394099999999</v>
      </c>
      <c r="M123" s="123">
        <v>0.2470503</v>
      </c>
      <c r="N123" s="123">
        <v>179.97063888</v>
      </c>
      <c r="O123" s="123">
        <v>30.305323909999998</v>
      </c>
      <c r="P123" s="123">
        <v>49.30975626</v>
      </c>
      <c r="Q123" s="123">
        <v>0</v>
      </c>
      <c r="R123" s="123">
        <v>2.4951711099999998</v>
      </c>
      <c r="S123" s="123">
        <v>0</v>
      </c>
      <c r="T123" s="123">
        <v>0.37872085999999999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5">
        <v>43983</v>
      </c>
      <c r="B124" s="123">
        <v>15380.79730192</v>
      </c>
      <c r="C124" s="123">
        <v>2902.0089692299998</v>
      </c>
      <c r="D124" s="123">
        <v>0.21273257000000001</v>
      </c>
      <c r="E124" s="123">
        <v>7204.5399245999997</v>
      </c>
      <c r="F124" s="123">
        <v>1712.09311168</v>
      </c>
      <c r="G124" s="123">
        <v>16.52943986</v>
      </c>
      <c r="H124" s="123">
        <v>200.72108169000001</v>
      </c>
      <c r="I124" s="123">
        <v>2548.4209202400002</v>
      </c>
      <c r="J124" s="123">
        <v>523.00762646999999</v>
      </c>
      <c r="K124" s="123">
        <v>5.7031995599999998</v>
      </c>
      <c r="L124" s="123">
        <v>2.1300358400000001</v>
      </c>
      <c r="M124" s="123">
        <v>0.19014402</v>
      </c>
      <c r="N124" s="123">
        <v>180.21254490999999</v>
      </c>
      <c r="O124" s="123">
        <v>27.007313289999999</v>
      </c>
      <c r="P124" s="123">
        <v>50.726681560000003</v>
      </c>
      <c r="Q124" s="123">
        <v>0</v>
      </c>
      <c r="R124" s="123">
        <v>6.86360803</v>
      </c>
      <c r="S124" s="123">
        <v>0</v>
      </c>
      <c r="T124" s="123">
        <v>0.42996836999999999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5">
        <v>44013</v>
      </c>
      <c r="B125" s="123">
        <v>15390.22834394</v>
      </c>
      <c r="C125" s="123">
        <v>2818.0230996599998</v>
      </c>
      <c r="D125" s="123">
        <v>0.20578788000000001</v>
      </c>
      <c r="E125" s="123">
        <v>7229.2278982400003</v>
      </c>
      <c r="F125" s="123">
        <v>1846.0036968100001</v>
      </c>
      <c r="G125" s="123">
        <v>13.468659779999999</v>
      </c>
      <c r="H125" s="123">
        <v>186.01055606</v>
      </c>
      <c r="I125" s="123">
        <v>2489.6879482899999</v>
      </c>
      <c r="J125" s="123">
        <v>524.65742668999997</v>
      </c>
      <c r="K125" s="123">
        <v>9.1228924199999994</v>
      </c>
      <c r="L125" s="123">
        <v>2.52169241</v>
      </c>
      <c r="M125" s="123">
        <v>1.8831399900000001</v>
      </c>
      <c r="N125" s="123">
        <v>186.22216180000001</v>
      </c>
      <c r="O125" s="123">
        <v>30.221303760000001</v>
      </c>
      <c r="P125" s="123">
        <v>50.229232930000002</v>
      </c>
      <c r="Q125" s="123">
        <v>0</v>
      </c>
      <c r="R125" s="123">
        <v>2.37613517</v>
      </c>
      <c r="S125" s="123">
        <v>0</v>
      </c>
      <c r="T125" s="123">
        <v>0.36671205000000001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5">
        <v>44044</v>
      </c>
      <c r="B126" s="123">
        <v>14889.987053090001</v>
      </c>
      <c r="C126" s="123">
        <v>2666.6634786999998</v>
      </c>
      <c r="D126" s="123">
        <v>0.1988432</v>
      </c>
      <c r="E126" s="123">
        <v>7182.2540712700002</v>
      </c>
      <c r="F126" s="123">
        <v>1858.7205652800001</v>
      </c>
      <c r="G126" s="123">
        <v>15.443506040000001</v>
      </c>
      <c r="H126" s="123">
        <v>177.21501014</v>
      </c>
      <c r="I126" s="123">
        <v>2220.2598419800001</v>
      </c>
      <c r="J126" s="123">
        <v>510.40327754999998</v>
      </c>
      <c r="K126" s="123">
        <v>15.05924845</v>
      </c>
      <c r="L126" s="123">
        <v>3.07265634</v>
      </c>
      <c r="M126" s="123">
        <v>1.6279386</v>
      </c>
      <c r="N126" s="123">
        <v>183.46155709000001</v>
      </c>
      <c r="O126" s="123">
        <v>30.039072359999999</v>
      </c>
      <c r="P126" s="123">
        <v>22.50668319</v>
      </c>
      <c r="Q126" s="123">
        <v>0</v>
      </c>
      <c r="R126" s="123">
        <v>2.3037809</v>
      </c>
      <c r="S126" s="123">
        <v>0</v>
      </c>
      <c r="T126" s="123">
        <v>0.75752200000000003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5">
        <v>44075</v>
      </c>
      <c r="B127" s="123">
        <v>15668.59499958</v>
      </c>
      <c r="C127" s="123">
        <v>2560.3149134099999</v>
      </c>
      <c r="D127" s="123">
        <v>0.19189849</v>
      </c>
      <c r="E127" s="123">
        <v>7597.1584551400001</v>
      </c>
      <c r="F127" s="123">
        <v>1864.0381577200001</v>
      </c>
      <c r="G127" s="123">
        <v>17.451788799999999</v>
      </c>
      <c r="H127" s="123">
        <v>179.08137686000001</v>
      </c>
      <c r="I127" s="123">
        <v>2487.07691178</v>
      </c>
      <c r="J127" s="123">
        <v>509.89101251</v>
      </c>
      <c r="K127" s="123">
        <v>17.390082320000001</v>
      </c>
      <c r="L127" s="123">
        <v>4.1425558200000001</v>
      </c>
      <c r="M127" s="123">
        <v>1.3390995400000001</v>
      </c>
      <c r="N127" s="123">
        <v>386.85548256999999</v>
      </c>
      <c r="O127" s="123">
        <v>29.76221378</v>
      </c>
      <c r="P127" s="123">
        <v>10.28354622</v>
      </c>
      <c r="Q127" s="123">
        <v>0</v>
      </c>
      <c r="R127" s="123">
        <v>2.4739122600000001</v>
      </c>
      <c r="S127" s="123">
        <v>0.52485040999999999</v>
      </c>
      <c r="T127" s="123">
        <v>0.61874194999999999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5">
        <v>44105</v>
      </c>
      <c r="B128" s="123">
        <v>16275.9856473</v>
      </c>
      <c r="C128" s="123">
        <v>2684.9161859999999</v>
      </c>
      <c r="D128" s="123">
        <v>0.18495379000000001</v>
      </c>
      <c r="E128" s="123">
        <v>7923.7403214200003</v>
      </c>
      <c r="F128" s="123">
        <v>1931.5239312900001</v>
      </c>
      <c r="G128" s="123">
        <v>19.807660309999999</v>
      </c>
      <c r="H128" s="123">
        <v>163.03716084000001</v>
      </c>
      <c r="I128" s="123">
        <v>2587.4070769199998</v>
      </c>
      <c r="J128" s="123">
        <v>509.22192964999999</v>
      </c>
      <c r="K128" s="123">
        <v>15.750196430000001</v>
      </c>
      <c r="L128" s="123">
        <v>3.8892049200000001</v>
      </c>
      <c r="M128" s="123">
        <v>0.69705790000000001</v>
      </c>
      <c r="N128" s="123">
        <v>386.40350726999998</v>
      </c>
      <c r="O128" s="123">
        <v>32.479678749999998</v>
      </c>
      <c r="P128" s="123">
        <v>11.43086248</v>
      </c>
      <c r="Q128" s="123">
        <v>0</v>
      </c>
      <c r="R128" s="123">
        <v>4.4451480500000002</v>
      </c>
      <c r="S128" s="123">
        <v>0.52939592999999996</v>
      </c>
      <c r="T128" s="123">
        <v>0.52137535000000002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5">
        <v>44136</v>
      </c>
      <c r="B129" s="123">
        <v>16238.96134659</v>
      </c>
      <c r="C129" s="123">
        <v>2514.0697049700002</v>
      </c>
      <c r="D129" s="123">
        <v>0.17801037</v>
      </c>
      <c r="E129" s="123">
        <v>7482.7078910099999</v>
      </c>
      <c r="F129" s="123">
        <v>1966.1003992999999</v>
      </c>
      <c r="G129" s="123">
        <v>18.794188609999999</v>
      </c>
      <c r="H129" s="123">
        <v>180.81341710999999</v>
      </c>
      <c r="I129" s="123">
        <v>3099.8890191700002</v>
      </c>
      <c r="J129" s="123">
        <v>510.8088037</v>
      </c>
      <c r="K129" s="123">
        <v>19.579214669999999</v>
      </c>
      <c r="L129" s="123">
        <v>3.7932417599999999</v>
      </c>
      <c r="M129" s="123">
        <v>0.51093250000000001</v>
      </c>
      <c r="N129" s="123">
        <v>387.78450902999998</v>
      </c>
      <c r="O129" s="123">
        <v>37.529534050000002</v>
      </c>
      <c r="P129" s="123">
        <v>10.723794379999999</v>
      </c>
      <c r="Q129" s="123">
        <v>0</v>
      </c>
      <c r="R129" s="123">
        <v>4.8439827099999997</v>
      </c>
      <c r="S129" s="123">
        <v>0.42997162</v>
      </c>
      <c r="T129" s="123">
        <v>0.40473163000000001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5">
        <v>44166</v>
      </c>
      <c r="B130" s="123">
        <v>15637.30254053</v>
      </c>
      <c r="C130" s="123">
        <v>2387.25970809</v>
      </c>
      <c r="D130" s="123">
        <v>0.17106441</v>
      </c>
      <c r="E130" s="123">
        <v>7262.52696001</v>
      </c>
      <c r="F130" s="123">
        <v>1928.0880072</v>
      </c>
      <c r="G130" s="123">
        <v>18.107791599999999</v>
      </c>
      <c r="H130" s="123">
        <v>239.20115258999999</v>
      </c>
      <c r="I130" s="123">
        <v>2871.8620368299999</v>
      </c>
      <c r="J130" s="123">
        <v>488.86384421999998</v>
      </c>
      <c r="K130" s="123">
        <v>6.6107324900000002</v>
      </c>
      <c r="L130" s="123">
        <v>4.1538592200000002</v>
      </c>
      <c r="M130" s="123">
        <v>4.6556499999999999E-3</v>
      </c>
      <c r="N130" s="123">
        <v>370.65216372999998</v>
      </c>
      <c r="O130" s="123">
        <v>35.286148019999999</v>
      </c>
      <c r="P130" s="123">
        <v>15.582014190000001</v>
      </c>
      <c r="Q130" s="123">
        <v>0</v>
      </c>
      <c r="R130" s="123">
        <v>8.0966584499999996</v>
      </c>
      <c r="S130" s="123">
        <v>0.27852431999999999</v>
      </c>
      <c r="T130" s="123">
        <v>0.55721951000000003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5">
        <v>44197</v>
      </c>
      <c r="B131" s="123">
        <v>15660.88652143</v>
      </c>
      <c r="C131" s="123">
        <v>2343.0658856300001</v>
      </c>
      <c r="D131" s="123">
        <v>0.16411970000000001</v>
      </c>
      <c r="E131" s="123">
        <v>7377.2923806400004</v>
      </c>
      <c r="F131" s="123">
        <v>1905.4934349499999</v>
      </c>
      <c r="G131" s="123">
        <v>19.123627259999999</v>
      </c>
      <c r="H131" s="123">
        <v>224.09788721999999</v>
      </c>
      <c r="I131" s="123">
        <v>2881.1863513899998</v>
      </c>
      <c r="J131" s="123">
        <v>487.57510307000001</v>
      </c>
      <c r="K131" s="123">
        <v>15.54323883</v>
      </c>
      <c r="L131" s="123">
        <v>3.5918091200000002</v>
      </c>
      <c r="M131" s="123">
        <v>0</v>
      </c>
      <c r="N131" s="123">
        <v>354.15363380999997</v>
      </c>
      <c r="O131" s="123">
        <v>29.72034146</v>
      </c>
      <c r="P131" s="123">
        <v>10.359381279999999</v>
      </c>
      <c r="Q131" s="123">
        <v>0</v>
      </c>
      <c r="R131" s="123">
        <v>8.2425488799999993</v>
      </c>
      <c r="S131" s="123">
        <v>0.27783881999999999</v>
      </c>
      <c r="T131" s="123">
        <v>0.99893936999999999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5">
        <v>44228</v>
      </c>
      <c r="B132" s="123">
        <v>15726.39373634</v>
      </c>
      <c r="C132" s="123">
        <v>2352.43530616</v>
      </c>
      <c r="D132" s="123">
        <v>0.15717497999999999</v>
      </c>
      <c r="E132" s="123">
        <v>7381.2212866</v>
      </c>
      <c r="F132" s="123">
        <v>1848.58472048</v>
      </c>
      <c r="G132" s="123">
        <v>18.99098377</v>
      </c>
      <c r="H132" s="123">
        <v>244.39413382000001</v>
      </c>
      <c r="I132" s="123">
        <v>2968.3633434399999</v>
      </c>
      <c r="J132" s="123">
        <v>486.47454474</v>
      </c>
      <c r="K132" s="123">
        <v>24.883504599999998</v>
      </c>
      <c r="L132" s="123">
        <v>3.60296401</v>
      </c>
      <c r="M132" s="123">
        <v>9.8186817899999994</v>
      </c>
      <c r="N132" s="123">
        <v>336.83454976000002</v>
      </c>
      <c r="O132" s="123">
        <v>31.516297179999999</v>
      </c>
      <c r="P132" s="123">
        <v>9.7698266300000007</v>
      </c>
      <c r="Q132" s="123">
        <v>0</v>
      </c>
      <c r="R132" s="123">
        <v>8.5490747999999996</v>
      </c>
      <c r="S132" s="123">
        <v>9.5248520000000003E-2</v>
      </c>
      <c r="T132" s="123">
        <v>0.70209505999999999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5">
        <v>44256</v>
      </c>
      <c r="B133" s="123">
        <v>15696.889069209999</v>
      </c>
      <c r="C133" s="123">
        <v>2518.6361089400002</v>
      </c>
      <c r="D133" s="123">
        <v>0.15023031000000001</v>
      </c>
      <c r="E133" s="123">
        <v>7326.8524775899996</v>
      </c>
      <c r="F133" s="123">
        <v>1786.0615136399999</v>
      </c>
      <c r="G133" s="123">
        <v>17.374164140000001</v>
      </c>
      <c r="H133" s="123">
        <v>266.09826206999998</v>
      </c>
      <c r="I133" s="123">
        <v>2881.3717256199998</v>
      </c>
      <c r="J133" s="123">
        <v>474.84604535</v>
      </c>
      <c r="K133" s="123">
        <v>32.259279040000003</v>
      </c>
      <c r="L133" s="123">
        <v>5.4287321899999998</v>
      </c>
      <c r="M133" s="123">
        <v>23.366128209999999</v>
      </c>
      <c r="N133" s="123">
        <v>321.54810638999999</v>
      </c>
      <c r="O133" s="123">
        <v>17.10106467</v>
      </c>
      <c r="P133" s="123">
        <v>17.439189150000001</v>
      </c>
      <c r="Q133" s="123">
        <v>8.9312080000000002E-2</v>
      </c>
      <c r="R133" s="123">
        <v>7.4695678299999999</v>
      </c>
      <c r="S133" s="123">
        <v>0</v>
      </c>
      <c r="T133" s="123">
        <v>0.79716198999999999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5">
        <v>44287</v>
      </c>
      <c r="B134" s="123">
        <v>16436.992602089998</v>
      </c>
      <c r="C134" s="123">
        <v>2872.2656071800002</v>
      </c>
      <c r="D134" s="123">
        <v>2.4462986799999999</v>
      </c>
      <c r="E134" s="123">
        <v>7672.7280526000004</v>
      </c>
      <c r="F134" s="123">
        <v>1815.01189677</v>
      </c>
      <c r="G134" s="123">
        <v>17.044592560000002</v>
      </c>
      <c r="H134" s="123">
        <v>287.62678175000002</v>
      </c>
      <c r="I134" s="123">
        <v>2890.9564409</v>
      </c>
      <c r="J134" s="123">
        <v>468.85484803000003</v>
      </c>
      <c r="K134" s="123">
        <v>31.981391110000001</v>
      </c>
      <c r="L134" s="123">
        <v>7.2032099299999999</v>
      </c>
      <c r="M134" s="123">
        <v>23.44796513</v>
      </c>
      <c r="N134" s="123">
        <v>308.78347646999998</v>
      </c>
      <c r="O134" s="123">
        <v>15.16859734</v>
      </c>
      <c r="P134" s="123">
        <v>12.730419879999999</v>
      </c>
      <c r="Q134" s="123">
        <v>8.2773089999999994E-2</v>
      </c>
      <c r="R134" s="123">
        <v>9.8965952399999999</v>
      </c>
      <c r="S134" s="123">
        <v>0</v>
      </c>
      <c r="T134" s="123">
        <v>0.76365543000000002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5">
        <v>44317</v>
      </c>
      <c r="B135" s="123">
        <v>16308.42742769</v>
      </c>
      <c r="C135" s="123">
        <v>3053.8776019900001</v>
      </c>
      <c r="D135" s="123">
        <v>76.217276709999993</v>
      </c>
      <c r="E135" s="123">
        <v>7381.4752346900004</v>
      </c>
      <c r="F135" s="123">
        <v>1763.0318475199999</v>
      </c>
      <c r="G135" s="123">
        <v>22.096329529999998</v>
      </c>
      <c r="H135" s="123">
        <v>293.99373251999998</v>
      </c>
      <c r="I135" s="123">
        <v>2849.2634302400002</v>
      </c>
      <c r="J135" s="123">
        <v>474.31340191999999</v>
      </c>
      <c r="K135" s="123">
        <v>31.010939109999999</v>
      </c>
      <c r="L135" s="123">
        <v>6.8581005299999998</v>
      </c>
      <c r="M135" s="123">
        <v>23.46200653</v>
      </c>
      <c r="N135" s="123">
        <v>293.69005221999998</v>
      </c>
      <c r="O135" s="123">
        <v>10.185625310000001</v>
      </c>
      <c r="P135" s="123">
        <v>14.75592528</v>
      </c>
      <c r="Q135" s="123">
        <v>3.0850990299999999</v>
      </c>
      <c r="R135" s="123">
        <v>10.32055622</v>
      </c>
      <c r="S135" s="123">
        <v>0</v>
      </c>
      <c r="T135" s="123">
        <v>0.79026834000000001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5">
        <v>44348</v>
      </c>
      <c r="B136" s="123">
        <v>16153.91692489</v>
      </c>
      <c r="C136" s="123">
        <v>3380.57300141</v>
      </c>
      <c r="D136" s="123">
        <v>10.711587059999999</v>
      </c>
      <c r="E136" s="123">
        <v>6979.4212773700001</v>
      </c>
      <c r="F136" s="123">
        <v>1685.18711145</v>
      </c>
      <c r="G136" s="123">
        <v>16.326849419999999</v>
      </c>
      <c r="H136" s="123">
        <v>337.62585360000003</v>
      </c>
      <c r="I136" s="123">
        <v>2865.5219812300002</v>
      </c>
      <c r="J136" s="123">
        <v>499.66918934</v>
      </c>
      <c r="K136" s="123">
        <v>33.115850119999998</v>
      </c>
      <c r="L136" s="123">
        <v>6.5304601900000003</v>
      </c>
      <c r="M136" s="123">
        <v>25.995595430000002</v>
      </c>
      <c r="N136" s="123">
        <v>276.82572979000003</v>
      </c>
      <c r="O136" s="123">
        <v>7.6335453400000004</v>
      </c>
      <c r="P136" s="123">
        <v>14.411488139999999</v>
      </c>
      <c r="Q136" s="123">
        <v>3.20206166</v>
      </c>
      <c r="R136" s="123">
        <v>10.456273980000001</v>
      </c>
      <c r="S136" s="123">
        <v>0</v>
      </c>
      <c r="T136" s="123">
        <v>0.70906935999999998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5">
        <v>44378</v>
      </c>
      <c r="B137" s="123">
        <v>15465.239409399999</v>
      </c>
      <c r="C137" s="123">
        <v>3414.39016597</v>
      </c>
      <c r="D137" s="123">
        <v>10.227507490000001</v>
      </c>
      <c r="E137" s="123">
        <v>6686.3154285999999</v>
      </c>
      <c r="F137" s="123">
        <v>1558.0033331300001</v>
      </c>
      <c r="G137" s="123">
        <v>32.949711460000003</v>
      </c>
      <c r="H137" s="123">
        <v>285.18006874000002</v>
      </c>
      <c r="I137" s="123">
        <v>2584.7390193599999</v>
      </c>
      <c r="J137" s="123">
        <v>517.93117065000001</v>
      </c>
      <c r="K137" s="123">
        <v>37.100253250000002</v>
      </c>
      <c r="L137" s="123">
        <v>4.3370690999999999</v>
      </c>
      <c r="M137" s="123">
        <v>26.186571969999999</v>
      </c>
      <c r="N137" s="123">
        <v>259.85308200999998</v>
      </c>
      <c r="O137" s="123">
        <v>15.568954440000001</v>
      </c>
      <c r="P137" s="123">
        <v>17.666351410000001</v>
      </c>
      <c r="Q137" s="123">
        <v>3.6181422900000002</v>
      </c>
      <c r="R137" s="123">
        <v>10.460800150000001</v>
      </c>
      <c r="S137" s="123">
        <v>0</v>
      </c>
      <c r="T137" s="123">
        <v>0.71177937999999996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5">
        <v>44409</v>
      </c>
      <c r="B138" s="123">
        <v>15078.16181446</v>
      </c>
      <c r="C138" s="123">
        <v>3496.5842376099999</v>
      </c>
      <c r="D138" s="123">
        <v>44.750202770000001</v>
      </c>
      <c r="E138" s="123">
        <v>6222.5381065900001</v>
      </c>
      <c r="F138" s="123">
        <v>1453.5612469299999</v>
      </c>
      <c r="G138" s="123">
        <v>29.28122905</v>
      </c>
      <c r="H138" s="123">
        <v>312.30194101000001</v>
      </c>
      <c r="I138" s="123">
        <v>2562.7144501600001</v>
      </c>
      <c r="J138" s="123">
        <v>568.49688871000001</v>
      </c>
      <c r="K138" s="123">
        <v>36.933604610000003</v>
      </c>
      <c r="L138" s="123">
        <v>4.2037222500000002</v>
      </c>
      <c r="M138" s="123">
        <v>46.419989389999998</v>
      </c>
      <c r="N138" s="123">
        <v>249.62592372</v>
      </c>
      <c r="O138" s="123">
        <v>15.1949702</v>
      </c>
      <c r="P138" s="123">
        <v>20.771440519999999</v>
      </c>
      <c r="Q138" s="123">
        <v>3.7644998699999999</v>
      </c>
      <c r="R138" s="123">
        <v>10.19171892</v>
      </c>
      <c r="S138" s="123">
        <v>0</v>
      </c>
      <c r="T138" s="123">
        <v>0.82764214999999997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5">
        <v>44440</v>
      </c>
      <c r="B139" s="123">
        <v>15874.48176113</v>
      </c>
      <c r="C139" s="123">
        <v>3409.4507681199998</v>
      </c>
      <c r="D139" s="123">
        <v>9.2466960599999997</v>
      </c>
      <c r="E139" s="123">
        <v>6544.2337644199997</v>
      </c>
      <c r="F139" s="123">
        <v>1748.4313294200001</v>
      </c>
      <c r="G139" s="123">
        <v>35.772007590000001</v>
      </c>
      <c r="H139" s="123">
        <v>310.83649091000001</v>
      </c>
      <c r="I139" s="123">
        <v>2854.3663732499999</v>
      </c>
      <c r="J139" s="123">
        <v>551.29095488999997</v>
      </c>
      <c r="K139" s="123">
        <v>37.821723980000002</v>
      </c>
      <c r="L139" s="123">
        <v>6.8669826799999996</v>
      </c>
      <c r="M139" s="123">
        <v>69.022976400000005</v>
      </c>
      <c r="N139" s="123">
        <v>233.18424479999999</v>
      </c>
      <c r="O139" s="123">
        <v>15.81655881</v>
      </c>
      <c r="P139" s="123">
        <v>31.674444309999998</v>
      </c>
      <c r="Q139" s="123">
        <v>4.3376453699999997</v>
      </c>
      <c r="R139" s="123">
        <v>11.08331993</v>
      </c>
      <c r="S139" s="123">
        <v>0</v>
      </c>
      <c r="T139" s="123">
        <v>1.0454801899999999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5">
        <v>44470</v>
      </c>
      <c r="B140" s="123">
        <v>16305.946894950001</v>
      </c>
      <c r="C140" s="123">
        <v>3511.8874442900001</v>
      </c>
      <c r="D140" s="123">
        <v>48.837024270000001</v>
      </c>
      <c r="E140" s="123">
        <v>6825.1574640899998</v>
      </c>
      <c r="F140" s="123">
        <v>1757.02939913</v>
      </c>
      <c r="G140" s="123">
        <v>41.004405319999996</v>
      </c>
      <c r="H140" s="123">
        <v>332.26485991999999</v>
      </c>
      <c r="I140" s="123">
        <v>2993.35339918</v>
      </c>
      <c r="J140" s="123">
        <v>585.58335824000005</v>
      </c>
      <c r="K140" s="123">
        <v>37.913824439999999</v>
      </c>
      <c r="L140" s="123">
        <v>6.41494725</v>
      </c>
      <c r="M140" s="123">
        <v>51.871022170000003</v>
      </c>
      <c r="N140" s="123">
        <v>48.731765119999999</v>
      </c>
      <c r="O140" s="123">
        <v>17.449898990000001</v>
      </c>
      <c r="P140" s="123">
        <v>30.719068350000001</v>
      </c>
      <c r="Q140" s="123">
        <v>5.14132444</v>
      </c>
      <c r="R140" s="123">
        <v>10.839646249999999</v>
      </c>
      <c r="S140" s="123">
        <v>0</v>
      </c>
      <c r="T140" s="123">
        <v>1.7480435000000001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5">
        <v>44501</v>
      </c>
      <c r="B141" s="123">
        <v>16874.364935109999</v>
      </c>
      <c r="C141" s="123">
        <v>3750.95788081</v>
      </c>
      <c r="D141" s="123">
        <v>35.465903410000003</v>
      </c>
      <c r="E141" s="123">
        <v>7364.5041253099998</v>
      </c>
      <c r="F141" s="123">
        <v>1592.2431763100001</v>
      </c>
      <c r="G141" s="123">
        <v>30.41276744</v>
      </c>
      <c r="H141" s="123">
        <v>332.93985558000003</v>
      </c>
      <c r="I141" s="123">
        <v>2937.4789168000002</v>
      </c>
      <c r="J141" s="123">
        <v>610.6876115</v>
      </c>
      <c r="K141" s="123">
        <v>38.220663520000002</v>
      </c>
      <c r="L141" s="123">
        <v>6.6838583700000003</v>
      </c>
      <c r="M141" s="123">
        <v>79.211207599999994</v>
      </c>
      <c r="N141" s="123">
        <v>36.520980710000003</v>
      </c>
      <c r="O141" s="123">
        <v>11.594727669999999</v>
      </c>
      <c r="P141" s="123">
        <v>30.118406950000001</v>
      </c>
      <c r="Q141" s="123">
        <v>5.6368575700000001</v>
      </c>
      <c r="R141" s="123">
        <v>10.487980370000001</v>
      </c>
      <c r="S141" s="123">
        <v>0</v>
      </c>
      <c r="T141" s="123">
        <v>1.20001519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5">
        <v>44531</v>
      </c>
      <c r="B142" s="123">
        <v>17239.986812179999</v>
      </c>
      <c r="C142" s="123">
        <v>3752.5209553300001</v>
      </c>
      <c r="D142" s="123">
        <v>61.095940650000003</v>
      </c>
      <c r="E142" s="123">
        <v>7444.3299042999997</v>
      </c>
      <c r="F142" s="123">
        <v>1596.3665092000001</v>
      </c>
      <c r="G142" s="123">
        <v>32.099885929999999</v>
      </c>
      <c r="H142" s="123">
        <v>318.99105601999997</v>
      </c>
      <c r="I142" s="123">
        <v>3212.9254229799999</v>
      </c>
      <c r="J142" s="123">
        <v>602.1695095</v>
      </c>
      <c r="K142" s="123">
        <v>38.590496510000001</v>
      </c>
      <c r="L142" s="123">
        <v>12.79083033</v>
      </c>
      <c r="M142" s="123">
        <v>81.497454959999999</v>
      </c>
      <c r="N142" s="123">
        <v>23.31967272</v>
      </c>
      <c r="O142" s="123">
        <v>9.7870569799999991</v>
      </c>
      <c r="P142" s="123">
        <v>32.031971210000002</v>
      </c>
      <c r="Q142" s="123">
        <v>5.8634414599999998</v>
      </c>
      <c r="R142" s="123">
        <v>13.51119476</v>
      </c>
      <c r="S142" s="123">
        <v>0</v>
      </c>
      <c r="T142" s="123">
        <v>2.09550934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5">
        <v>44562</v>
      </c>
      <c r="B143" s="123">
        <v>17447.605606519999</v>
      </c>
      <c r="C143" s="123">
        <v>3797.4255202099998</v>
      </c>
      <c r="D143" s="123">
        <v>36.10133725</v>
      </c>
      <c r="E143" s="123">
        <v>7750.2096459000004</v>
      </c>
      <c r="F143" s="123">
        <v>1651.86694029</v>
      </c>
      <c r="G143" s="123">
        <v>23.021249489999999</v>
      </c>
      <c r="H143" s="123">
        <v>295.87067975000002</v>
      </c>
      <c r="I143" s="123">
        <v>3061.5697417400002</v>
      </c>
      <c r="J143" s="123">
        <v>630.86837667999998</v>
      </c>
      <c r="K143" s="123">
        <v>38.432540760000002</v>
      </c>
      <c r="L143" s="123">
        <v>10.773322179999999</v>
      </c>
      <c r="M143" s="123">
        <v>81.256174150000007</v>
      </c>
      <c r="N143" s="123">
        <v>9.9707575399999993</v>
      </c>
      <c r="O143" s="123">
        <v>8.0459330500000004</v>
      </c>
      <c r="P143" s="123">
        <v>31.985838709999999</v>
      </c>
      <c r="Q143" s="123">
        <v>5.6299528199999997</v>
      </c>
      <c r="R143" s="123">
        <v>13.088214799999999</v>
      </c>
      <c r="S143" s="123">
        <v>0</v>
      </c>
      <c r="T143" s="123">
        <v>1.4893812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5">
        <v>44593</v>
      </c>
      <c r="B144" s="123">
        <v>15270.32199773</v>
      </c>
      <c r="C144" s="123">
        <v>3848.7361405299998</v>
      </c>
      <c r="D144" s="123">
        <v>36.053348419999999</v>
      </c>
      <c r="E144" s="123">
        <v>5207.1107450899999</v>
      </c>
      <c r="F144" s="123">
        <v>1728.10962363</v>
      </c>
      <c r="G144" s="123">
        <v>38.096271559999998</v>
      </c>
      <c r="H144" s="123">
        <v>271.47614471000003</v>
      </c>
      <c r="I144" s="123">
        <v>3300.2698382499998</v>
      </c>
      <c r="J144" s="123">
        <v>637.83753750999995</v>
      </c>
      <c r="K144" s="123">
        <v>39.915327820000002</v>
      </c>
      <c r="L144" s="123">
        <v>10.15292859</v>
      </c>
      <c r="M144" s="123">
        <v>80.582551480000006</v>
      </c>
      <c r="N144" s="123">
        <v>11.15912934</v>
      </c>
      <c r="O144" s="123">
        <v>9.0660493199999994</v>
      </c>
      <c r="P144" s="123">
        <v>31.31356272</v>
      </c>
      <c r="Q144" s="123">
        <v>5.93921425</v>
      </c>
      <c r="R144" s="123">
        <v>12.846071569999999</v>
      </c>
      <c r="S144" s="123">
        <v>0</v>
      </c>
      <c r="T144" s="123">
        <v>1.6575129399999999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5">
        <v>44621</v>
      </c>
      <c r="B145" s="123">
        <v>15200.9089912</v>
      </c>
      <c r="C145" s="123">
        <v>3893.5658039199998</v>
      </c>
      <c r="D145" s="123">
        <v>36.166498709999999</v>
      </c>
      <c r="E145" s="123">
        <v>5167.1812597999997</v>
      </c>
      <c r="F145" s="123">
        <v>1710.0580895000001</v>
      </c>
      <c r="G145" s="123">
        <v>36.301311519999999</v>
      </c>
      <c r="H145" s="123">
        <v>274.05207784999999</v>
      </c>
      <c r="I145" s="123">
        <v>3240.5605570100001</v>
      </c>
      <c r="J145" s="123">
        <v>637.81070077000004</v>
      </c>
      <c r="K145" s="123">
        <v>40.209537210000001</v>
      </c>
      <c r="L145" s="123">
        <v>10.154867319999999</v>
      </c>
      <c r="M145" s="123">
        <v>81.25600464</v>
      </c>
      <c r="N145" s="123">
        <v>11.23609467</v>
      </c>
      <c r="O145" s="123">
        <v>10.803353400000001</v>
      </c>
      <c r="P145" s="123">
        <v>30.75503385</v>
      </c>
      <c r="Q145" s="123">
        <v>6.0122005999999999</v>
      </c>
      <c r="R145" s="123">
        <v>13.30707203</v>
      </c>
      <c r="S145" s="123">
        <v>0</v>
      </c>
      <c r="T145" s="123">
        <v>1.4785284000000001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5">
        <v>44652</v>
      </c>
      <c r="B146" s="123">
        <v>15084.241262850001</v>
      </c>
      <c r="C146" s="123">
        <v>4049.3863222700002</v>
      </c>
      <c r="D146" s="123">
        <v>35.108670959999998</v>
      </c>
      <c r="E146" s="123">
        <v>5167.4744380800003</v>
      </c>
      <c r="F146" s="123">
        <v>1653.86931269</v>
      </c>
      <c r="G146" s="123">
        <v>35.69252633</v>
      </c>
      <c r="H146" s="123">
        <v>269.69182608</v>
      </c>
      <c r="I146" s="123">
        <v>3026.3607124599998</v>
      </c>
      <c r="J146" s="123">
        <v>640.96898033000002</v>
      </c>
      <c r="K146" s="123">
        <v>40.615095840000002</v>
      </c>
      <c r="L146" s="123">
        <v>7.8382256000000003</v>
      </c>
      <c r="M146" s="123">
        <v>81.485801069999994</v>
      </c>
      <c r="N146" s="123">
        <v>13.19397695</v>
      </c>
      <c r="O146" s="123">
        <v>10.8702623</v>
      </c>
      <c r="P146" s="123">
        <v>31.032897089999999</v>
      </c>
      <c r="Q146" s="123">
        <v>6.0823731700000003</v>
      </c>
      <c r="R146" s="123">
        <v>13.16546709</v>
      </c>
      <c r="S146" s="123">
        <v>0</v>
      </c>
      <c r="T146" s="123">
        <v>1.4043745400000001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5">
        <v>44682</v>
      </c>
      <c r="B147" s="123">
        <v>15084.128210569999</v>
      </c>
      <c r="C147" s="123">
        <v>4384.2342474799998</v>
      </c>
      <c r="D147" s="123">
        <v>34.726562250000001</v>
      </c>
      <c r="E147" s="123">
        <v>4998.5663813900001</v>
      </c>
      <c r="F147" s="123">
        <v>1672.5436592200001</v>
      </c>
      <c r="G147" s="123">
        <v>35.505681780000003</v>
      </c>
      <c r="H147" s="123">
        <v>250.13653307000001</v>
      </c>
      <c r="I147" s="123">
        <v>2871.8592886000001</v>
      </c>
      <c r="J147" s="123">
        <v>631.94887829000004</v>
      </c>
      <c r="K147" s="123">
        <v>41.068854379999998</v>
      </c>
      <c r="L147" s="123">
        <v>8.4836703599999996</v>
      </c>
      <c r="M147" s="123">
        <v>81.830999939999998</v>
      </c>
      <c r="N147" s="123">
        <v>12.73298307</v>
      </c>
      <c r="O147" s="123">
        <v>10.82342985</v>
      </c>
      <c r="P147" s="123">
        <v>29.905496490000001</v>
      </c>
      <c r="Q147" s="123">
        <v>5.8697740400000002</v>
      </c>
      <c r="R147" s="123">
        <v>12.665877460000001</v>
      </c>
      <c r="S147" s="123">
        <v>0</v>
      </c>
      <c r="T147" s="123">
        <v>1.2258929000000001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5">
        <v>44713</v>
      </c>
      <c r="B148" s="123">
        <v>14879.192382089999</v>
      </c>
      <c r="C148" s="123">
        <v>4456.1568611800003</v>
      </c>
      <c r="D148" s="123">
        <v>34.274473149999999</v>
      </c>
      <c r="E148" s="123">
        <v>4989.7334818899999</v>
      </c>
      <c r="F148" s="123">
        <v>1645.6980196500001</v>
      </c>
      <c r="G148" s="123">
        <v>24.678926969999999</v>
      </c>
      <c r="H148" s="123">
        <v>210.08294369999999</v>
      </c>
      <c r="I148" s="123">
        <v>2689.9524387599999</v>
      </c>
      <c r="J148" s="123">
        <v>630.47829963000004</v>
      </c>
      <c r="K148" s="123">
        <v>40.500798430000003</v>
      </c>
      <c r="L148" s="123">
        <v>8.0898723300000004</v>
      </c>
      <c r="M148" s="123">
        <v>81.959962360000006</v>
      </c>
      <c r="N148" s="123">
        <v>12.483879419999999</v>
      </c>
      <c r="O148" s="123">
        <v>10.35642801</v>
      </c>
      <c r="P148" s="123">
        <v>25.94274476</v>
      </c>
      <c r="Q148" s="123">
        <v>5.8004803799999998</v>
      </c>
      <c r="R148" s="123">
        <v>11.81915422</v>
      </c>
      <c r="S148" s="123">
        <v>0</v>
      </c>
      <c r="T148" s="123">
        <v>1.18361725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5">
        <v>44743</v>
      </c>
      <c r="B149" s="123">
        <v>16055.582628349999</v>
      </c>
      <c r="C149" s="123">
        <v>4551.6043313399996</v>
      </c>
      <c r="D149" s="123">
        <v>76.521425399999998</v>
      </c>
      <c r="E149" s="123">
        <v>5534.1573114100001</v>
      </c>
      <c r="F149" s="123">
        <v>1997.9033901800001</v>
      </c>
      <c r="G149" s="123">
        <v>24.743768410000001</v>
      </c>
      <c r="H149" s="123">
        <v>203.06382056000001</v>
      </c>
      <c r="I149" s="123">
        <v>2725.6629398099999</v>
      </c>
      <c r="J149" s="123">
        <v>744.33626966999998</v>
      </c>
      <c r="K149" s="123">
        <v>40.925206170000003</v>
      </c>
      <c r="L149" s="123">
        <v>7.94462694</v>
      </c>
      <c r="M149" s="123">
        <v>35.107498290000002</v>
      </c>
      <c r="N149" s="123">
        <v>12.623358639999999</v>
      </c>
      <c r="O149" s="123">
        <v>10.997767550000001</v>
      </c>
      <c r="P149" s="123">
        <v>25.34466106</v>
      </c>
      <c r="Q149" s="123">
        <v>5.3290642999999998</v>
      </c>
      <c r="R149" s="123">
        <v>11.234389119999999</v>
      </c>
      <c r="S149" s="123">
        <v>46.874367120000002</v>
      </c>
      <c r="T149" s="123">
        <v>1.2084323800000001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5">
        <v>44774</v>
      </c>
      <c r="B150" s="123">
        <v>16090.65895379</v>
      </c>
      <c r="C150" s="123">
        <v>4558.0162635699999</v>
      </c>
      <c r="D150" s="123">
        <v>40.765220319999997</v>
      </c>
      <c r="E150" s="123">
        <v>5596.9616160799997</v>
      </c>
      <c r="F150" s="123">
        <v>1984.3194670800001</v>
      </c>
      <c r="G150" s="123">
        <v>24.392189640000002</v>
      </c>
      <c r="H150" s="123">
        <v>196.75095726000001</v>
      </c>
      <c r="I150" s="123">
        <v>2732.7504123099998</v>
      </c>
      <c r="J150" s="123">
        <v>760.40433568000003</v>
      </c>
      <c r="K150" s="123">
        <v>40.983932600000003</v>
      </c>
      <c r="L150" s="123">
        <v>7.6965770200000003</v>
      </c>
      <c r="M150" s="123">
        <v>34.801722339999998</v>
      </c>
      <c r="N150" s="123">
        <v>12.379064380000001</v>
      </c>
      <c r="O150" s="123">
        <v>11.378950440000001</v>
      </c>
      <c r="P150" s="123">
        <v>24.98960211</v>
      </c>
      <c r="Q150" s="123">
        <v>5.2804743199999997</v>
      </c>
      <c r="R150" s="123">
        <v>10.740839490000001</v>
      </c>
      <c r="S150" s="123">
        <v>46.88462466</v>
      </c>
      <c r="T150" s="123">
        <v>1.1627044900000001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5">
        <v>44805</v>
      </c>
      <c r="B151" s="123">
        <v>15981.666893760001</v>
      </c>
      <c r="C151" s="123">
        <v>4540.4160911099998</v>
      </c>
      <c r="D151" s="123">
        <v>40.331696520000001</v>
      </c>
      <c r="E151" s="123">
        <v>5651.9616318999997</v>
      </c>
      <c r="F151" s="123">
        <v>1913.6767762100001</v>
      </c>
      <c r="G151" s="123">
        <v>24.44451639</v>
      </c>
      <c r="H151" s="123">
        <v>187.74035767000001</v>
      </c>
      <c r="I151" s="123">
        <v>2681.3195787899999</v>
      </c>
      <c r="J151" s="123">
        <v>763.40029199000003</v>
      </c>
      <c r="K151" s="123">
        <v>25.189207499999998</v>
      </c>
      <c r="L151" s="123">
        <v>7.5014010200000003</v>
      </c>
      <c r="M151" s="123">
        <v>34.839647079999999</v>
      </c>
      <c r="N151" s="123">
        <v>12.266899049999999</v>
      </c>
      <c r="O151" s="123">
        <v>9.9244871499999991</v>
      </c>
      <c r="P151" s="123">
        <v>24.59377662</v>
      </c>
      <c r="Q151" s="123">
        <v>5.2608094400000001</v>
      </c>
      <c r="R151" s="123">
        <v>10.794512109999999</v>
      </c>
      <c r="S151" s="123">
        <v>46.876931509999999</v>
      </c>
      <c r="T151" s="123">
        <v>1.1282817000000001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5">
        <v>44835</v>
      </c>
      <c r="B152" s="123">
        <v>15899.527066140001</v>
      </c>
      <c r="C152" s="123">
        <v>4581.3441928299999</v>
      </c>
      <c r="D152" s="123">
        <v>39.925784460000003</v>
      </c>
      <c r="E152" s="123">
        <v>5752.5775962799999</v>
      </c>
      <c r="F152" s="123">
        <v>1899.4456096399999</v>
      </c>
      <c r="G152" s="123">
        <v>12.678934269999999</v>
      </c>
      <c r="H152" s="123">
        <v>183.10894744000001</v>
      </c>
      <c r="I152" s="123">
        <v>2502.1362416100001</v>
      </c>
      <c r="J152" s="123">
        <v>752.01654097999995</v>
      </c>
      <c r="K152" s="123">
        <v>24.43289515</v>
      </c>
      <c r="L152" s="123">
        <v>7.2257651000000003</v>
      </c>
      <c r="M152" s="123">
        <v>34.925099469999999</v>
      </c>
      <c r="N152" s="123">
        <v>7.0877068799999998</v>
      </c>
      <c r="O152" s="123">
        <v>9.8338905000000008</v>
      </c>
      <c r="P152" s="123">
        <v>24.147623859999999</v>
      </c>
      <c r="Q152" s="123">
        <v>5.16118933</v>
      </c>
      <c r="R152" s="123">
        <v>10.60557139</v>
      </c>
      <c r="S152" s="123">
        <v>51.793926560000003</v>
      </c>
      <c r="T152" s="123">
        <v>1.0795503900000001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5">
        <v>44866</v>
      </c>
      <c r="B153" s="123">
        <v>15210.3023619</v>
      </c>
      <c r="C153" s="123">
        <v>4357.5552734499997</v>
      </c>
      <c r="D153" s="123">
        <v>39.469154340000003</v>
      </c>
      <c r="E153" s="123">
        <v>5456.4148391099998</v>
      </c>
      <c r="F153" s="123">
        <v>1935.81947115</v>
      </c>
      <c r="G153" s="123">
        <v>9.4334282900000002</v>
      </c>
      <c r="H153" s="123">
        <v>181.12314806000001</v>
      </c>
      <c r="I153" s="123">
        <v>2354.2889587</v>
      </c>
      <c r="J153" s="123">
        <v>750.79792963</v>
      </c>
      <c r="K153" s="123">
        <v>24.662401970000001</v>
      </c>
      <c r="L153" s="123">
        <v>6.9427657299999996</v>
      </c>
      <c r="M153" s="123">
        <v>35.045004040000002</v>
      </c>
      <c r="N153" s="123">
        <v>6.9233019000000002</v>
      </c>
      <c r="O153" s="123">
        <v>6.3376076699999997</v>
      </c>
      <c r="P153" s="123">
        <v>23.698095769999998</v>
      </c>
      <c r="Q153" s="123">
        <v>5.1758809100000001</v>
      </c>
      <c r="R153" s="123">
        <v>10.62437019</v>
      </c>
      <c r="S153" s="123">
        <v>4.9023515700000004</v>
      </c>
      <c r="T153" s="123">
        <v>1.0883794200000001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5">
        <v>44896</v>
      </c>
      <c r="B154" s="123">
        <v>14989.11717643</v>
      </c>
      <c r="C154" s="123">
        <v>4288.7704925899998</v>
      </c>
      <c r="D154" s="123">
        <v>39.013960769999997</v>
      </c>
      <c r="E154" s="123">
        <v>5415.5878708600003</v>
      </c>
      <c r="F154" s="123">
        <v>1922.1657669199999</v>
      </c>
      <c r="G154" s="123">
        <v>8.3672268600000006</v>
      </c>
      <c r="H154" s="123">
        <v>177.12125626</v>
      </c>
      <c r="I154" s="123">
        <v>2267.2128047699998</v>
      </c>
      <c r="J154" s="123">
        <v>749.32294340999999</v>
      </c>
      <c r="K154" s="123">
        <v>24.70499611</v>
      </c>
      <c r="L154" s="123">
        <v>4.8286696999999998</v>
      </c>
      <c r="M154" s="123">
        <v>34.65529815</v>
      </c>
      <c r="N154" s="123">
        <v>6.7727024800000004</v>
      </c>
      <c r="O154" s="123">
        <v>5.9037155200000004</v>
      </c>
      <c r="P154" s="123">
        <v>23.02046236</v>
      </c>
      <c r="Q154" s="123">
        <v>5.1444627499999998</v>
      </c>
      <c r="R154" s="123">
        <v>10.66439454</v>
      </c>
      <c r="S154" s="123">
        <v>4.8517140200000002</v>
      </c>
      <c r="T154" s="123">
        <v>1.00843836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5">
        <v>44927</v>
      </c>
      <c r="B155" s="123">
        <v>14723.219498320001</v>
      </c>
      <c r="C155" s="123">
        <v>4005.64877024</v>
      </c>
      <c r="D155" s="123">
        <v>38.56468838</v>
      </c>
      <c r="E155" s="123">
        <v>5429.5913400400004</v>
      </c>
      <c r="F155" s="123">
        <v>1962.2471093900001</v>
      </c>
      <c r="G155" s="123">
        <v>10.276400239999999</v>
      </c>
      <c r="H155" s="123">
        <v>186.78602892000001</v>
      </c>
      <c r="I155" s="123">
        <v>2219.9591001600002</v>
      </c>
      <c r="J155" s="123">
        <v>750.50589310999999</v>
      </c>
      <c r="K155" s="123">
        <v>24.99578614</v>
      </c>
      <c r="L155" s="123">
        <v>6.4108955700000001</v>
      </c>
      <c r="M155" s="123">
        <v>34.373304660000002</v>
      </c>
      <c r="N155" s="123">
        <v>4.1283796099999996</v>
      </c>
      <c r="O155" s="123">
        <v>5.8644705699999999</v>
      </c>
      <c r="P155" s="123">
        <v>22.65996896</v>
      </c>
      <c r="Q155" s="123">
        <v>5.1310091299999998</v>
      </c>
      <c r="R155" s="123">
        <v>10.207021019999999</v>
      </c>
      <c r="S155" s="123">
        <v>4.88154339</v>
      </c>
      <c r="T155" s="123">
        <v>0.98778878999999997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5">
        <v>44958</v>
      </c>
      <c r="B156" s="123">
        <v>14321.29252915</v>
      </c>
      <c r="C156" s="123">
        <v>3861.5279358100001</v>
      </c>
      <c r="D156" s="123">
        <v>38.071926300000001</v>
      </c>
      <c r="E156" s="123">
        <v>5368.2376354400003</v>
      </c>
      <c r="F156" s="123">
        <v>1887.79530262</v>
      </c>
      <c r="G156" s="123">
        <v>15.24725668</v>
      </c>
      <c r="H156" s="123">
        <v>184.69539724000001</v>
      </c>
      <c r="I156" s="123">
        <v>2169.6868123600002</v>
      </c>
      <c r="J156" s="123">
        <v>669.38987942000006</v>
      </c>
      <c r="K156" s="123">
        <v>24.985954169999999</v>
      </c>
      <c r="L156" s="123">
        <v>6.9650619300000001</v>
      </c>
      <c r="M156" s="123">
        <v>34.359684489999999</v>
      </c>
      <c r="N156" s="123">
        <v>3.9627259700000002</v>
      </c>
      <c r="O156" s="123">
        <v>5.7477346599999999</v>
      </c>
      <c r="P156" s="123">
        <v>27.57291918</v>
      </c>
      <c r="Q156" s="123">
        <v>4.9586518799999997</v>
      </c>
      <c r="R156" s="123">
        <v>12.296581290000001</v>
      </c>
      <c r="S156" s="123">
        <v>4.8331472</v>
      </c>
      <c r="T156" s="123">
        <v>0.95792250999999995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5">
        <v>44986</v>
      </c>
      <c r="B157" s="123">
        <v>14235.96104088</v>
      </c>
      <c r="C157" s="123">
        <v>3795.7083179400001</v>
      </c>
      <c r="D157" s="123">
        <v>37.63362429</v>
      </c>
      <c r="E157" s="123">
        <v>5229.68602947</v>
      </c>
      <c r="F157" s="123">
        <v>1914.2297239899999</v>
      </c>
      <c r="G157" s="123">
        <v>14.043542410000001</v>
      </c>
      <c r="H157" s="123">
        <v>178.62861945</v>
      </c>
      <c r="I157" s="123">
        <v>2346.1974258099999</v>
      </c>
      <c r="J157" s="123">
        <v>596.09970174</v>
      </c>
      <c r="K157" s="123">
        <v>24.68766209</v>
      </c>
      <c r="L157" s="123">
        <v>6.8586603100000003</v>
      </c>
      <c r="M157" s="123">
        <v>34.38256372</v>
      </c>
      <c r="N157" s="123">
        <v>3.3901098300000001</v>
      </c>
      <c r="O157" s="123">
        <v>5.7099365100000004</v>
      </c>
      <c r="P157" s="123">
        <v>26.593889090000001</v>
      </c>
      <c r="Q157" s="123">
        <v>4.5018779499999999</v>
      </c>
      <c r="R157" s="123">
        <v>11.930210089999999</v>
      </c>
      <c r="S157" s="123">
        <v>4.7732268500000004</v>
      </c>
      <c r="T157" s="123">
        <v>0.90591933999999996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5">
        <v>45017</v>
      </c>
      <c r="B158" s="123">
        <v>13966.616820830001</v>
      </c>
      <c r="C158" s="123">
        <v>3588.2465045600002</v>
      </c>
      <c r="D158" s="123">
        <v>37.179846560000001</v>
      </c>
      <c r="E158" s="123">
        <v>5215.4586774199997</v>
      </c>
      <c r="F158" s="123">
        <v>1917.5373750000001</v>
      </c>
      <c r="G158" s="123">
        <v>21.182566439999999</v>
      </c>
      <c r="H158" s="123">
        <v>162.95865828999999</v>
      </c>
      <c r="I158" s="123">
        <v>2284.4914812500001</v>
      </c>
      <c r="J158" s="123">
        <v>608.84606276</v>
      </c>
      <c r="K158" s="123">
        <v>24.68889566</v>
      </c>
      <c r="L158" s="123">
        <v>6.8317145000000004</v>
      </c>
      <c r="M158" s="123">
        <v>34.396630870000003</v>
      </c>
      <c r="N158" s="123">
        <v>11.14004546</v>
      </c>
      <c r="O158" s="123">
        <v>5.6751248600000004</v>
      </c>
      <c r="P158" s="123">
        <v>26.186760079999999</v>
      </c>
      <c r="Q158" s="123">
        <v>4.4710942300000003</v>
      </c>
      <c r="R158" s="123">
        <v>11.698220539999999</v>
      </c>
      <c r="S158" s="123">
        <v>4.7599062300000003</v>
      </c>
      <c r="T158" s="123">
        <v>0.86725611999999996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5">
        <v>45047</v>
      </c>
      <c r="B159" s="123">
        <v>12972.75205544</v>
      </c>
      <c r="C159" s="123">
        <v>3635.6217332400001</v>
      </c>
      <c r="D159" s="123">
        <v>36.820357059999999</v>
      </c>
      <c r="E159" s="123">
        <v>4257.8153895300002</v>
      </c>
      <c r="F159" s="123">
        <v>1760.2984190100001</v>
      </c>
      <c r="G159" s="123">
        <v>14.44023441</v>
      </c>
      <c r="H159" s="123">
        <v>129.15252411</v>
      </c>
      <c r="I159" s="123">
        <v>2412.4299976699999</v>
      </c>
      <c r="J159" s="123">
        <v>590.70287775999998</v>
      </c>
      <c r="K159" s="123">
        <v>24.738057810000001</v>
      </c>
      <c r="L159" s="123">
        <v>6.0152673600000002</v>
      </c>
      <c r="M159" s="123">
        <v>34.341435189999999</v>
      </c>
      <c r="N159" s="123">
        <v>9.49926666</v>
      </c>
      <c r="O159" s="123">
        <v>5.7635521499999998</v>
      </c>
      <c r="P159" s="123">
        <v>39.859367570000003</v>
      </c>
      <c r="Q159" s="123">
        <v>4.2855956800000001</v>
      </c>
      <c r="R159" s="123">
        <v>10.19849155</v>
      </c>
      <c r="S159" s="123">
        <v>0</v>
      </c>
      <c r="T159" s="123">
        <v>0.76948868000000004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5">
        <v>45078</v>
      </c>
      <c r="B160" s="123">
        <v>12870.511702960001</v>
      </c>
      <c r="C160" s="123">
        <v>3693.0209977</v>
      </c>
      <c r="D160" s="123">
        <v>36.807174750000001</v>
      </c>
      <c r="E160" s="123">
        <v>3994.7660840200001</v>
      </c>
      <c r="F160" s="123">
        <v>1762.3791444399999</v>
      </c>
      <c r="G160" s="123">
        <v>16.759630649999998</v>
      </c>
      <c r="H160" s="123">
        <v>127.85630774000001</v>
      </c>
      <c r="I160" s="123">
        <v>2522.9277425700002</v>
      </c>
      <c r="J160" s="123">
        <v>598.97456672999999</v>
      </c>
      <c r="K160" s="123">
        <v>24.30552879</v>
      </c>
      <c r="L160" s="123">
        <v>6.0052910099999997</v>
      </c>
      <c r="M160" s="123">
        <v>26.868387070000001</v>
      </c>
      <c r="N160" s="123">
        <v>9.5089145899999998</v>
      </c>
      <c r="O160" s="123">
        <v>5.5937565200000003</v>
      </c>
      <c r="P160" s="123">
        <v>29.604759949999998</v>
      </c>
      <c r="Q160" s="123">
        <v>4.2968920400000004</v>
      </c>
      <c r="R160" s="123">
        <v>10.115137929999999</v>
      </c>
      <c r="S160" s="123">
        <v>0</v>
      </c>
      <c r="T160" s="123">
        <v>0.72138645999999995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5">
        <v>45108</v>
      </c>
      <c r="B161" s="123">
        <v>12542.68601406</v>
      </c>
      <c r="C161" s="123">
        <v>3728.11135358</v>
      </c>
      <c r="D161" s="123">
        <v>36.820371569999999</v>
      </c>
      <c r="E161" s="123">
        <v>3692.0605343299999</v>
      </c>
      <c r="F161" s="123">
        <v>1762.2319953900001</v>
      </c>
      <c r="G161" s="123">
        <v>14.67673072</v>
      </c>
      <c r="H161" s="123">
        <v>126.62538241999999</v>
      </c>
      <c r="I161" s="123">
        <v>2467.9663588899998</v>
      </c>
      <c r="J161" s="123">
        <v>605.50999165999997</v>
      </c>
      <c r="K161" s="123">
        <v>24.071555549999999</v>
      </c>
      <c r="L161" s="123">
        <v>6.5446567299999998</v>
      </c>
      <c r="M161" s="123">
        <v>26.99103779</v>
      </c>
      <c r="N161" s="123">
        <v>1.39812224</v>
      </c>
      <c r="O161" s="123">
        <v>5.5381960399999999</v>
      </c>
      <c r="P161" s="123">
        <v>29.828341999999999</v>
      </c>
      <c r="Q161" s="123">
        <v>4.0577854100000001</v>
      </c>
      <c r="R161" s="123">
        <v>9.5887684499999999</v>
      </c>
      <c r="S161" s="123">
        <v>0</v>
      </c>
      <c r="T161" s="123">
        <v>0.66483128999999996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5">
        <v>45139</v>
      </c>
      <c r="B162" s="123">
        <v>12776.55444274</v>
      </c>
      <c r="C162" s="123">
        <v>3853.5362796700001</v>
      </c>
      <c r="D162" s="123">
        <v>36.82038687</v>
      </c>
      <c r="E162" s="123">
        <v>3757.2825544900002</v>
      </c>
      <c r="F162" s="123">
        <v>1744.5096187700001</v>
      </c>
      <c r="G162" s="123">
        <v>15.857622750000001</v>
      </c>
      <c r="H162" s="123">
        <v>125.64166388</v>
      </c>
      <c r="I162" s="123">
        <v>2524.4633331199998</v>
      </c>
      <c r="J162" s="123">
        <v>616.11563163999995</v>
      </c>
      <c r="K162" s="123">
        <v>23.941827409999998</v>
      </c>
      <c r="L162" s="123">
        <v>5.9224548099999996</v>
      </c>
      <c r="M162" s="123">
        <v>26.771088859999999</v>
      </c>
      <c r="N162" s="123">
        <v>1.3765059500000001</v>
      </c>
      <c r="O162" s="123">
        <v>5.5141298599999997</v>
      </c>
      <c r="P162" s="123">
        <v>25.82294817</v>
      </c>
      <c r="Q162" s="123">
        <v>3.9974370600000002</v>
      </c>
      <c r="R162" s="123">
        <v>8.3798880899999997</v>
      </c>
      <c r="S162" s="123">
        <v>0</v>
      </c>
      <c r="T162" s="123">
        <v>0.60107133999999995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5">
        <v>45170</v>
      </c>
      <c r="B163" s="123">
        <v>12679.437820650001</v>
      </c>
      <c r="C163" s="123">
        <v>3761.8477680999999</v>
      </c>
      <c r="D163" s="123">
        <v>36.813793130000001</v>
      </c>
      <c r="E163" s="123">
        <v>3658.2507746800002</v>
      </c>
      <c r="F163" s="123">
        <v>1688.49722636</v>
      </c>
      <c r="G163" s="123">
        <v>26.94998674</v>
      </c>
      <c r="H163" s="123">
        <v>123.60262422</v>
      </c>
      <c r="I163" s="123">
        <v>2653.3919431200002</v>
      </c>
      <c r="J163" s="123">
        <v>620.66780004999998</v>
      </c>
      <c r="K163" s="123">
        <v>23.987093569999999</v>
      </c>
      <c r="L163" s="123">
        <v>5.86384682</v>
      </c>
      <c r="M163" s="123">
        <v>26.572183379999998</v>
      </c>
      <c r="N163" s="123">
        <v>1.37855339</v>
      </c>
      <c r="O163" s="123">
        <v>5.9461386200000002</v>
      </c>
      <c r="P163" s="123">
        <v>35.378849379999998</v>
      </c>
      <c r="Q163" s="123">
        <v>1.64535243</v>
      </c>
      <c r="R163" s="123">
        <v>8.0318776500000002</v>
      </c>
      <c r="S163" s="123">
        <v>0</v>
      </c>
      <c r="T163" s="123">
        <v>0.61200900999999996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5">
        <v>45200</v>
      </c>
      <c r="B164" s="123">
        <v>12860.79299523</v>
      </c>
      <c r="C164" s="123">
        <v>3660.92857207</v>
      </c>
      <c r="D164" s="123">
        <v>36.616885140000001</v>
      </c>
      <c r="E164" s="123">
        <v>3919.4609844400002</v>
      </c>
      <c r="F164" s="123">
        <v>1683.3132081000001</v>
      </c>
      <c r="G164" s="123">
        <v>25.191390859999998</v>
      </c>
      <c r="H164" s="123">
        <v>124.53675525</v>
      </c>
      <c r="I164" s="123">
        <v>2683.4267784899998</v>
      </c>
      <c r="J164" s="123">
        <v>624.82525740000005</v>
      </c>
      <c r="K164" s="123">
        <v>24.037008920000002</v>
      </c>
      <c r="L164" s="123">
        <v>5.8396022199999997</v>
      </c>
      <c r="M164" s="123">
        <v>28.161529259999998</v>
      </c>
      <c r="N164" s="123">
        <v>1.33026278</v>
      </c>
      <c r="O164" s="123">
        <v>5.7624238200000004</v>
      </c>
      <c r="P164" s="123">
        <v>28.179568190000001</v>
      </c>
      <c r="Q164" s="123">
        <v>1.55837184</v>
      </c>
      <c r="R164" s="123">
        <v>7.1271457700000003</v>
      </c>
      <c r="S164" s="123">
        <v>0</v>
      </c>
      <c r="T164" s="123">
        <v>0.49725068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>
      <c r="A165" s="15">
        <v>45231</v>
      </c>
      <c r="B165" s="123">
        <v>12836.196428069999</v>
      </c>
      <c r="C165" s="123">
        <v>3553.5474634000002</v>
      </c>
      <c r="D165" s="123">
        <v>73.12198411</v>
      </c>
      <c r="E165" s="123">
        <v>3991.83647243</v>
      </c>
      <c r="F165" s="123">
        <v>1717.67797928</v>
      </c>
      <c r="G165" s="123">
        <v>24.804121030000001</v>
      </c>
      <c r="H165" s="123">
        <v>131.33281034000001</v>
      </c>
      <c r="I165" s="123">
        <v>2609.90340449</v>
      </c>
      <c r="J165" s="123">
        <v>613.64108031000001</v>
      </c>
      <c r="K165" s="123">
        <v>24.08379789</v>
      </c>
      <c r="L165" s="123">
        <v>6.2649899299999996</v>
      </c>
      <c r="M165" s="123">
        <v>27.935068749999999</v>
      </c>
      <c r="N165" s="123">
        <v>19.02402537</v>
      </c>
      <c r="O165" s="123">
        <v>5.6372970799999997</v>
      </c>
      <c r="P165" s="123">
        <v>28.659894900000001</v>
      </c>
      <c r="Q165" s="123">
        <v>1.51227413</v>
      </c>
      <c r="R165" s="123">
        <v>6.5686013299999999</v>
      </c>
      <c r="S165" s="123">
        <v>0</v>
      </c>
      <c r="T165" s="123">
        <v>0.6451633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>
      <c r="A166" s="15">
        <v>45261</v>
      </c>
      <c r="B166" s="123">
        <v>13105.207209689999</v>
      </c>
      <c r="C166" s="123">
        <v>3500.33894427</v>
      </c>
      <c r="D166" s="123">
        <v>125.9576485</v>
      </c>
      <c r="E166" s="123">
        <v>3969.5487115699998</v>
      </c>
      <c r="F166" s="123">
        <v>1797.8961976099999</v>
      </c>
      <c r="G166" s="123">
        <v>27.451395139999999</v>
      </c>
      <c r="H166" s="123">
        <v>139.51696762</v>
      </c>
      <c r="I166" s="123">
        <v>2763.0669425900001</v>
      </c>
      <c r="J166" s="123">
        <v>625.44150264999996</v>
      </c>
      <c r="K166" s="123">
        <v>24.13373769</v>
      </c>
      <c r="L166" s="123">
        <v>7.1757491800000004</v>
      </c>
      <c r="M166" s="123">
        <v>27.703748910000002</v>
      </c>
      <c r="N166" s="123">
        <v>40.014792790000001</v>
      </c>
      <c r="O166" s="123">
        <v>5.4516206900000004</v>
      </c>
      <c r="P166" s="123">
        <v>22.951893500000001</v>
      </c>
      <c r="Q166" s="123">
        <v>1.4846146499999999</v>
      </c>
      <c r="R166" s="123">
        <v>26.41923302</v>
      </c>
      <c r="S166" s="123">
        <v>0</v>
      </c>
      <c r="T166" s="123">
        <v>0.65350931000000001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>
      <c r="A167" s="15">
        <v>45292</v>
      </c>
      <c r="B167" s="123">
        <v>13010.489493139999</v>
      </c>
      <c r="C167" s="123">
        <v>3504.4326086800002</v>
      </c>
      <c r="D167" s="123">
        <v>148.49565989999999</v>
      </c>
      <c r="E167" s="123">
        <v>3936.45543176</v>
      </c>
      <c r="F167" s="123">
        <v>1761.9952287900001</v>
      </c>
      <c r="G167" s="123">
        <v>20.551996809999999</v>
      </c>
      <c r="H167" s="123">
        <v>138.36362467999999</v>
      </c>
      <c r="I167" s="123">
        <v>2703.0336780299999</v>
      </c>
      <c r="J167" s="123">
        <v>665.08035194000001</v>
      </c>
      <c r="K167" s="123">
        <v>24.178960119999999</v>
      </c>
      <c r="L167" s="123">
        <v>6.8232435599999999</v>
      </c>
      <c r="M167" s="123">
        <v>27.239262660000001</v>
      </c>
      <c r="N167" s="123">
        <v>19.746581719999998</v>
      </c>
      <c r="O167" s="123">
        <v>5.9953827400000002</v>
      </c>
      <c r="P167" s="123">
        <v>19.984993840000001</v>
      </c>
      <c r="Q167" s="123">
        <v>1.45628398</v>
      </c>
      <c r="R167" s="123">
        <v>26.086891000000001</v>
      </c>
      <c r="S167" s="123">
        <v>0</v>
      </c>
      <c r="T167" s="123">
        <v>0.56931293000000005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>
      <c r="A168" s="15">
        <v>45323</v>
      </c>
      <c r="B168" s="123">
        <v>13108.09508816</v>
      </c>
      <c r="C168" s="123">
        <v>3586.0912964099998</v>
      </c>
      <c r="D168" s="123">
        <v>149.70389216999999</v>
      </c>
      <c r="E168" s="123">
        <v>3961.7443798600002</v>
      </c>
      <c r="F168" s="123">
        <v>1701.6267136900001</v>
      </c>
      <c r="G168" s="123">
        <v>21.959330229999999</v>
      </c>
      <c r="H168" s="123">
        <v>137.08258663999999</v>
      </c>
      <c r="I168" s="123">
        <v>2706.8324345000001</v>
      </c>
      <c r="J168" s="123">
        <v>693.01644810000005</v>
      </c>
      <c r="K168" s="123">
        <v>24.1830502</v>
      </c>
      <c r="L168" s="123">
        <v>7.1243148500000002</v>
      </c>
      <c r="M168" s="123">
        <v>26.90551232</v>
      </c>
      <c r="N168" s="123">
        <v>19.951939710000001</v>
      </c>
      <c r="O168" s="123">
        <v>6.2121922999999999</v>
      </c>
      <c r="P168" s="123">
        <v>22.921161909999999</v>
      </c>
      <c r="Q168" s="123">
        <v>1.36666566</v>
      </c>
      <c r="R168" s="123">
        <v>40.831483980000002</v>
      </c>
      <c r="S168" s="123">
        <v>0</v>
      </c>
      <c r="T168" s="123">
        <v>0.54168563000000003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>
      <c r="A169" s="15">
        <v>45352</v>
      </c>
      <c r="B169" s="123">
        <v>13183.047144579999</v>
      </c>
      <c r="C169" s="123">
        <v>3635.9478702800002</v>
      </c>
      <c r="D169" s="123">
        <v>166.57663052999999</v>
      </c>
      <c r="E169" s="123">
        <v>3918.9849789099999</v>
      </c>
      <c r="F169" s="123">
        <v>1743.98674751</v>
      </c>
      <c r="G169" s="123">
        <v>24.532262429999999</v>
      </c>
      <c r="H169" s="123">
        <v>149.79403239999999</v>
      </c>
      <c r="I169" s="123">
        <v>2684.5761864299998</v>
      </c>
      <c r="J169" s="123">
        <v>686.14994727999999</v>
      </c>
      <c r="K169" s="123">
        <v>24.225628990000001</v>
      </c>
      <c r="L169" s="123">
        <v>7.05387057</v>
      </c>
      <c r="M169" s="123">
        <v>25.763425309999999</v>
      </c>
      <c r="N169" s="123">
        <v>40.299268570000002</v>
      </c>
      <c r="O169" s="123">
        <v>5.0576798199999997</v>
      </c>
      <c r="P169" s="123">
        <v>27.165372900000001</v>
      </c>
      <c r="Q169" s="123">
        <v>1.2695569200000001</v>
      </c>
      <c r="R169" s="123">
        <v>41.392070889999999</v>
      </c>
      <c r="S169" s="123">
        <v>0</v>
      </c>
      <c r="T169" s="123">
        <v>0.27161484000000002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>
      <c r="A170" s="15">
        <v>45383</v>
      </c>
      <c r="B170" s="123">
        <v>13208.47050456</v>
      </c>
      <c r="C170" s="123">
        <v>3688.6548380499999</v>
      </c>
      <c r="D170" s="123">
        <v>167.88582328999999</v>
      </c>
      <c r="E170" s="123">
        <v>3871.17252547</v>
      </c>
      <c r="F170" s="123">
        <v>1729.8568957099999</v>
      </c>
      <c r="G170" s="123">
        <v>21.843417330000001</v>
      </c>
      <c r="H170" s="123">
        <v>149.32373002</v>
      </c>
      <c r="I170" s="123">
        <v>2707.5464694299999</v>
      </c>
      <c r="J170" s="123">
        <v>691.80956905000005</v>
      </c>
      <c r="K170" s="123">
        <v>24.272817069999999</v>
      </c>
      <c r="L170" s="123">
        <v>7.0017830999999999</v>
      </c>
      <c r="M170" s="123">
        <v>23.802471629999999</v>
      </c>
      <c r="N170" s="123">
        <v>40.350894189999998</v>
      </c>
      <c r="O170" s="123">
        <v>4.7731574800000001</v>
      </c>
      <c r="P170" s="123">
        <v>36.233002089999999</v>
      </c>
      <c r="Q170" s="123">
        <v>1.2923820800000001</v>
      </c>
      <c r="R170" s="123">
        <v>42.129053110000001</v>
      </c>
      <c r="S170" s="123">
        <v>0</v>
      </c>
      <c r="T170" s="123">
        <v>0.52167545999999998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>
      <c r="A171" s="15">
        <v>45413</v>
      </c>
      <c r="B171" s="123">
        <v>12875.68776413</v>
      </c>
      <c r="C171" s="123">
        <v>3575.5506031599998</v>
      </c>
      <c r="D171" s="123">
        <v>170.79050470000001</v>
      </c>
      <c r="E171" s="123">
        <v>3609.89951122</v>
      </c>
      <c r="F171" s="123">
        <v>1728.0282313</v>
      </c>
      <c r="G171" s="123">
        <v>25.018972519999998</v>
      </c>
      <c r="H171" s="123">
        <v>147.00126162999999</v>
      </c>
      <c r="I171" s="123">
        <v>2726.1766417899998</v>
      </c>
      <c r="J171" s="123">
        <v>712.69819387999996</v>
      </c>
      <c r="K171" s="123">
        <v>24.31847235</v>
      </c>
      <c r="L171" s="123">
        <v>6.8764388600000004</v>
      </c>
      <c r="M171" s="123">
        <v>22.637253619999999</v>
      </c>
      <c r="N171" s="123">
        <v>40.660199740000003</v>
      </c>
      <c r="O171" s="123">
        <v>4.4109713499999996</v>
      </c>
      <c r="P171" s="123">
        <v>38.534617390000001</v>
      </c>
      <c r="Q171" s="123">
        <v>1.20962667</v>
      </c>
      <c r="R171" s="123">
        <v>41.435702890000002</v>
      </c>
      <c r="S171" s="123">
        <v>0</v>
      </c>
      <c r="T171" s="123">
        <v>0.44056106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>
      <c r="A172" s="15">
        <v>45444</v>
      </c>
      <c r="B172" s="123">
        <v>13296.352351310001</v>
      </c>
      <c r="C172" s="123">
        <v>3667.24683392</v>
      </c>
      <c r="D172" s="123">
        <v>170.64296904</v>
      </c>
      <c r="E172" s="123">
        <v>3713.4191799599998</v>
      </c>
      <c r="F172" s="123">
        <v>1712.6977523</v>
      </c>
      <c r="G172" s="123">
        <v>26.026404830000001</v>
      </c>
      <c r="H172" s="123">
        <v>162.61916414000001</v>
      </c>
      <c r="I172" s="123">
        <v>2940.4463537199999</v>
      </c>
      <c r="J172" s="123">
        <v>723.53120065999997</v>
      </c>
      <c r="K172" s="123">
        <v>24.359507399999998</v>
      </c>
      <c r="L172" s="123">
        <v>6.8031113799999998</v>
      </c>
      <c r="M172" s="123">
        <v>22.49459633</v>
      </c>
      <c r="N172" s="123">
        <v>40.574457799999998</v>
      </c>
      <c r="O172" s="123">
        <v>4.3467563199999999</v>
      </c>
      <c r="P172" s="123">
        <v>38.172889150000003</v>
      </c>
      <c r="Q172" s="123">
        <v>1.17461555</v>
      </c>
      <c r="R172" s="123">
        <v>41.419037799999998</v>
      </c>
      <c r="S172" s="123">
        <v>0</v>
      </c>
      <c r="T172" s="123">
        <v>0.37752100999999999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>
      <c r="A173" s="15">
        <v>45474</v>
      </c>
      <c r="B173" s="123">
        <v>13146.71605241</v>
      </c>
      <c r="C173" s="123">
        <v>3755.2159490600002</v>
      </c>
      <c r="D173" s="123">
        <v>172.31680241000001</v>
      </c>
      <c r="E173" s="123">
        <v>3771.23564812</v>
      </c>
      <c r="F173" s="123">
        <v>1304.4973141200001</v>
      </c>
      <c r="G173" s="123">
        <v>24.325899060000001</v>
      </c>
      <c r="H173" s="123">
        <v>146.30608667000001</v>
      </c>
      <c r="I173" s="123">
        <v>2967.8413603099998</v>
      </c>
      <c r="J173" s="123">
        <v>720.42526250000003</v>
      </c>
      <c r="K173" s="123">
        <v>24.408239179999999</v>
      </c>
      <c r="L173" s="123">
        <v>3.9170197999999998</v>
      </c>
      <c r="M173" s="123">
        <v>21.773903000000001</v>
      </c>
      <c r="N173" s="123">
        <v>144.14218979</v>
      </c>
      <c r="O173" s="123">
        <v>4.5378712800000001</v>
      </c>
      <c r="P173" s="123">
        <v>43.053990450000001</v>
      </c>
      <c r="Q173" s="123">
        <v>1.11344094</v>
      </c>
      <c r="R173" s="123">
        <v>41.274886420000001</v>
      </c>
      <c r="S173" s="123">
        <v>0</v>
      </c>
      <c r="T173" s="123">
        <v>0.33018930000000002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>
      <c r="A174" s="15">
        <v>45505</v>
      </c>
      <c r="B174" s="123">
        <v>13081.80822884</v>
      </c>
      <c r="C174" s="123">
        <v>3848.0892899199998</v>
      </c>
      <c r="D174" s="123">
        <v>172.58566013000001</v>
      </c>
      <c r="E174" s="123">
        <v>3722.66620195</v>
      </c>
      <c r="F174" s="123">
        <v>1323.9068021099999</v>
      </c>
      <c r="G174" s="123">
        <v>16.877957389999999</v>
      </c>
      <c r="H174" s="123">
        <v>138.20945993000001</v>
      </c>
      <c r="I174" s="123">
        <v>2880.6981294299999</v>
      </c>
      <c r="J174" s="123">
        <v>696.74898553000003</v>
      </c>
      <c r="K174" s="123">
        <v>24.452356210000001</v>
      </c>
      <c r="L174" s="123">
        <v>4.02869834</v>
      </c>
      <c r="M174" s="123">
        <v>21.098942619999999</v>
      </c>
      <c r="N174" s="123">
        <v>145.64268576000001</v>
      </c>
      <c r="O174" s="123">
        <v>3.2490961700000001</v>
      </c>
      <c r="P174" s="123">
        <v>39.800381690000002</v>
      </c>
      <c r="Q174" s="123">
        <v>1.0512641</v>
      </c>
      <c r="R174" s="123">
        <v>42.415478350000001</v>
      </c>
      <c r="S174" s="123">
        <v>0</v>
      </c>
      <c r="T174" s="123">
        <v>0.28683921000000001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>
      <c r="A175" s="15">
        <v>45536</v>
      </c>
      <c r="B175" s="123">
        <v>13341.031172450001</v>
      </c>
      <c r="C175" s="123">
        <v>3926.1964890999998</v>
      </c>
      <c r="D175" s="123">
        <v>170.88311623000001</v>
      </c>
      <c r="E175" s="123">
        <v>3781.1397135399998</v>
      </c>
      <c r="F175" s="123">
        <v>1319.2511301699999</v>
      </c>
      <c r="G175" s="123">
        <v>33.724032940000001</v>
      </c>
      <c r="H175" s="123">
        <v>135.26805704</v>
      </c>
      <c r="I175" s="123">
        <v>2990.6476144799999</v>
      </c>
      <c r="J175" s="123">
        <v>686.77531992000002</v>
      </c>
      <c r="K175" s="123">
        <v>24.498016939999999</v>
      </c>
      <c r="L175" s="123">
        <v>7.0160791600000003</v>
      </c>
      <c r="M175" s="123">
        <v>20.427987040000001</v>
      </c>
      <c r="N175" s="123">
        <v>144.39236124999999</v>
      </c>
      <c r="O175" s="123">
        <v>3.6534765999999999</v>
      </c>
      <c r="P175" s="123">
        <v>54.754151559999997</v>
      </c>
      <c r="Q175" s="123">
        <v>1.00246111</v>
      </c>
      <c r="R175" s="123">
        <v>41.064841209999997</v>
      </c>
      <c r="S175" s="123">
        <v>0</v>
      </c>
      <c r="T175" s="123">
        <v>0.33632415999999998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>
      <c r="A176" s="15">
        <v>45566</v>
      </c>
      <c r="B176" s="123">
        <v>13464.67547604</v>
      </c>
      <c r="C176" s="123">
        <v>3864.7950359400002</v>
      </c>
      <c r="D176" s="123">
        <v>168.28920418000001</v>
      </c>
      <c r="E176" s="123">
        <v>3794.9378522299999</v>
      </c>
      <c r="F176" s="123">
        <v>1275.14294993</v>
      </c>
      <c r="G176" s="123">
        <v>38.653000200000001</v>
      </c>
      <c r="H176" s="123">
        <v>170.25851147</v>
      </c>
      <c r="I176" s="123">
        <v>3201.9984776599999</v>
      </c>
      <c r="J176" s="123">
        <v>688.38834653000004</v>
      </c>
      <c r="K176" s="123">
        <v>24.543661279999998</v>
      </c>
      <c r="L176" s="123">
        <v>4.1766714399999998</v>
      </c>
      <c r="M176" s="123">
        <v>19.755271459999999</v>
      </c>
      <c r="N176" s="123">
        <v>128.08837237</v>
      </c>
      <c r="O176" s="123">
        <v>4.0740913299999999</v>
      </c>
      <c r="P176" s="123">
        <v>41.125686940000001</v>
      </c>
      <c r="Q176" s="123">
        <v>0.94317733000000004</v>
      </c>
      <c r="R176" s="123">
        <v>39.214213030000003</v>
      </c>
      <c r="S176" s="123">
        <v>0</v>
      </c>
      <c r="T176" s="123">
        <v>0.29095272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5">
        <v>45597</v>
      </c>
      <c r="B177" s="123">
        <v>13915.66025379</v>
      </c>
      <c r="C177" s="123">
        <v>3839.0227597500002</v>
      </c>
      <c r="D177" s="123">
        <v>162.16217947000001</v>
      </c>
      <c r="E177" s="123">
        <v>4421.9908138199999</v>
      </c>
      <c r="F177" s="123">
        <v>1246.89117865</v>
      </c>
      <c r="G177" s="123">
        <v>36.115660750000004</v>
      </c>
      <c r="H177" s="123">
        <v>159.45083185999999</v>
      </c>
      <c r="I177" s="123">
        <v>3173.1662577000002</v>
      </c>
      <c r="J177" s="123">
        <v>699.77437643999997</v>
      </c>
      <c r="K177" s="123">
        <v>24.586234600000001</v>
      </c>
      <c r="L177" s="123">
        <v>6.5743478099999999</v>
      </c>
      <c r="M177" s="123">
        <v>19.051757890000001</v>
      </c>
      <c r="N177" s="123">
        <v>21.565101559999999</v>
      </c>
      <c r="O177" s="123">
        <v>2.98818779</v>
      </c>
      <c r="P177" s="123">
        <v>57.165198459999999</v>
      </c>
      <c r="Q177" s="123">
        <v>0.9069507</v>
      </c>
      <c r="R177" s="123">
        <v>43.960961099999999</v>
      </c>
      <c r="S177" s="123">
        <v>0</v>
      </c>
      <c r="T177" s="123">
        <v>0.28745544000000001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31" customWidth="1"/>
    <col min="3" max="3" width="15.109375" style="31" customWidth="1"/>
    <col min="4" max="11" width="9.44140625" style="24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27" t="s">
        <v>131</v>
      </c>
      <c r="B1" s="17"/>
    </row>
    <row r="2" spans="1:20" ht="5.25" customHeight="1"/>
    <row r="3" spans="1:20" ht="26.25" customHeight="1">
      <c r="A3" s="222" t="s">
        <v>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8" t="s">
        <v>130</v>
      </c>
    </row>
    <row r="5" spans="1:20" ht="12.75" customHeight="1">
      <c r="A5" s="33" t="s">
        <v>231</v>
      </c>
    </row>
    <row r="6" spans="1:20" s="34" customFormat="1">
      <c r="A6" s="224" t="s">
        <v>0</v>
      </c>
      <c r="B6" s="213" t="s">
        <v>1</v>
      </c>
      <c r="C6" s="213" t="s">
        <v>56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55</v>
      </c>
      <c r="M6" s="225" t="s">
        <v>54</v>
      </c>
    </row>
    <row r="7" spans="1:20" s="34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25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15">
        <v>40544</v>
      </c>
      <c r="B11" s="123">
        <v>8484.71630611</v>
      </c>
      <c r="C11" s="123"/>
      <c r="D11" s="47"/>
      <c r="E11" s="47"/>
      <c r="F11" s="47"/>
      <c r="G11" s="47"/>
      <c r="H11" s="47"/>
      <c r="I11" s="47"/>
      <c r="J11" s="47"/>
      <c r="K11" s="47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5">
        <v>40575</v>
      </c>
      <c r="B12" s="123">
        <v>8337.6365897199994</v>
      </c>
      <c r="C12" s="123"/>
      <c r="D12" s="47"/>
      <c r="E12" s="47"/>
      <c r="F12" s="47"/>
      <c r="G12" s="47"/>
      <c r="H12" s="47"/>
      <c r="I12" s="47"/>
      <c r="J12" s="47"/>
      <c r="K12" s="47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5">
        <v>40603</v>
      </c>
      <c r="B13" s="123">
        <v>8494.8036568099997</v>
      </c>
      <c r="C13" s="123"/>
      <c r="D13" s="47"/>
      <c r="E13" s="47"/>
      <c r="F13" s="47"/>
      <c r="G13" s="47"/>
      <c r="H13" s="47"/>
      <c r="I13" s="47"/>
      <c r="J13" s="47"/>
      <c r="K13" s="47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5">
        <v>40634</v>
      </c>
      <c r="B14" s="123">
        <v>8564.1388646699997</v>
      </c>
      <c r="C14" s="123"/>
      <c r="D14" s="47"/>
      <c r="E14" s="47"/>
      <c r="F14" s="47"/>
      <c r="G14" s="47"/>
      <c r="H14" s="47"/>
      <c r="I14" s="47"/>
      <c r="J14" s="47"/>
      <c r="K14" s="47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5">
        <v>40664</v>
      </c>
      <c r="B15" s="123">
        <v>8887.9958897600009</v>
      </c>
      <c r="C15" s="123"/>
      <c r="D15" s="47"/>
      <c r="E15" s="47"/>
      <c r="F15" s="47"/>
      <c r="G15" s="47"/>
      <c r="H15" s="47"/>
      <c r="I15" s="47"/>
      <c r="J15" s="47"/>
      <c r="K15" s="47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5">
        <v>40695</v>
      </c>
      <c r="B16" s="123">
        <v>8566.8308106799996</v>
      </c>
      <c r="C16" s="123"/>
      <c r="D16" s="47"/>
      <c r="E16" s="47"/>
      <c r="F16" s="47"/>
      <c r="G16" s="47"/>
      <c r="H16" s="47"/>
      <c r="I16" s="47"/>
      <c r="J16" s="47"/>
      <c r="K16" s="47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5">
        <v>40725</v>
      </c>
      <c r="B17" s="123">
        <v>8561.3285267699994</v>
      </c>
      <c r="C17" s="123"/>
      <c r="D17" s="47"/>
      <c r="E17" s="47"/>
      <c r="F17" s="47"/>
      <c r="G17" s="47"/>
      <c r="H17" s="47"/>
      <c r="I17" s="47"/>
      <c r="J17" s="47"/>
      <c r="K17" s="47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5">
        <v>40756</v>
      </c>
      <c r="B18" s="123">
        <v>8733.5238023399997</v>
      </c>
      <c r="C18" s="123"/>
      <c r="D18" s="47"/>
      <c r="E18" s="47"/>
      <c r="F18" s="47"/>
      <c r="G18" s="47"/>
      <c r="H18" s="47"/>
      <c r="I18" s="47"/>
      <c r="J18" s="47"/>
      <c r="K18" s="47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5">
        <v>40787</v>
      </c>
      <c r="B19" s="123">
        <v>8573.5450732600002</v>
      </c>
      <c r="C19" s="123"/>
      <c r="D19" s="47"/>
      <c r="E19" s="47"/>
      <c r="F19" s="47"/>
      <c r="G19" s="47"/>
      <c r="H19" s="47"/>
      <c r="I19" s="47"/>
      <c r="J19" s="47"/>
      <c r="K19" s="47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5">
        <v>40817</v>
      </c>
      <c r="B20" s="123">
        <v>8608.3847316600004</v>
      </c>
      <c r="C20" s="123"/>
      <c r="D20" s="47"/>
      <c r="E20" s="47"/>
      <c r="F20" s="47"/>
      <c r="G20" s="47"/>
      <c r="H20" s="47"/>
      <c r="I20" s="47"/>
      <c r="J20" s="47"/>
      <c r="K20" s="47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5">
        <v>40848</v>
      </c>
      <c r="B21" s="123">
        <v>8711.3793074599998</v>
      </c>
      <c r="C21" s="123"/>
      <c r="D21" s="47"/>
      <c r="E21" s="47"/>
      <c r="F21" s="47"/>
      <c r="G21" s="47"/>
      <c r="H21" s="47"/>
      <c r="I21" s="47"/>
      <c r="J21" s="47"/>
      <c r="K21" s="47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5">
        <v>40878</v>
      </c>
      <c r="B22" s="123">
        <v>9022.3203513999997</v>
      </c>
      <c r="C22" s="123"/>
      <c r="D22" s="47"/>
      <c r="E22" s="47"/>
      <c r="F22" s="47"/>
      <c r="G22" s="47"/>
      <c r="H22" s="47"/>
      <c r="I22" s="47"/>
      <c r="J22" s="47"/>
      <c r="K22" s="47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5">
        <v>40909</v>
      </c>
      <c r="B23" s="123">
        <v>8891.8228142000007</v>
      </c>
      <c r="C23" s="123"/>
      <c r="D23" s="47"/>
      <c r="E23" s="47"/>
      <c r="F23" s="47"/>
      <c r="G23" s="47"/>
      <c r="H23" s="47"/>
      <c r="I23" s="47"/>
      <c r="J23" s="47"/>
      <c r="K23" s="47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5">
        <v>40940</v>
      </c>
      <c r="B24" s="123">
        <v>8957.8253512899992</v>
      </c>
      <c r="C24" s="123"/>
      <c r="D24" s="47"/>
      <c r="E24" s="47"/>
      <c r="F24" s="47"/>
      <c r="G24" s="47"/>
      <c r="H24" s="47"/>
      <c r="I24" s="47"/>
      <c r="J24" s="47"/>
      <c r="K24" s="47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5">
        <v>40969</v>
      </c>
      <c r="B25" s="123">
        <v>9254.5557090000002</v>
      </c>
      <c r="C25" s="123"/>
      <c r="D25" s="47"/>
      <c r="E25" s="47"/>
      <c r="F25" s="47"/>
      <c r="G25" s="47"/>
      <c r="H25" s="47"/>
      <c r="I25" s="47"/>
      <c r="J25" s="47"/>
      <c r="K25" s="47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5">
        <v>41000</v>
      </c>
      <c r="B26" s="123">
        <v>9268.26271309</v>
      </c>
      <c r="C26" s="123"/>
      <c r="D26" s="47"/>
      <c r="E26" s="47"/>
      <c r="F26" s="47"/>
      <c r="G26" s="47"/>
      <c r="H26" s="47"/>
      <c r="I26" s="47"/>
      <c r="J26" s="47"/>
      <c r="K26" s="47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5">
        <v>41030</v>
      </c>
      <c r="B27" s="123">
        <v>9077.6973382600008</v>
      </c>
      <c r="C27" s="123"/>
      <c r="D27" s="47"/>
      <c r="E27" s="47"/>
      <c r="F27" s="47"/>
      <c r="G27" s="47"/>
      <c r="H27" s="47"/>
      <c r="I27" s="47"/>
      <c r="J27" s="47"/>
      <c r="K27" s="47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5">
        <v>41061</v>
      </c>
      <c r="B28" s="123">
        <v>9208.3767593299999</v>
      </c>
      <c r="C28" s="123"/>
      <c r="D28" s="47"/>
      <c r="E28" s="47"/>
      <c r="F28" s="47"/>
      <c r="G28" s="47"/>
      <c r="H28" s="47"/>
      <c r="I28" s="47"/>
      <c r="J28" s="47"/>
      <c r="K28" s="47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5">
        <v>41091</v>
      </c>
      <c r="B29" s="123">
        <v>9030.5426899499998</v>
      </c>
      <c r="C29" s="123"/>
      <c r="D29" s="47"/>
      <c r="E29" s="47"/>
      <c r="F29" s="47"/>
      <c r="G29" s="47"/>
      <c r="H29" s="47"/>
      <c r="I29" s="47"/>
      <c r="J29" s="47"/>
      <c r="K29" s="47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5">
        <v>41122</v>
      </c>
      <c r="B30" s="123">
        <v>9063.9824989499994</v>
      </c>
      <c r="C30" s="123"/>
      <c r="D30" s="47"/>
      <c r="E30" s="47"/>
      <c r="F30" s="47"/>
      <c r="G30" s="47"/>
      <c r="H30" s="47"/>
      <c r="I30" s="47"/>
      <c r="J30" s="47"/>
      <c r="K30" s="47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5">
        <v>41153</v>
      </c>
      <c r="B31" s="123">
        <v>9184.2774497299997</v>
      </c>
      <c r="C31" s="123"/>
      <c r="D31" s="47"/>
      <c r="E31" s="47"/>
      <c r="F31" s="47"/>
      <c r="G31" s="47"/>
      <c r="H31" s="47"/>
      <c r="I31" s="47"/>
      <c r="J31" s="47"/>
      <c r="K31" s="47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5">
        <v>41183</v>
      </c>
      <c r="B32" s="123">
        <v>9138.1675945099996</v>
      </c>
      <c r="C32" s="123"/>
      <c r="D32" s="47"/>
      <c r="E32" s="47"/>
      <c r="F32" s="47"/>
      <c r="G32" s="47"/>
      <c r="H32" s="47"/>
      <c r="I32" s="47"/>
      <c r="J32" s="47"/>
      <c r="K32" s="47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5">
        <v>41214</v>
      </c>
      <c r="B33" s="123">
        <v>9196.5292840500006</v>
      </c>
      <c r="C33" s="123"/>
      <c r="D33" s="47"/>
      <c r="E33" s="47"/>
      <c r="F33" s="47"/>
      <c r="G33" s="47"/>
      <c r="H33" s="47"/>
      <c r="I33" s="47"/>
      <c r="J33" s="47"/>
      <c r="K33" s="47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5">
        <v>41244</v>
      </c>
      <c r="B34" s="123">
        <v>9221.3144607800004</v>
      </c>
      <c r="C34" s="123"/>
      <c r="D34" s="47"/>
      <c r="E34" s="47"/>
      <c r="F34" s="47"/>
      <c r="G34" s="47"/>
      <c r="H34" s="47"/>
      <c r="I34" s="47"/>
      <c r="J34" s="47"/>
      <c r="K34" s="47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5">
        <v>41275</v>
      </c>
      <c r="B35" s="123">
        <v>8939.6096352500008</v>
      </c>
      <c r="C35" s="123"/>
      <c r="D35" s="47"/>
      <c r="E35" s="47"/>
      <c r="F35" s="47"/>
      <c r="G35" s="47"/>
      <c r="H35" s="47"/>
      <c r="I35" s="47"/>
      <c r="J35" s="47"/>
      <c r="K35" s="47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5">
        <v>41306</v>
      </c>
      <c r="B36" s="123">
        <v>8988.4891169799994</v>
      </c>
      <c r="C36" s="123">
        <v>30.835200059999998</v>
      </c>
      <c r="D36" s="123">
        <v>25.720512100000001</v>
      </c>
      <c r="E36" s="123">
        <v>0</v>
      </c>
      <c r="F36" s="123">
        <v>15.115203729999999</v>
      </c>
      <c r="G36" s="123">
        <v>10.605308369999999</v>
      </c>
      <c r="H36" s="123">
        <v>5.1146879600000004</v>
      </c>
      <c r="I36" s="123">
        <v>0.83080536999999999</v>
      </c>
      <c r="J36" s="123">
        <v>0</v>
      </c>
      <c r="K36" s="123">
        <v>4.2838825900000002</v>
      </c>
      <c r="L36" s="123">
        <v>8957.6539169200005</v>
      </c>
      <c r="M36" s="123">
        <v>1812.93651649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5">
        <v>41334</v>
      </c>
      <c r="B37" s="123">
        <v>8854.3396854099992</v>
      </c>
      <c r="C37" s="123">
        <v>33.473284419999999</v>
      </c>
      <c r="D37" s="123">
        <v>28.352716409999999</v>
      </c>
      <c r="E37" s="123">
        <v>0</v>
      </c>
      <c r="F37" s="123">
        <v>17.791244949999999</v>
      </c>
      <c r="G37" s="123">
        <v>10.56147146</v>
      </c>
      <c r="H37" s="123">
        <v>5.1205680100000004</v>
      </c>
      <c r="I37" s="123">
        <v>0.83080536999999999</v>
      </c>
      <c r="J37" s="123">
        <v>0</v>
      </c>
      <c r="K37" s="123">
        <v>4.2897626400000002</v>
      </c>
      <c r="L37" s="123">
        <v>8820.8664009900003</v>
      </c>
      <c r="M37" s="123">
        <v>2175.1271092100001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5">
        <v>41365</v>
      </c>
      <c r="B38" s="123">
        <v>8931.5277086499991</v>
      </c>
      <c r="C38" s="123">
        <v>30.634100539999999</v>
      </c>
      <c r="D38" s="123">
        <v>25.511018249999999</v>
      </c>
      <c r="E38" s="123">
        <v>0</v>
      </c>
      <c r="F38" s="123">
        <v>15.052881230000001</v>
      </c>
      <c r="G38" s="123">
        <v>10.458137020000001</v>
      </c>
      <c r="H38" s="123">
        <v>5.1230822900000001</v>
      </c>
      <c r="I38" s="123">
        <v>0.83080536999999999</v>
      </c>
      <c r="J38" s="123">
        <v>0</v>
      </c>
      <c r="K38" s="123">
        <v>4.2922769199999999</v>
      </c>
      <c r="L38" s="123">
        <v>8900.8936081100001</v>
      </c>
      <c r="M38" s="123">
        <v>1602.95594725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5">
        <v>41395</v>
      </c>
      <c r="B39" s="123">
        <v>8859.1477621699996</v>
      </c>
      <c r="C39" s="123">
        <v>30.49396995</v>
      </c>
      <c r="D39" s="123">
        <v>25.36820419</v>
      </c>
      <c r="E39" s="123">
        <v>0</v>
      </c>
      <c r="F39" s="123">
        <v>15.01928053</v>
      </c>
      <c r="G39" s="123">
        <v>10.348923660000001</v>
      </c>
      <c r="H39" s="123">
        <v>5.1257657600000002</v>
      </c>
      <c r="I39" s="123">
        <v>0.83080536999999999</v>
      </c>
      <c r="J39" s="123">
        <v>0</v>
      </c>
      <c r="K39" s="123">
        <v>4.29496039</v>
      </c>
      <c r="L39" s="123">
        <v>8828.6537922200005</v>
      </c>
      <c r="M39" s="123">
        <v>1478.26585787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5">
        <v>41426</v>
      </c>
      <c r="B40" s="123">
        <v>8793.7234380000009</v>
      </c>
      <c r="C40" s="123">
        <v>32.339586089999997</v>
      </c>
      <c r="D40" s="123">
        <v>27.209141370000001</v>
      </c>
      <c r="E40" s="123">
        <v>0</v>
      </c>
      <c r="F40" s="123">
        <v>16.94085613</v>
      </c>
      <c r="G40" s="123">
        <v>10.268285240000001</v>
      </c>
      <c r="H40" s="123">
        <v>5.1304447199999998</v>
      </c>
      <c r="I40" s="123">
        <v>0.83080536999999999</v>
      </c>
      <c r="J40" s="123">
        <v>0</v>
      </c>
      <c r="K40" s="123">
        <v>4.2996393499999996</v>
      </c>
      <c r="L40" s="123">
        <v>8761.38385191001</v>
      </c>
      <c r="M40" s="123">
        <v>1041.0361036899999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5">
        <v>41456</v>
      </c>
      <c r="B41" s="123">
        <v>8525.6755841600007</v>
      </c>
      <c r="C41" s="123">
        <v>31.800474789999999</v>
      </c>
      <c r="D41" s="123">
        <v>26.664497579999999</v>
      </c>
      <c r="E41" s="123">
        <v>0</v>
      </c>
      <c r="F41" s="123">
        <v>16.61434895</v>
      </c>
      <c r="G41" s="123">
        <v>10.050148630000001</v>
      </c>
      <c r="H41" s="123">
        <v>5.1359772100000001</v>
      </c>
      <c r="I41" s="123">
        <v>0.83080536999999999</v>
      </c>
      <c r="J41" s="123">
        <v>0</v>
      </c>
      <c r="K41" s="123">
        <v>4.3051718399999999</v>
      </c>
      <c r="L41" s="123">
        <v>8493.8751093699993</v>
      </c>
      <c r="M41" s="123">
        <v>1108.1562947499999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5">
        <v>41487</v>
      </c>
      <c r="B42" s="123">
        <v>8511.6140568800001</v>
      </c>
      <c r="C42" s="123">
        <v>31.677471180000001</v>
      </c>
      <c r="D42" s="123">
        <v>26.53716038</v>
      </c>
      <c r="E42" s="123">
        <v>0</v>
      </c>
      <c r="F42" s="123">
        <v>16.538948820000002</v>
      </c>
      <c r="G42" s="123">
        <v>9.9982115599999997</v>
      </c>
      <c r="H42" s="123">
        <v>5.1403108</v>
      </c>
      <c r="I42" s="123">
        <v>0.83080536999999999</v>
      </c>
      <c r="J42" s="123">
        <v>0</v>
      </c>
      <c r="K42" s="123">
        <v>4.3095054299999997</v>
      </c>
      <c r="L42" s="123">
        <v>8479.9365856999993</v>
      </c>
      <c r="M42" s="123">
        <v>1096.4899016500001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5">
        <v>41518</v>
      </c>
      <c r="B43" s="123">
        <v>8390.1296868600002</v>
      </c>
      <c r="C43" s="123">
        <v>31.124902030000001</v>
      </c>
      <c r="D43" s="123">
        <v>25.98201916</v>
      </c>
      <c r="E43" s="123">
        <v>0</v>
      </c>
      <c r="F43" s="123">
        <v>16.229883709999999</v>
      </c>
      <c r="G43" s="123">
        <v>9.7521354500000008</v>
      </c>
      <c r="H43" s="123">
        <v>5.1428828700000002</v>
      </c>
      <c r="I43" s="123">
        <v>0.83080536999999999</v>
      </c>
      <c r="J43" s="123">
        <v>0</v>
      </c>
      <c r="K43" s="123">
        <v>4.3120775</v>
      </c>
      <c r="L43" s="123">
        <v>8359.0047848300001</v>
      </c>
      <c r="M43" s="123">
        <v>1226.61696867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5">
        <v>41548</v>
      </c>
      <c r="B44" s="123">
        <v>8517.7373368400004</v>
      </c>
      <c r="C44" s="123">
        <v>30.935958360000001</v>
      </c>
      <c r="D44" s="123">
        <v>25.788189760000002</v>
      </c>
      <c r="E44" s="123">
        <v>0</v>
      </c>
      <c r="F44" s="123">
        <v>16.199176869999999</v>
      </c>
      <c r="G44" s="123">
        <v>9.5890128899999993</v>
      </c>
      <c r="H44" s="123">
        <v>5.1477686</v>
      </c>
      <c r="I44" s="123">
        <v>0.83080536999999999</v>
      </c>
      <c r="J44" s="123">
        <v>0</v>
      </c>
      <c r="K44" s="123">
        <v>4.3169632299999998</v>
      </c>
      <c r="L44" s="123">
        <v>8486.8013784800005</v>
      </c>
      <c r="M44" s="123">
        <v>1178.5391737099999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5">
        <v>41579</v>
      </c>
      <c r="B45" s="123">
        <v>8571.2643671299993</v>
      </c>
      <c r="C45" s="123">
        <v>30.734929999999999</v>
      </c>
      <c r="D45" s="123">
        <v>25.584392340000001</v>
      </c>
      <c r="E45" s="123">
        <v>0</v>
      </c>
      <c r="F45" s="123">
        <v>16.047691159999999</v>
      </c>
      <c r="G45" s="123">
        <v>9.5367011799999997</v>
      </c>
      <c r="H45" s="123">
        <v>5.1505376600000004</v>
      </c>
      <c r="I45" s="123">
        <v>0.83080536999999999</v>
      </c>
      <c r="J45" s="123">
        <v>0</v>
      </c>
      <c r="K45" s="123">
        <v>4.3197322900000001</v>
      </c>
      <c r="L45" s="123">
        <v>8540.5294371300006</v>
      </c>
      <c r="M45" s="123">
        <v>845.50015776999999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5">
        <v>41609</v>
      </c>
      <c r="B46" s="123">
        <v>8856.7295244399993</v>
      </c>
      <c r="C46" s="123">
        <v>30.495470430000001</v>
      </c>
      <c r="D46" s="123">
        <v>25.340956479999999</v>
      </c>
      <c r="E46" s="123">
        <v>1.6</v>
      </c>
      <c r="F46" s="123">
        <v>14.24209725</v>
      </c>
      <c r="G46" s="123">
        <v>9.4988592300000008</v>
      </c>
      <c r="H46" s="123">
        <v>5.1545139500000001</v>
      </c>
      <c r="I46" s="123">
        <v>0.83080536999999999</v>
      </c>
      <c r="J46" s="123">
        <v>0</v>
      </c>
      <c r="K46" s="123">
        <v>4.3237085799999999</v>
      </c>
      <c r="L46" s="123">
        <v>8826.2340540099995</v>
      </c>
      <c r="M46" s="123">
        <v>911.31783645999997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5">
        <v>41640</v>
      </c>
      <c r="B47" s="123">
        <v>8457.3655374600003</v>
      </c>
      <c r="C47" s="123">
        <v>30.21973826</v>
      </c>
      <c r="D47" s="123">
        <v>25.06120941</v>
      </c>
      <c r="E47" s="123">
        <v>1.6</v>
      </c>
      <c r="F47" s="123">
        <v>14.26010892</v>
      </c>
      <c r="G47" s="123">
        <v>9.20110049</v>
      </c>
      <c r="H47" s="123">
        <v>5.1585288499999997</v>
      </c>
      <c r="I47" s="123">
        <v>0.83080536999999999</v>
      </c>
      <c r="J47" s="123">
        <v>0</v>
      </c>
      <c r="K47" s="123">
        <v>4.3277234800000004</v>
      </c>
      <c r="L47" s="123">
        <v>8427.1457992000014</v>
      </c>
      <c r="M47" s="123">
        <v>782.59024445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5">
        <v>41671</v>
      </c>
      <c r="B48" s="123">
        <v>9896.4460373000002</v>
      </c>
      <c r="C48" s="123">
        <v>31.365593430000001</v>
      </c>
      <c r="D48" s="123">
        <v>24.92007233</v>
      </c>
      <c r="E48" s="123">
        <v>1.6</v>
      </c>
      <c r="F48" s="123">
        <v>14.157517439999999</v>
      </c>
      <c r="G48" s="123">
        <v>9.1625548899999991</v>
      </c>
      <c r="H48" s="123">
        <v>6.4455210999999997</v>
      </c>
      <c r="I48" s="123">
        <v>1.0379921999999999</v>
      </c>
      <c r="J48" s="123">
        <v>0</v>
      </c>
      <c r="K48" s="123">
        <v>5.4075289</v>
      </c>
      <c r="L48" s="123">
        <v>9865.0804438699997</v>
      </c>
      <c r="M48" s="123">
        <v>1379.0121921499999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5">
        <v>41699</v>
      </c>
      <c r="B49" s="123">
        <v>10346.874704620001</v>
      </c>
      <c r="C49" s="123">
        <v>71.705388029999995</v>
      </c>
      <c r="D49" s="123">
        <v>64.627734810000007</v>
      </c>
      <c r="E49" s="123">
        <v>1.6</v>
      </c>
      <c r="F49" s="123">
        <v>53.905498610000002</v>
      </c>
      <c r="G49" s="123">
        <v>9.1222361999999997</v>
      </c>
      <c r="H49" s="123">
        <v>7.0776532200000002</v>
      </c>
      <c r="I49" s="123">
        <v>1.1386388700000001</v>
      </c>
      <c r="J49" s="123">
        <v>0</v>
      </c>
      <c r="K49" s="123">
        <v>5.9390143499999999</v>
      </c>
      <c r="L49" s="123">
        <v>10275.16931659</v>
      </c>
      <c r="M49" s="123">
        <v>1410.98119464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5">
        <v>41730</v>
      </c>
      <c r="B50" s="123">
        <v>10352.847314090001</v>
      </c>
      <c r="C50" s="123">
        <v>32.008379320000003</v>
      </c>
      <c r="D50" s="123">
        <v>24.63706917</v>
      </c>
      <c r="E50" s="123">
        <v>1.6</v>
      </c>
      <c r="F50" s="123">
        <v>13.949298819999999</v>
      </c>
      <c r="G50" s="123">
        <v>9.0877703499999996</v>
      </c>
      <c r="H50" s="123">
        <v>7.3713101500000002</v>
      </c>
      <c r="I50" s="123">
        <v>1.1850988</v>
      </c>
      <c r="J50" s="123">
        <v>0</v>
      </c>
      <c r="K50" s="123">
        <v>6.1862113499999998</v>
      </c>
      <c r="L50" s="123">
        <v>10320.838934769999</v>
      </c>
      <c r="M50" s="123">
        <v>2142.6277288800002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5">
        <v>41760</v>
      </c>
      <c r="B51" s="123">
        <v>10655.66301826</v>
      </c>
      <c r="C51" s="123">
        <v>32.151025240000003</v>
      </c>
      <c r="D51" s="123">
        <v>24.554804399999998</v>
      </c>
      <c r="E51" s="123">
        <v>1.6</v>
      </c>
      <c r="F51" s="123">
        <v>13.90121353</v>
      </c>
      <c r="G51" s="123">
        <v>9.0535908700000007</v>
      </c>
      <c r="H51" s="123">
        <v>7.59622084</v>
      </c>
      <c r="I51" s="123">
        <v>1.2239122600000001</v>
      </c>
      <c r="J51" s="123">
        <v>0</v>
      </c>
      <c r="K51" s="123">
        <v>6.3723085800000003</v>
      </c>
      <c r="L51" s="123">
        <v>10623.51199302</v>
      </c>
      <c r="M51" s="123">
        <v>2184.0456377199998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5">
        <v>41791</v>
      </c>
      <c r="B52" s="123">
        <v>10437.61491875</v>
      </c>
      <c r="C52" s="123">
        <v>32.074374480000003</v>
      </c>
      <c r="D52" s="123">
        <v>24.46071792</v>
      </c>
      <c r="E52" s="123">
        <v>1.6</v>
      </c>
      <c r="F52" s="123">
        <v>13.91087699</v>
      </c>
      <c r="G52" s="123">
        <v>8.9498409300000006</v>
      </c>
      <c r="H52" s="123">
        <v>7.6136565599999999</v>
      </c>
      <c r="I52" s="123">
        <v>1.2289377399999999</v>
      </c>
      <c r="J52" s="123">
        <v>0</v>
      </c>
      <c r="K52" s="123">
        <v>6.3847188199999998</v>
      </c>
      <c r="L52" s="123">
        <v>10405.540544269999</v>
      </c>
      <c r="M52" s="123">
        <v>2087.41222367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5">
        <v>41821</v>
      </c>
      <c r="B53" s="123">
        <v>10479.37698744</v>
      </c>
      <c r="C53" s="123">
        <v>31.97013755</v>
      </c>
      <c r="D53" s="123">
        <v>24.193603769999999</v>
      </c>
      <c r="E53" s="123">
        <v>1.6</v>
      </c>
      <c r="F53" s="123">
        <v>13.794679349999999</v>
      </c>
      <c r="G53" s="123">
        <v>8.7989244200000005</v>
      </c>
      <c r="H53" s="123">
        <v>7.7765337800000003</v>
      </c>
      <c r="I53" s="123">
        <v>1.2574075499999999</v>
      </c>
      <c r="J53" s="123">
        <v>0</v>
      </c>
      <c r="K53" s="123">
        <v>6.5191262300000004</v>
      </c>
      <c r="L53" s="123">
        <v>10447.40684989</v>
      </c>
      <c r="M53" s="123">
        <v>2134.5460907900001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5">
        <v>41852</v>
      </c>
      <c r="B54" s="123">
        <v>11480.539011360001</v>
      </c>
      <c r="C54" s="123">
        <v>32.720118509999999</v>
      </c>
      <c r="D54" s="123">
        <v>23.990363930000001</v>
      </c>
      <c r="E54" s="123">
        <v>1.6</v>
      </c>
      <c r="F54" s="123">
        <v>13.67448014</v>
      </c>
      <c r="G54" s="123">
        <v>8.7158837899999995</v>
      </c>
      <c r="H54" s="123">
        <v>8.7297545799999998</v>
      </c>
      <c r="I54" s="123">
        <v>1.4142064999999999</v>
      </c>
      <c r="J54" s="123">
        <v>0</v>
      </c>
      <c r="K54" s="123">
        <v>7.3155480800000001</v>
      </c>
      <c r="L54" s="123">
        <v>11447.818892849999</v>
      </c>
      <c r="M54" s="123">
        <v>2545.8799568499999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5">
        <v>41883</v>
      </c>
      <c r="B55" s="123">
        <v>10971.010508150001</v>
      </c>
      <c r="C55" s="123">
        <v>31.935331210000001</v>
      </c>
      <c r="D55" s="123">
        <v>23.727788390000001</v>
      </c>
      <c r="E55" s="123">
        <v>1.6</v>
      </c>
      <c r="F55" s="123">
        <v>15.259272940000001</v>
      </c>
      <c r="G55" s="123">
        <v>6.8685154500000003</v>
      </c>
      <c r="H55" s="123">
        <v>8.2075428200000005</v>
      </c>
      <c r="I55" s="123">
        <v>1.34595927</v>
      </c>
      <c r="J55" s="123">
        <v>0</v>
      </c>
      <c r="K55" s="123">
        <v>6.8615835499999998</v>
      </c>
      <c r="L55" s="123">
        <v>10939.075176939999</v>
      </c>
      <c r="M55" s="123">
        <v>2364.08486988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5">
        <v>41913</v>
      </c>
      <c r="B56" s="123">
        <v>10899.135749880001</v>
      </c>
      <c r="C56" s="123">
        <v>31.718738850000001</v>
      </c>
      <c r="D56" s="123">
        <v>23.529523510000001</v>
      </c>
      <c r="E56" s="123">
        <v>1.55</v>
      </c>
      <c r="F56" s="123">
        <v>15.137978390000001</v>
      </c>
      <c r="G56" s="123">
        <v>6.8415451200000001</v>
      </c>
      <c r="H56" s="123">
        <v>8.1892153400000005</v>
      </c>
      <c r="I56" s="123">
        <v>1.3461150799999999</v>
      </c>
      <c r="J56" s="123">
        <v>0</v>
      </c>
      <c r="K56" s="123">
        <v>6.8431002599999999</v>
      </c>
      <c r="L56" s="123">
        <v>10867.41701103</v>
      </c>
      <c r="M56" s="123">
        <v>2359.6353913799999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5">
        <v>41944</v>
      </c>
      <c r="B57" s="123">
        <v>12245.52657428</v>
      </c>
      <c r="C57" s="123">
        <v>32.687027499999999</v>
      </c>
      <c r="D57" s="123">
        <v>23.23842745</v>
      </c>
      <c r="E57" s="123">
        <v>1.4591000000000001</v>
      </c>
      <c r="F57" s="123">
        <v>14.963162390000001</v>
      </c>
      <c r="G57" s="123">
        <v>6.8161650600000003</v>
      </c>
      <c r="H57" s="123">
        <v>9.4486000499999996</v>
      </c>
      <c r="I57" s="123">
        <v>1.5559300700000001</v>
      </c>
      <c r="J57" s="123">
        <v>0</v>
      </c>
      <c r="K57" s="123">
        <v>7.89266998</v>
      </c>
      <c r="L57" s="123">
        <v>12212.83954678</v>
      </c>
      <c r="M57" s="123">
        <v>2917.6976065600002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5">
        <v>41974</v>
      </c>
      <c r="B58" s="123">
        <v>12877.954084000001</v>
      </c>
      <c r="C58" s="123">
        <v>31.539140639999999</v>
      </c>
      <c r="D58" s="123">
        <v>21.5733751</v>
      </c>
      <c r="E58" s="123">
        <v>0</v>
      </c>
      <c r="F58" s="123">
        <v>14.78165317</v>
      </c>
      <c r="G58" s="123">
        <v>6.7917219299999996</v>
      </c>
      <c r="H58" s="123">
        <v>9.9657655399999996</v>
      </c>
      <c r="I58" s="123">
        <v>1.6390092599999999</v>
      </c>
      <c r="J58" s="123">
        <v>0</v>
      </c>
      <c r="K58" s="123">
        <v>8.3267562799999997</v>
      </c>
      <c r="L58" s="123">
        <v>12846.41494336</v>
      </c>
      <c r="M58" s="123">
        <v>3224.9931710199999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5">
        <v>42005</v>
      </c>
      <c r="B59" s="123">
        <v>12876.65168515</v>
      </c>
      <c r="C59" s="123">
        <v>31.793297710000001</v>
      </c>
      <c r="D59" s="123">
        <v>21.57352418</v>
      </c>
      <c r="E59" s="123">
        <v>0</v>
      </c>
      <c r="F59" s="123">
        <v>14.77525458</v>
      </c>
      <c r="G59" s="123">
        <v>6.7982696000000002</v>
      </c>
      <c r="H59" s="123">
        <v>10.219773529999999</v>
      </c>
      <c r="I59" s="123">
        <v>1.67946967</v>
      </c>
      <c r="J59" s="123">
        <v>0</v>
      </c>
      <c r="K59" s="123">
        <v>8.5403038599999999</v>
      </c>
      <c r="L59" s="123">
        <v>12844.858387440001</v>
      </c>
      <c r="M59" s="123">
        <v>3265.1324111200001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5">
        <v>42036</v>
      </c>
      <c r="B60" s="123">
        <v>19539.18520339</v>
      </c>
      <c r="C60" s="123">
        <v>38.897704619999999</v>
      </c>
      <c r="D60" s="123">
        <v>21.322055519999999</v>
      </c>
      <c r="E60" s="123">
        <v>0</v>
      </c>
      <c r="F60" s="123">
        <v>14.53255442</v>
      </c>
      <c r="G60" s="123">
        <v>6.7895010999999998</v>
      </c>
      <c r="H60" s="123">
        <v>17.5756491</v>
      </c>
      <c r="I60" s="123">
        <v>2.8857436700000001</v>
      </c>
      <c r="J60" s="123">
        <v>0</v>
      </c>
      <c r="K60" s="123">
        <v>14.68990543</v>
      </c>
      <c r="L60" s="123">
        <v>19500.287498769998</v>
      </c>
      <c r="M60" s="123">
        <v>5732.87900661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5">
        <v>42064</v>
      </c>
      <c r="B61" s="123">
        <v>16826.956887640001</v>
      </c>
      <c r="C61" s="123">
        <v>23.920477129999998</v>
      </c>
      <c r="D61" s="123">
        <v>9.0607245899999995</v>
      </c>
      <c r="E61" s="123">
        <v>0</v>
      </c>
      <c r="F61" s="123">
        <v>2.3720996400000001</v>
      </c>
      <c r="G61" s="123">
        <v>6.6886249500000003</v>
      </c>
      <c r="H61" s="123">
        <v>14.859752540000001</v>
      </c>
      <c r="I61" s="123">
        <v>2.4366644200000001</v>
      </c>
      <c r="J61" s="123">
        <v>0</v>
      </c>
      <c r="K61" s="123">
        <v>12.423088119999999</v>
      </c>
      <c r="L61" s="123">
        <v>16803.036410509998</v>
      </c>
      <c r="M61" s="123">
        <v>4943.0335358100001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5">
        <v>42095</v>
      </c>
      <c r="B62" s="123">
        <v>15296.22296933</v>
      </c>
      <c r="C62" s="123">
        <v>21.465697129999999</v>
      </c>
      <c r="D62" s="123">
        <v>8.11085484</v>
      </c>
      <c r="E62" s="123">
        <v>0</v>
      </c>
      <c r="F62" s="123">
        <v>1.42594602</v>
      </c>
      <c r="G62" s="123">
        <v>6.6849088200000004</v>
      </c>
      <c r="H62" s="123">
        <v>13.354842290000001</v>
      </c>
      <c r="I62" s="123">
        <v>2.1876418100000001</v>
      </c>
      <c r="J62" s="123">
        <v>0</v>
      </c>
      <c r="K62" s="123">
        <v>11.16720048</v>
      </c>
      <c r="L62" s="123">
        <v>15274.7572722</v>
      </c>
      <c r="M62" s="123">
        <v>4945.6952607000003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5">
        <v>42125</v>
      </c>
      <c r="B63" s="123">
        <v>15293.926396270001</v>
      </c>
      <c r="C63" s="123">
        <v>21.175723080000001</v>
      </c>
      <c r="D63" s="123">
        <v>7.8072475299999997</v>
      </c>
      <c r="E63" s="123">
        <v>0</v>
      </c>
      <c r="F63" s="123">
        <v>1.2349858600000001</v>
      </c>
      <c r="G63" s="123">
        <v>6.5722616699999996</v>
      </c>
      <c r="H63" s="123">
        <v>13.368475549999999</v>
      </c>
      <c r="I63" s="123">
        <v>2.18778681</v>
      </c>
      <c r="J63" s="123">
        <v>0</v>
      </c>
      <c r="K63" s="123">
        <v>11.180688740000001</v>
      </c>
      <c r="L63" s="123">
        <v>15272.750673190001</v>
      </c>
      <c r="M63" s="123">
        <v>4972.0064182100004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5">
        <v>42156</v>
      </c>
      <c r="B64" s="123">
        <v>15256.681456120001</v>
      </c>
      <c r="C64" s="123">
        <v>21.073790939999999</v>
      </c>
      <c r="D64" s="123">
        <v>7.7106459599999999</v>
      </c>
      <c r="E64" s="123">
        <v>0</v>
      </c>
      <c r="F64" s="123">
        <v>1.1544230200000001</v>
      </c>
      <c r="G64" s="123">
        <v>6.5562229399999996</v>
      </c>
      <c r="H64" s="123">
        <v>13.36314498</v>
      </c>
      <c r="I64" s="123">
        <v>2.18437036</v>
      </c>
      <c r="J64" s="123">
        <v>0</v>
      </c>
      <c r="K64" s="123">
        <v>11.17877462</v>
      </c>
      <c r="L64" s="123">
        <v>15235.607665179999</v>
      </c>
      <c r="M64" s="123">
        <v>4800.3619151299999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5">
        <v>42186</v>
      </c>
      <c r="B65" s="123">
        <v>15429.35930441</v>
      </c>
      <c r="C65" s="123">
        <v>21.286992470000001</v>
      </c>
      <c r="D65" s="123">
        <v>7.5269261700000003</v>
      </c>
      <c r="E65" s="123">
        <v>0</v>
      </c>
      <c r="F65" s="123">
        <v>1.0760997699999999</v>
      </c>
      <c r="G65" s="123">
        <v>6.4508264000000004</v>
      </c>
      <c r="H65" s="123">
        <v>13.7600663</v>
      </c>
      <c r="I65" s="123">
        <v>2.2463628999999998</v>
      </c>
      <c r="J65" s="123">
        <v>0</v>
      </c>
      <c r="K65" s="123">
        <v>11.513703400000001</v>
      </c>
      <c r="L65" s="123">
        <v>15408.072311940001</v>
      </c>
      <c r="M65" s="123">
        <v>4655.2542796999996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5">
        <v>42217</v>
      </c>
      <c r="B66" s="123">
        <v>15158.89904516</v>
      </c>
      <c r="C66" s="123">
        <v>20.424951830000001</v>
      </c>
      <c r="D66" s="123">
        <v>6.9222832299999997</v>
      </c>
      <c r="E66" s="123">
        <v>0</v>
      </c>
      <c r="F66" s="123">
        <v>0.99692369000000003</v>
      </c>
      <c r="G66" s="123">
        <v>5.9253595399999996</v>
      </c>
      <c r="H66" s="123">
        <v>13.5026686</v>
      </c>
      <c r="I66" s="123">
        <v>2.2020490599999998</v>
      </c>
      <c r="J66" s="123">
        <v>0</v>
      </c>
      <c r="K66" s="123">
        <v>11.30061954</v>
      </c>
      <c r="L66" s="123">
        <v>15138.47409333</v>
      </c>
      <c r="M66" s="123">
        <v>4460.0146498399999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5">
        <v>42248</v>
      </c>
      <c r="B67" s="123">
        <v>15085.06523681</v>
      </c>
      <c r="C67" s="123">
        <v>20.55938776</v>
      </c>
      <c r="D67" s="123">
        <v>6.8228830399999998</v>
      </c>
      <c r="E67" s="123">
        <v>0</v>
      </c>
      <c r="F67" s="123">
        <v>0.90003959</v>
      </c>
      <c r="G67" s="123">
        <v>5.9228434500000002</v>
      </c>
      <c r="H67" s="123">
        <v>13.736504719999999</v>
      </c>
      <c r="I67" s="123">
        <v>2.2376078000000001</v>
      </c>
      <c r="J67" s="123">
        <v>0</v>
      </c>
      <c r="K67" s="123">
        <v>11.49889692</v>
      </c>
      <c r="L67" s="123">
        <v>15064.50584905</v>
      </c>
      <c r="M67" s="123">
        <v>4144.0387188799996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5">
        <v>42278</v>
      </c>
      <c r="B68" s="123">
        <v>16141.554653220001</v>
      </c>
      <c r="C68" s="123">
        <v>21.354146579999998</v>
      </c>
      <c r="D68" s="123">
        <v>6.7213579000000001</v>
      </c>
      <c r="E68" s="123">
        <v>0</v>
      </c>
      <c r="F68" s="123">
        <v>0.83852488000000003</v>
      </c>
      <c r="G68" s="123">
        <v>5.8828330199999996</v>
      </c>
      <c r="H68" s="123">
        <v>14.632788680000001</v>
      </c>
      <c r="I68" s="123">
        <v>2.3806773099999998</v>
      </c>
      <c r="J68" s="123">
        <v>0</v>
      </c>
      <c r="K68" s="123">
        <v>12.25211137</v>
      </c>
      <c r="L68" s="123">
        <v>16120.200506640002</v>
      </c>
      <c r="M68" s="123">
        <v>4708.4549612399996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5">
        <v>42309</v>
      </c>
      <c r="B69" s="123">
        <v>16439.400403520001</v>
      </c>
      <c r="C69" s="123">
        <v>18.217679220000001</v>
      </c>
      <c r="D69" s="123">
        <v>2.94343719</v>
      </c>
      <c r="E69" s="123">
        <v>0</v>
      </c>
      <c r="F69" s="123">
        <v>0.75871694999999995</v>
      </c>
      <c r="G69" s="123">
        <v>2.1847202399999999</v>
      </c>
      <c r="H69" s="123">
        <v>15.27424203</v>
      </c>
      <c r="I69" s="123">
        <v>2.4826098399999998</v>
      </c>
      <c r="J69" s="123">
        <v>0</v>
      </c>
      <c r="K69" s="123">
        <v>12.79163219</v>
      </c>
      <c r="L69" s="123">
        <v>16421.182724300001</v>
      </c>
      <c r="M69" s="123">
        <v>4309.3566431199997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5">
        <v>42339</v>
      </c>
      <c r="B70" s="123">
        <v>16162.139515209999</v>
      </c>
      <c r="C70" s="123">
        <v>11.876979889999999</v>
      </c>
      <c r="D70" s="123">
        <v>2.39069368</v>
      </c>
      <c r="E70" s="123">
        <v>0</v>
      </c>
      <c r="F70" s="123">
        <v>0.67665229000000005</v>
      </c>
      <c r="G70" s="123">
        <v>1.71404139</v>
      </c>
      <c r="H70" s="123">
        <v>9.4862862099999994</v>
      </c>
      <c r="I70" s="123">
        <v>2.4946682099999999</v>
      </c>
      <c r="J70" s="123">
        <v>0</v>
      </c>
      <c r="K70" s="123">
        <v>6.9916179999999999</v>
      </c>
      <c r="L70" s="123">
        <v>16150.26253532</v>
      </c>
      <c r="M70" s="123">
        <v>4316.3288193799999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5">
        <v>42370</v>
      </c>
      <c r="B71" s="123">
        <v>16395.571748999999</v>
      </c>
      <c r="C71" s="123">
        <v>12.174550910000001</v>
      </c>
      <c r="D71" s="123">
        <v>2.2649443300000001</v>
      </c>
      <c r="E71" s="123">
        <v>0</v>
      </c>
      <c r="F71" s="123">
        <v>0.59463482999999995</v>
      </c>
      <c r="G71" s="123">
        <v>1.6703094999999999</v>
      </c>
      <c r="H71" s="123">
        <v>9.9096065800000002</v>
      </c>
      <c r="I71" s="123">
        <v>2.6143156200000002</v>
      </c>
      <c r="J71" s="123">
        <v>0</v>
      </c>
      <c r="K71" s="123">
        <v>7.29529096</v>
      </c>
      <c r="L71" s="123">
        <v>16383.397198090001</v>
      </c>
      <c r="M71" s="123">
        <v>4854.1366526199999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5">
        <v>42401</v>
      </c>
      <c r="B72" s="123">
        <v>14285.846625890001</v>
      </c>
      <c r="C72" s="123">
        <v>10.59271689</v>
      </c>
      <c r="D72" s="123">
        <v>2.1340247400000001</v>
      </c>
      <c r="E72" s="123">
        <v>0</v>
      </c>
      <c r="F72" s="123">
        <v>0.51174394000000001</v>
      </c>
      <c r="G72" s="123">
        <v>1.6222808</v>
      </c>
      <c r="H72" s="123">
        <v>8.4586921499999992</v>
      </c>
      <c r="I72" s="123">
        <v>2.8120770199999998</v>
      </c>
      <c r="J72" s="123">
        <v>0</v>
      </c>
      <c r="K72" s="123">
        <v>5.6466151299999998</v>
      </c>
      <c r="L72" s="123">
        <v>14275.253909000001</v>
      </c>
      <c r="M72" s="123">
        <v>4790.7561737100004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5">
        <v>42430</v>
      </c>
      <c r="B73" s="123">
        <v>14549.864459750001</v>
      </c>
      <c r="C73" s="123">
        <v>10.20584081</v>
      </c>
      <c r="D73" s="123">
        <v>2.0073448200000001</v>
      </c>
      <c r="E73" s="123">
        <v>0</v>
      </c>
      <c r="F73" s="123">
        <v>0.43013973</v>
      </c>
      <c r="G73" s="123">
        <v>1.5772050900000001</v>
      </c>
      <c r="H73" s="123">
        <v>8.1984959899999996</v>
      </c>
      <c r="I73" s="123">
        <v>2.7251472099999998</v>
      </c>
      <c r="J73" s="123">
        <v>0</v>
      </c>
      <c r="K73" s="123">
        <v>5.4733487800000002</v>
      </c>
      <c r="L73" s="123">
        <v>14539.65861894</v>
      </c>
      <c r="M73" s="123">
        <v>5340.82888877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5">
        <v>42461</v>
      </c>
      <c r="B74" s="123">
        <v>14518.66875633</v>
      </c>
      <c r="C74" s="123">
        <v>9.1596741300000009</v>
      </c>
      <c r="D74" s="123">
        <v>1.37526283</v>
      </c>
      <c r="E74" s="123">
        <v>0</v>
      </c>
      <c r="F74" s="123">
        <v>0.34727216999999999</v>
      </c>
      <c r="G74" s="123">
        <v>1.0279906599999999</v>
      </c>
      <c r="H74" s="123">
        <v>7.7844113000000004</v>
      </c>
      <c r="I74" s="123">
        <v>2.61792852</v>
      </c>
      <c r="J74" s="123">
        <v>0</v>
      </c>
      <c r="K74" s="123">
        <v>5.1664827799999999</v>
      </c>
      <c r="L74" s="123">
        <v>14509.5090822</v>
      </c>
      <c r="M74" s="123">
        <v>5148.35207894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5">
        <v>42491</v>
      </c>
      <c r="B75" s="123">
        <v>14404.62369353</v>
      </c>
      <c r="C75" s="123">
        <v>9.0210751499999997</v>
      </c>
      <c r="D75" s="123">
        <v>1.2462018800000001</v>
      </c>
      <c r="E75" s="123">
        <v>0</v>
      </c>
      <c r="F75" s="123">
        <v>0.26470276999999998</v>
      </c>
      <c r="G75" s="123">
        <v>0.98149911000000001</v>
      </c>
      <c r="H75" s="123">
        <v>7.7748732699999996</v>
      </c>
      <c r="I75" s="123">
        <v>2.6157950200000002</v>
      </c>
      <c r="J75" s="123">
        <v>0</v>
      </c>
      <c r="K75" s="123">
        <v>5.1590782500000003</v>
      </c>
      <c r="L75" s="123">
        <v>14395.60261838</v>
      </c>
      <c r="M75" s="123">
        <v>4762.0147163399997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5">
        <v>42522</v>
      </c>
      <c r="B76" s="123">
        <v>14383.788542849999</v>
      </c>
      <c r="C76" s="123">
        <v>8.7887818699999993</v>
      </c>
      <c r="D76" s="123">
        <v>1.11298429</v>
      </c>
      <c r="E76" s="123">
        <v>0</v>
      </c>
      <c r="F76" s="123">
        <v>0.17699096</v>
      </c>
      <c r="G76" s="123">
        <v>0.93599332999999996</v>
      </c>
      <c r="H76" s="123">
        <v>7.6757975800000011</v>
      </c>
      <c r="I76" s="123">
        <v>2.5834075400000001</v>
      </c>
      <c r="J76" s="123">
        <v>0</v>
      </c>
      <c r="K76" s="123">
        <v>5.0923900399999997</v>
      </c>
      <c r="L76" s="123">
        <v>14374.999760979999</v>
      </c>
      <c r="M76" s="123">
        <v>5223.2106902000014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5">
        <v>42552</v>
      </c>
      <c r="B77" s="123">
        <v>14134.04850551</v>
      </c>
      <c r="C77" s="123">
        <v>8.7248989100000003</v>
      </c>
      <c r="D77" s="123">
        <v>1.0693498800000001</v>
      </c>
      <c r="E77" s="123">
        <v>0</v>
      </c>
      <c r="F77" s="123">
        <v>0.17699487</v>
      </c>
      <c r="G77" s="123">
        <v>0.89235501000000017</v>
      </c>
      <c r="H77" s="123">
        <v>7.6555490300000004</v>
      </c>
      <c r="I77" s="123">
        <v>2.5775655</v>
      </c>
      <c r="J77" s="123">
        <v>0</v>
      </c>
      <c r="K77" s="123">
        <v>5.07798353</v>
      </c>
      <c r="L77" s="123">
        <v>14125.323606600001</v>
      </c>
      <c r="M77" s="123">
        <v>5544.7485112999993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5">
        <v>42583</v>
      </c>
      <c r="B78" s="123">
        <v>14596.06270552</v>
      </c>
      <c r="C78" s="123">
        <v>8.93853455</v>
      </c>
      <c r="D78" s="123">
        <v>1.0224092199999999</v>
      </c>
      <c r="E78" s="123">
        <v>0</v>
      </c>
      <c r="F78" s="123">
        <v>0.17667707999999999</v>
      </c>
      <c r="G78" s="123">
        <v>0.84573213999999997</v>
      </c>
      <c r="H78" s="123">
        <v>7.916125329999999</v>
      </c>
      <c r="I78" s="123">
        <v>2.6663354899999998</v>
      </c>
      <c r="J78" s="123">
        <v>0</v>
      </c>
      <c r="K78" s="123">
        <v>5.24978984</v>
      </c>
      <c r="L78" s="123">
        <v>14587.124170969999</v>
      </c>
      <c r="M78" s="123">
        <v>5739.5476895499987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5">
        <v>42614</v>
      </c>
      <c r="B79" s="123">
        <v>14766.816410949999</v>
      </c>
      <c r="C79" s="123">
        <v>9.3609186400000013</v>
      </c>
      <c r="D79" s="123">
        <v>1.3678655</v>
      </c>
      <c r="E79" s="123">
        <v>0.40654781000000001</v>
      </c>
      <c r="F79" s="123">
        <v>0.17654897999999999</v>
      </c>
      <c r="G79" s="123">
        <v>0.78476871000000004</v>
      </c>
      <c r="H79" s="123">
        <v>7.9930531399999998</v>
      </c>
      <c r="I79" s="123">
        <v>2.6933226800000001</v>
      </c>
      <c r="J79" s="123">
        <v>0</v>
      </c>
      <c r="K79" s="123">
        <v>5.2997304600000001</v>
      </c>
      <c r="L79" s="123">
        <v>14757.45549231</v>
      </c>
      <c r="M79" s="123">
        <v>5550.894397879998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5">
        <v>42644</v>
      </c>
      <c r="B80" s="123">
        <v>15147.1009997</v>
      </c>
      <c r="C80" s="123">
        <v>9.1563015100000005</v>
      </c>
      <c r="D80" s="123">
        <v>1.2946897799999999</v>
      </c>
      <c r="E80" s="123">
        <v>0.37737166</v>
      </c>
      <c r="F80" s="123">
        <v>0.17641834000000001</v>
      </c>
      <c r="G80" s="123">
        <v>0.74089978000000001</v>
      </c>
      <c r="H80" s="123">
        <v>7.8616117299999999</v>
      </c>
      <c r="I80" s="123">
        <v>2.65009045</v>
      </c>
      <c r="J80" s="123">
        <v>0</v>
      </c>
      <c r="K80" s="123">
        <v>5.2115212800000004</v>
      </c>
      <c r="L80" s="123">
        <v>15137.94469819</v>
      </c>
      <c r="M80" s="123">
        <v>5424.2574469800002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5">
        <v>42675</v>
      </c>
      <c r="B81" s="123">
        <v>15356.561021949999</v>
      </c>
      <c r="C81" s="123">
        <v>9.1045803200000002</v>
      </c>
      <c r="D81" s="123">
        <v>1.2140653100000001</v>
      </c>
      <c r="E81" s="123">
        <v>0.3410552</v>
      </c>
      <c r="F81" s="123">
        <v>0.17629392999999999</v>
      </c>
      <c r="G81" s="123">
        <v>0.69671618000000002</v>
      </c>
      <c r="H81" s="123">
        <v>7.8905150099999997</v>
      </c>
      <c r="I81" s="123">
        <v>2.6608404000000001</v>
      </c>
      <c r="J81" s="123">
        <v>0</v>
      </c>
      <c r="K81" s="123">
        <v>5.22967461</v>
      </c>
      <c r="L81" s="123">
        <v>15347.45644163</v>
      </c>
      <c r="M81" s="123">
        <v>5478.7729312199999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5">
        <v>42705</v>
      </c>
      <c r="B82" s="123">
        <v>15778.7059037</v>
      </c>
      <c r="C82" s="123">
        <v>15.288395120000001</v>
      </c>
      <c r="D82" s="123">
        <v>6.9105075899999999</v>
      </c>
      <c r="E82" s="123">
        <v>5.8902596999999997</v>
      </c>
      <c r="F82" s="123">
        <v>0.17625350000000001</v>
      </c>
      <c r="G82" s="123">
        <v>0.84399438999999998</v>
      </c>
      <c r="H82" s="123">
        <v>8.3778875300000006</v>
      </c>
      <c r="I82" s="123">
        <v>2.82626183</v>
      </c>
      <c r="J82" s="123">
        <v>0</v>
      </c>
      <c r="K82" s="123">
        <v>5.5516256999999998</v>
      </c>
      <c r="L82" s="123">
        <v>15763.41750858</v>
      </c>
      <c r="M82" s="123">
        <v>5681.9357852200001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5">
        <v>42736</v>
      </c>
      <c r="B83" s="123">
        <v>16020.550980280001</v>
      </c>
      <c r="C83" s="123">
        <v>15.11058886</v>
      </c>
      <c r="D83" s="123">
        <v>6.7587328299999996</v>
      </c>
      <c r="E83" s="123">
        <v>5.8476209399999997</v>
      </c>
      <c r="F83" s="123">
        <v>0.17589149000000001</v>
      </c>
      <c r="G83" s="123">
        <v>0.7352204</v>
      </c>
      <c r="H83" s="123">
        <v>8.3518560300000004</v>
      </c>
      <c r="I83" s="123">
        <v>2.8187965300000002</v>
      </c>
      <c r="J83" s="123">
        <v>0</v>
      </c>
      <c r="K83" s="123">
        <v>5.5330595000000002</v>
      </c>
      <c r="L83" s="123">
        <v>16005.440391419999</v>
      </c>
      <c r="M83" s="123">
        <v>5032.9247552300003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5">
        <v>42767</v>
      </c>
      <c r="B84" s="123">
        <v>15918.28411545</v>
      </c>
      <c r="C84" s="123">
        <v>16.21102411</v>
      </c>
      <c r="D84" s="123">
        <v>7.8825498400000003</v>
      </c>
      <c r="E84" s="123">
        <v>7.1431084900000004</v>
      </c>
      <c r="F84" s="123">
        <v>0.17550716999999999</v>
      </c>
      <c r="G84" s="123">
        <v>0.56393417999999995</v>
      </c>
      <c r="H84" s="123">
        <v>8.3284742699999992</v>
      </c>
      <c r="I84" s="123">
        <v>2.8120024899999998</v>
      </c>
      <c r="J84" s="123">
        <v>0</v>
      </c>
      <c r="K84" s="123">
        <v>5.5164717799999998</v>
      </c>
      <c r="L84" s="123">
        <v>15902.073091339998</v>
      </c>
      <c r="M84" s="123">
        <v>5607.1224245200001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5">
        <v>42795</v>
      </c>
      <c r="B85" s="123">
        <v>16315.70685393</v>
      </c>
      <c r="C85" s="123">
        <v>15.655609500000001</v>
      </c>
      <c r="D85" s="123">
        <v>7.49182375</v>
      </c>
      <c r="E85" s="123">
        <v>6.9698441000000004</v>
      </c>
      <c r="F85" s="123">
        <v>0</v>
      </c>
      <c r="G85" s="123">
        <v>0.52197965000000002</v>
      </c>
      <c r="H85" s="123">
        <v>8.1637857500000006</v>
      </c>
      <c r="I85" s="123">
        <v>2.8039351699999999</v>
      </c>
      <c r="J85" s="123">
        <v>0</v>
      </c>
      <c r="K85" s="123">
        <v>5.3598505799999998</v>
      </c>
      <c r="L85" s="123">
        <v>16300.05124443</v>
      </c>
      <c r="M85" s="123">
        <v>6041.4173620700003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5">
        <v>42826</v>
      </c>
      <c r="B86" s="123">
        <v>16176.64109433</v>
      </c>
      <c r="C86" s="123">
        <v>15.29299292</v>
      </c>
      <c r="D86" s="123">
        <v>7.2584762200000004</v>
      </c>
      <c r="E86" s="123">
        <v>6.7782036100000003</v>
      </c>
      <c r="F86" s="123">
        <v>0</v>
      </c>
      <c r="G86" s="123">
        <v>0.48027260999999999</v>
      </c>
      <c r="H86" s="123">
        <v>8.0345166999999993</v>
      </c>
      <c r="I86" s="123">
        <v>2.7598010400000001</v>
      </c>
      <c r="J86" s="123">
        <v>0</v>
      </c>
      <c r="K86" s="123">
        <v>5.27471566</v>
      </c>
      <c r="L86" s="123">
        <v>16161.34810141</v>
      </c>
      <c r="M86" s="123">
        <v>6091.5173397400004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5">
        <v>42856</v>
      </c>
      <c r="B87" s="123">
        <v>16113.886938739999</v>
      </c>
      <c r="C87" s="123">
        <v>15.082951769999999</v>
      </c>
      <c r="D87" s="123">
        <v>7.1097625200000003</v>
      </c>
      <c r="E87" s="123">
        <v>6.6023936699999997</v>
      </c>
      <c r="F87" s="123">
        <v>6.9943370000000005E-2</v>
      </c>
      <c r="G87" s="123">
        <v>0.43742547999999998</v>
      </c>
      <c r="H87" s="123">
        <v>7.9731892499999999</v>
      </c>
      <c r="I87" s="123">
        <v>2.73915044</v>
      </c>
      <c r="J87" s="123">
        <v>0</v>
      </c>
      <c r="K87" s="123">
        <v>5.2340388100000004</v>
      </c>
      <c r="L87" s="123">
        <v>16098.803986970001</v>
      </c>
      <c r="M87" s="123">
        <v>5136.9436488399997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5">
        <v>42887</v>
      </c>
      <c r="B88" s="123">
        <v>16063.66457447</v>
      </c>
      <c r="C88" s="123">
        <v>15.11704325</v>
      </c>
      <c r="D88" s="123">
        <v>7.2218381300000001</v>
      </c>
      <c r="E88" s="123">
        <v>6.4113129200000003</v>
      </c>
      <c r="F88" s="123">
        <v>0.41530330999999998</v>
      </c>
      <c r="G88" s="123">
        <v>0.39522190000000001</v>
      </c>
      <c r="H88" s="123">
        <v>7.89520512</v>
      </c>
      <c r="I88" s="123">
        <v>2.7127717200000001</v>
      </c>
      <c r="J88" s="123">
        <v>0</v>
      </c>
      <c r="K88" s="123">
        <v>5.1824333999999999</v>
      </c>
      <c r="L88" s="123">
        <v>16048.547531220001</v>
      </c>
      <c r="M88" s="123">
        <v>5617.3744913299997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5">
        <v>42917</v>
      </c>
      <c r="B89" s="123">
        <v>16096.808086479999</v>
      </c>
      <c r="C89" s="123">
        <v>14.758589949999999</v>
      </c>
      <c r="D89" s="123">
        <v>6.9201062100000001</v>
      </c>
      <c r="E89" s="123">
        <v>6.1773272400000003</v>
      </c>
      <c r="F89" s="123">
        <v>0.39006549000000001</v>
      </c>
      <c r="G89" s="123">
        <v>0.35271348000000002</v>
      </c>
      <c r="H89" s="123">
        <v>7.83848374</v>
      </c>
      <c r="I89" s="123">
        <v>2.6937082999999999</v>
      </c>
      <c r="J89" s="123">
        <v>0</v>
      </c>
      <c r="K89" s="123">
        <v>5.1447754400000001</v>
      </c>
      <c r="L89" s="123">
        <v>16082.04949653</v>
      </c>
      <c r="M89" s="123">
        <v>4906.7186118299996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5">
        <v>42948</v>
      </c>
      <c r="B90" s="123">
        <v>16107.195990579999</v>
      </c>
      <c r="C90" s="123">
        <v>15.786734750000001</v>
      </c>
      <c r="D90" s="123">
        <v>8.0510449200000007</v>
      </c>
      <c r="E90" s="123">
        <v>7.36196231</v>
      </c>
      <c r="F90" s="123">
        <v>0.37861401</v>
      </c>
      <c r="G90" s="123">
        <v>0.31046859999999998</v>
      </c>
      <c r="H90" s="123">
        <v>7.7356898300000001</v>
      </c>
      <c r="I90" s="123">
        <v>2.65877893</v>
      </c>
      <c r="J90" s="123">
        <v>0</v>
      </c>
      <c r="K90" s="123">
        <v>5.0769108999999997</v>
      </c>
      <c r="L90" s="123">
        <v>16091.40925583</v>
      </c>
      <c r="M90" s="123">
        <v>5809.2014428700004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5">
        <v>42979</v>
      </c>
      <c r="B91" s="123">
        <v>16573.710963279998</v>
      </c>
      <c r="C91" s="123">
        <v>15.74392087</v>
      </c>
      <c r="D91" s="123">
        <v>7.7247594399999997</v>
      </c>
      <c r="E91" s="123">
        <v>7.0585876599999997</v>
      </c>
      <c r="F91" s="123">
        <v>0.37831284999999998</v>
      </c>
      <c r="G91" s="123">
        <v>0.28785893000000001</v>
      </c>
      <c r="H91" s="123">
        <v>8.0191614300000005</v>
      </c>
      <c r="I91" s="123">
        <v>2.75664547</v>
      </c>
      <c r="J91" s="123">
        <v>0</v>
      </c>
      <c r="K91" s="123">
        <v>5.26251596</v>
      </c>
      <c r="L91" s="123">
        <v>16557.96704241</v>
      </c>
      <c r="M91" s="123">
        <v>4979.01857225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5">
        <v>43009</v>
      </c>
      <c r="B92" s="123">
        <v>16838.038130510002</v>
      </c>
      <c r="C92" s="123">
        <v>15.600769570000001</v>
      </c>
      <c r="D92" s="123">
        <v>7.4896477600000004</v>
      </c>
      <c r="E92" s="123">
        <v>6.86234593</v>
      </c>
      <c r="F92" s="123">
        <v>0.35578254999999998</v>
      </c>
      <c r="G92" s="123">
        <v>0.27151927999999997</v>
      </c>
      <c r="H92" s="123">
        <v>8.1111218100000002</v>
      </c>
      <c r="I92" s="123">
        <v>2.7886902600000001</v>
      </c>
      <c r="J92" s="123">
        <v>0</v>
      </c>
      <c r="K92" s="123">
        <v>5.3224315500000001</v>
      </c>
      <c r="L92" s="123">
        <v>16822.437360940003</v>
      </c>
      <c r="M92" s="123">
        <v>4962.04195411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5">
        <v>43040</v>
      </c>
      <c r="B93" s="123">
        <v>16897.802255430001</v>
      </c>
      <c r="C93" s="123">
        <v>15.180260909999999</v>
      </c>
      <c r="D93" s="123">
        <v>7.0941761200000002</v>
      </c>
      <c r="E93" s="123">
        <v>6.4943630499999996</v>
      </c>
      <c r="F93" s="123">
        <v>0.34432928000000002</v>
      </c>
      <c r="G93" s="123">
        <v>0.25548378999999999</v>
      </c>
      <c r="H93" s="123">
        <v>8.0860847899999992</v>
      </c>
      <c r="I93" s="123">
        <v>2.8078716500000001</v>
      </c>
      <c r="J93" s="123">
        <v>0</v>
      </c>
      <c r="K93" s="123">
        <v>5.2782131400000001</v>
      </c>
      <c r="L93" s="123">
        <v>16882.621994520003</v>
      </c>
      <c r="M93" s="123">
        <v>5798.8150770399998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5">
        <v>43070</v>
      </c>
      <c r="B94" s="123">
        <v>17568.652144119998</v>
      </c>
      <c r="C94" s="123">
        <v>10.79566382</v>
      </c>
      <c r="D94" s="123">
        <v>2.3942966299999999</v>
      </c>
      <c r="E94" s="123">
        <v>1.8137935599999999</v>
      </c>
      <c r="F94" s="123">
        <v>0.33287459000000003</v>
      </c>
      <c r="G94" s="123">
        <v>0.24762848000000001</v>
      </c>
      <c r="H94" s="123">
        <v>8.4013671900000002</v>
      </c>
      <c r="I94" s="123">
        <v>2.9173526299999999</v>
      </c>
      <c r="J94" s="123">
        <v>0</v>
      </c>
      <c r="K94" s="123">
        <v>5.4840145600000003</v>
      </c>
      <c r="L94" s="123">
        <v>17557.856480300001</v>
      </c>
      <c r="M94" s="123">
        <v>6304.8226858400003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5">
        <v>43101</v>
      </c>
      <c r="B95" s="123">
        <v>18625.12008941</v>
      </c>
      <c r="C95" s="123">
        <v>571.67815310000003</v>
      </c>
      <c r="D95" s="123">
        <v>4.8319551999999995</v>
      </c>
      <c r="E95" s="123">
        <v>2.3392177799999998</v>
      </c>
      <c r="F95" s="123">
        <v>1.8221083600000001</v>
      </c>
      <c r="G95" s="123">
        <v>0.67062905999999989</v>
      </c>
      <c r="H95" s="123">
        <v>566.84619789999999</v>
      </c>
      <c r="I95" s="123">
        <v>2.9112791100000002</v>
      </c>
      <c r="J95" s="123">
        <v>0</v>
      </c>
      <c r="K95" s="123">
        <v>563.93491878999998</v>
      </c>
      <c r="L95" s="123">
        <v>18053.441936310002</v>
      </c>
      <c r="M95" s="123">
        <v>5315.3775765700002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5">
        <v>43132</v>
      </c>
      <c r="B96" s="123">
        <v>18637.970868730001</v>
      </c>
      <c r="C96" s="123">
        <v>547.25114500999996</v>
      </c>
      <c r="D96" s="123">
        <v>2.2654658699999999</v>
      </c>
      <c r="E96" s="123">
        <v>1.7248086699999998</v>
      </c>
      <c r="F96" s="123">
        <v>0.31001109999999998</v>
      </c>
      <c r="G96" s="123">
        <v>0.23064609999999999</v>
      </c>
      <c r="H96" s="123">
        <v>544.98567913999989</v>
      </c>
      <c r="I96" s="123">
        <v>2.8010380000000001</v>
      </c>
      <c r="J96" s="123">
        <v>0</v>
      </c>
      <c r="K96" s="123">
        <v>542.18464113999994</v>
      </c>
      <c r="L96" s="123">
        <v>18090.719723720002</v>
      </c>
      <c r="M96" s="123">
        <v>5144.1672783599997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5">
        <v>43160</v>
      </c>
      <c r="B97" s="123">
        <v>16955.552611489999</v>
      </c>
      <c r="C97" s="123">
        <v>9.4987131199999997</v>
      </c>
      <c r="D97" s="123">
        <v>1.3564854899999998</v>
      </c>
      <c r="E97" s="123">
        <v>0.83012514000000004</v>
      </c>
      <c r="F97" s="123">
        <v>0.29855701000000001</v>
      </c>
      <c r="G97" s="123">
        <v>0.22780333999999999</v>
      </c>
      <c r="H97" s="123">
        <v>8.1422276300000007</v>
      </c>
      <c r="I97" s="123">
        <v>2.7589736600000001</v>
      </c>
      <c r="J97" s="123">
        <v>0</v>
      </c>
      <c r="K97" s="123">
        <v>5.3832539700000002</v>
      </c>
      <c r="L97" s="123">
        <v>16946.053898370003</v>
      </c>
      <c r="M97" s="123">
        <v>4984.9646699599998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5">
        <v>43191</v>
      </c>
      <c r="B98" s="123">
        <v>17449.992058150001</v>
      </c>
      <c r="C98" s="123">
        <v>9.2353104199999994</v>
      </c>
      <c r="D98" s="123">
        <v>1.1467405799999999</v>
      </c>
      <c r="E98" s="123">
        <v>0.62292247000000001</v>
      </c>
      <c r="F98" s="123">
        <v>0.29863550999999999</v>
      </c>
      <c r="G98" s="123">
        <v>0.22518260000000001</v>
      </c>
      <c r="H98" s="123">
        <v>8.0885698399999999</v>
      </c>
      <c r="I98" s="123">
        <v>2.7263935799999999</v>
      </c>
      <c r="J98" s="123">
        <v>0</v>
      </c>
      <c r="K98" s="123">
        <v>5.36217626</v>
      </c>
      <c r="L98" s="123">
        <v>17440.75674773</v>
      </c>
      <c r="M98" s="123">
        <v>5116.5262747500001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5">
        <v>43221</v>
      </c>
      <c r="B99" s="123">
        <v>17416.726023859999</v>
      </c>
      <c r="C99" s="123">
        <v>9.4491832999999996</v>
      </c>
      <c r="D99" s="123">
        <v>1.3459389499999999</v>
      </c>
      <c r="E99" s="123">
        <v>0.92702888999999999</v>
      </c>
      <c r="F99" s="123">
        <v>0.28720457999999999</v>
      </c>
      <c r="G99" s="123">
        <v>0.13170547999999999</v>
      </c>
      <c r="H99" s="123">
        <v>8.1032443499999989</v>
      </c>
      <c r="I99" s="123">
        <v>2.7165991599999999</v>
      </c>
      <c r="J99" s="123">
        <v>0</v>
      </c>
      <c r="K99" s="123">
        <v>5.3866451899999994</v>
      </c>
      <c r="L99" s="123">
        <v>17407.27684056</v>
      </c>
      <c r="M99" s="123">
        <v>5148.8549611400003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5">
        <v>43252</v>
      </c>
      <c r="B100" s="123">
        <v>17459.562096630001</v>
      </c>
      <c r="C100" s="123">
        <v>9.4931843699999998</v>
      </c>
      <c r="D100" s="123">
        <v>1.3309725699999999</v>
      </c>
      <c r="E100" s="123">
        <v>0.92474513000000003</v>
      </c>
      <c r="F100" s="123">
        <v>0.27574997000000001</v>
      </c>
      <c r="G100" s="123">
        <v>0.13047747000000001</v>
      </c>
      <c r="H100" s="123">
        <v>8.1622117999999997</v>
      </c>
      <c r="I100" s="123">
        <v>2.7221447599999999</v>
      </c>
      <c r="J100" s="123">
        <v>0</v>
      </c>
      <c r="K100" s="123">
        <v>5.4400670399999997</v>
      </c>
      <c r="L100" s="123">
        <v>17450.068912260002</v>
      </c>
      <c r="M100" s="123">
        <v>5205.6186360399997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5">
        <v>43282</v>
      </c>
      <c r="B101" s="123">
        <v>18141.05791553</v>
      </c>
      <c r="C101" s="123">
        <v>10.13912056</v>
      </c>
      <c r="D101" s="123">
        <v>1.7556859500000002</v>
      </c>
      <c r="E101" s="123">
        <v>1.3738761700000002</v>
      </c>
      <c r="F101" s="123">
        <v>0.25276264000000004</v>
      </c>
      <c r="G101" s="123">
        <v>0.12904714</v>
      </c>
      <c r="H101" s="123">
        <v>8.3834346100000001</v>
      </c>
      <c r="I101" s="123">
        <v>2.78098029</v>
      </c>
      <c r="J101" s="123">
        <v>0</v>
      </c>
      <c r="K101" s="123">
        <v>5.6024543199999997</v>
      </c>
      <c r="L101" s="123">
        <v>18130.918794970003</v>
      </c>
      <c r="M101" s="123">
        <v>5301.1845305400002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5">
        <v>43313</v>
      </c>
      <c r="B102" s="123">
        <v>18904.455248390001</v>
      </c>
      <c r="C102" s="123">
        <v>10.48408893</v>
      </c>
      <c r="D102" s="123">
        <v>1.57571789</v>
      </c>
      <c r="E102" s="123">
        <v>1.3228838599999999</v>
      </c>
      <c r="F102" s="123">
        <v>0.25283403000000004</v>
      </c>
      <c r="G102" s="123">
        <v>0</v>
      </c>
      <c r="H102" s="123">
        <v>8.9083710400000005</v>
      </c>
      <c r="I102" s="123">
        <v>2.9394104900000002</v>
      </c>
      <c r="J102" s="123">
        <v>0</v>
      </c>
      <c r="K102" s="123">
        <v>5.9689605500000003</v>
      </c>
      <c r="L102" s="123">
        <v>18893.971159460001</v>
      </c>
      <c r="M102" s="123">
        <v>5539.6402803499996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5">
        <v>43344</v>
      </c>
      <c r="B103" s="123">
        <v>19711.51757579</v>
      </c>
      <c r="C103" s="123">
        <v>10.471981280000001</v>
      </c>
      <c r="D103" s="123">
        <v>1.5118581600000001</v>
      </c>
      <c r="E103" s="123">
        <v>1.2704865300000001</v>
      </c>
      <c r="F103" s="123">
        <v>0.24137163</v>
      </c>
      <c r="G103" s="123">
        <v>0</v>
      </c>
      <c r="H103" s="123">
        <v>8.9601231200000004</v>
      </c>
      <c r="I103" s="123">
        <v>2.9413672000000002</v>
      </c>
      <c r="J103" s="123">
        <v>0</v>
      </c>
      <c r="K103" s="123">
        <v>6.0187559200000003</v>
      </c>
      <c r="L103" s="123">
        <v>19701.045594510004</v>
      </c>
      <c r="M103" s="123">
        <v>6067.1585033299998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5">
        <v>43374</v>
      </c>
      <c r="B104" s="123">
        <v>19921.91647353</v>
      </c>
      <c r="C104" s="123">
        <v>12.221386930000001</v>
      </c>
      <c r="D104" s="123">
        <v>3.2565103199999998</v>
      </c>
      <c r="E104" s="123">
        <v>0.20674693000000002</v>
      </c>
      <c r="F104" s="123">
        <v>3.0497633899999999</v>
      </c>
      <c r="G104" s="123">
        <v>0</v>
      </c>
      <c r="H104" s="123">
        <v>8.964876610000001</v>
      </c>
      <c r="I104" s="123">
        <v>2.92745721</v>
      </c>
      <c r="J104" s="123">
        <v>0</v>
      </c>
      <c r="K104" s="123">
        <v>6.0374194000000001</v>
      </c>
      <c r="L104" s="123">
        <v>19909.695086599997</v>
      </c>
      <c r="M104" s="123">
        <v>5504.6484604099996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5">
        <v>43405</v>
      </c>
      <c r="B105" s="123">
        <v>18940.251558349999</v>
      </c>
      <c r="C105" s="123">
        <v>31.570828819999999</v>
      </c>
      <c r="D105" s="123">
        <v>3.0915216399999998</v>
      </c>
      <c r="E105" s="123">
        <v>0.15320376999999999</v>
      </c>
      <c r="F105" s="123">
        <v>2.9383178699999997</v>
      </c>
      <c r="G105" s="123">
        <v>0</v>
      </c>
      <c r="H105" s="123">
        <v>28.479307179999999</v>
      </c>
      <c r="I105" s="123">
        <v>2.9509994700000002</v>
      </c>
      <c r="J105" s="123">
        <v>19.396322619999999</v>
      </c>
      <c r="K105" s="123">
        <v>6.1319850899999997</v>
      </c>
      <c r="L105" s="123">
        <v>18908.680729529999</v>
      </c>
      <c r="M105" s="123">
        <v>5559.8804762399996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5">
        <v>43435</v>
      </c>
      <c r="B106" s="123">
        <v>18677.929004950001</v>
      </c>
      <c r="C106" s="123">
        <v>30.892689969999999</v>
      </c>
      <c r="D106" s="123">
        <v>2.95538166</v>
      </c>
      <c r="E106" s="123">
        <v>0.10247187000000001</v>
      </c>
      <c r="F106" s="123">
        <v>2.85290979</v>
      </c>
      <c r="G106" s="123">
        <v>0</v>
      </c>
      <c r="H106" s="123">
        <v>27.937308309999999</v>
      </c>
      <c r="I106" s="123">
        <v>2.8779630200000001</v>
      </c>
      <c r="J106" s="123">
        <v>19.032775619999999</v>
      </c>
      <c r="K106" s="123">
        <v>6.0265696699999998</v>
      </c>
      <c r="L106" s="123">
        <v>18647.03631498</v>
      </c>
      <c r="M106" s="123">
        <v>5434.7040474300002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5">
        <v>43466</v>
      </c>
      <c r="B107" s="123">
        <v>18800.346830449998</v>
      </c>
      <c r="C107" s="123">
        <v>229.99416898000001</v>
      </c>
      <c r="D107" s="123">
        <v>2.8134938200000001</v>
      </c>
      <c r="E107" s="123">
        <v>5.1652669999999998E-2</v>
      </c>
      <c r="F107" s="123">
        <v>2.76184115</v>
      </c>
      <c r="G107" s="123">
        <v>0</v>
      </c>
      <c r="H107" s="123">
        <v>227.18067515999999</v>
      </c>
      <c r="I107" s="123">
        <v>2.88495423</v>
      </c>
      <c r="J107" s="123">
        <v>218.20804860999999</v>
      </c>
      <c r="K107" s="123">
        <v>6.0876723200000002</v>
      </c>
      <c r="L107" s="123">
        <v>18570.352661469999</v>
      </c>
      <c r="M107" s="123">
        <v>5496.3483483500004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5">
        <v>43497</v>
      </c>
      <c r="B108" s="123">
        <v>18857.51270969</v>
      </c>
      <c r="C108" s="123">
        <v>224.06211177</v>
      </c>
      <c r="D108" s="123">
        <v>2.67166478</v>
      </c>
      <c r="E108" s="123">
        <v>6.8417E-4</v>
      </c>
      <c r="F108" s="123">
        <v>2.67098061</v>
      </c>
      <c r="G108" s="123">
        <v>0</v>
      </c>
      <c r="H108" s="123">
        <v>221.39044698999999</v>
      </c>
      <c r="I108" s="123">
        <v>2.80567162</v>
      </c>
      <c r="J108" s="123">
        <v>212.62359051999999</v>
      </c>
      <c r="K108" s="123">
        <v>5.9611848500000004</v>
      </c>
      <c r="L108" s="123">
        <v>18633.45059792</v>
      </c>
      <c r="M108" s="123">
        <v>5467.26925863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5">
        <v>43525</v>
      </c>
      <c r="B109" s="123">
        <v>19838.178863599998</v>
      </c>
      <c r="C109" s="123">
        <v>290.40700328000003</v>
      </c>
      <c r="D109" s="123">
        <v>2.5842632000000001</v>
      </c>
      <c r="E109" s="123">
        <v>0</v>
      </c>
      <c r="F109" s="123">
        <v>2.5842632000000001</v>
      </c>
      <c r="G109" s="123">
        <v>0</v>
      </c>
      <c r="H109" s="123">
        <v>287.82274008000002</v>
      </c>
      <c r="I109" s="123">
        <v>2.8322807800000001</v>
      </c>
      <c r="J109" s="123">
        <v>278.92714312999999</v>
      </c>
      <c r="K109" s="123">
        <v>6.0633161700000002</v>
      </c>
      <c r="L109" s="123">
        <v>19547.771860320001</v>
      </c>
      <c r="M109" s="123">
        <v>5402.9302100699997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5">
        <v>43556</v>
      </c>
      <c r="B110" s="123">
        <v>20026.504290329998</v>
      </c>
      <c r="C110" s="123">
        <v>283.31097037000001</v>
      </c>
      <c r="D110" s="123">
        <v>4.3202008300000001</v>
      </c>
      <c r="E110" s="123">
        <v>0.46506196</v>
      </c>
      <c r="F110" s="123">
        <v>3.8551388700000002</v>
      </c>
      <c r="G110" s="123">
        <v>0</v>
      </c>
      <c r="H110" s="123">
        <v>278.99076953999997</v>
      </c>
      <c r="I110" s="123">
        <v>0</v>
      </c>
      <c r="J110" s="123">
        <v>273.02437219000001</v>
      </c>
      <c r="K110" s="123">
        <v>5.9663973500000003</v>
      </c>
      <c r="L110" s="123">
        <v>19743.193319959999</v>
      </c>
      <c r="M110" s="123">
        <v>5447.0043430300002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5">
        <v>43586</v>
      </c>
      <c r="B111" s="123">
        <v>20161.53367393</v>
      </c>
      <c r="C111" s="123">
        <v>278.55190420999998</v>
      </c>
      <c r="D111" s="123">
        <v>4.2402381800000004</v>
      </c>
      <c r="E111" s="123">
        <v>0.46506196</v>
      </c>
      <c r="F111" s="123">
        <v>3.7751762200000001</v>
      </c>
      <c r="G111" s="123">
        <v>0</v>
      </c>
      <c r="H111" s="123">
        <v>274.31166603000003</v>
      </c>
      <c r="I111" s="123">
        <v>0</v>
      </c>
      <c r="J111" s="123">
        <v>268.24354210000001</v>
      </c>
      <c r="K111" s="123">
        <v>6.0681239299999996</v>
      </c>
      <c r="L111" s="123">
        <v>19882.981769720001</v>
      </c>
      <c r="M111" s="123">
        <v>5521.9283025200002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5">
        <v>43617</v>
      </c>
      <c r="B112" s="123">
        <v>20277.791918359999</v>
      </c>
      <c r="C112" s="123">
        <v>258.48149709</v>
      </c>
      <c r="D112" s="123">
        <v>4.1425751799999997</v>
      </c>
      <c r="E112" s="123">
        <v>0.46506196</v>
      </c>
      <c r="F112" s="123">
        <v>3.6775132199999998</v>
      </c>
      <c r="G112" s="123">
        <v>0</v>
      </c>
      <c r="H112" s="123">
        <v>254.33892191000001</v>
      </c>
      <c r="I112" s="123">
        <v>0</v>
      </c>
      <c r="J112" s="123">
        <v>254.33892191000001</v>
      </c>
      <c r="K112" s="123">
        <v>0</v>
      </c>
      <c r="L112" s="123">
        <v>20019.310421269998</v>
      </c>
      <c r="M112" s="123">
        <v>5421.7155927499998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5">
        <v>43647</v>
      </c>
      <c r="B113" s="123">
        <v>18825.13565629</v>
      </c>
      <c r="C113" s="123">
        <v>245.56033789</v>
      </c>
      <c r="D113" s="123">
        <v>4.0620619700000002</v>
      </c>
      <c r="E113" s="123">
        <v>0.46506196</v>
      </c>
      <c r="F113" s="123">
        <v>3.5970000099999999</v>
      </c>
      <c r="G113" s="123">
        <v>0</v>
      </c>
      <c r="H113" s="123">
        <v>241.49827592</v>
      </c>
      <c r="I113" s="123">
        <v>0</v>
      </c>
      <c r="J113" s="123">
        <v>241.49827592</v>
      </c>
      <c r="K113" s="123">
        <v>0</v>
      </c>
      <c r="L113" s="123">
        <v>18579.575318399999</v>
      </c>
      <c r="M113" s="123">
        <v>5476.6287129900002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5">
        <v>43678</v>
      </c>
      <c r="B114" s="123">
        <v>18608.878945060002</v>
      </c>
      <c r="C114" s="123">
        <v>236.01539037000001</v>
      </c>
      <c r="D114" s="123">
        <v>3.8541235399999998</v>
      </c>
      <c r="E114" s="123">
        <v>0.46506196</v>
      </c>
      <c r="F114" s="123">
        <v>3.3890615799999999</v>
      </c>
      <c r="G114" s="123">
        <v>0</v>
      </c>
      <c r="H114" s="123">
        <v>232.16126682999999</v>
      </c>
      <c r="I114" s="123">
        <v>0</v>
      </c>
      <c r="J114" s="123">
        <v>232.16126682999999</v>
      </c>
      <c r="K114" s="123">
        <v>0</v>
      </c>
      <c r="L114" s="123">
        <v>18372.86355469</v>
      </c>
      <c r="M114" s="123">
        <v>2702.5198308399999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5">
        <v>43709</v>
      </c>
      <c r="B115" s="123">
        <v>14569.28112693</v>
      </c>
      <c r="C115" s="123">
        <v>221.47327561</v>
      </c>
      <c r="D115" s="123">
        <v>3.77823683</v>
      </c>
      <c r="E115" s="123">
        <v>0.46506196</v>
      </c>
      <c r="F115" s="123">
        <v>3.3131748700000001</v>
      </c>
      <c r="G115" s="123">
        <v>0</v>
      </c>
      <c r="H115" s="123">
        <v>217.69503878</v>
      </c>
      <c r="I115" s="123">
        <v>0</v>
      </c>
      <c r="J115" s="123">
        <v>217.69503878</v>
      </c>
      <c r="K115" s="123">
        <v>0</v>
      </c>
      <c r="L115" s="123">
        <v>14347.80785132</v>
      </c>
      <c r="M115" s="123">
        <v>2726.5542337500001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5">
        <v>43739</v>
      </c>
      <c r="B116" s="123">
        <v>14707.22847158</v>
      </c>
      <c r="C116" s="123">
        <v>251.84619678999999</v>
      </c>
      <c r="D116" s="123">
        <v>3.7023872</v>
      </c>
      <c r="E116" s="123">
        <v>0.46506196</v>
      </c>
      <c r="F116" s="123">
        <v>3.2373252400000001</v>
      </c>
      <c r="G116" s="123">
        <v>0</v>
      </c>
      <c r="H116" s="123">
        <v>248.14380958999999</v>
      </c>
      <c r="I116" s="123">
        <v>0</v>
      </c>
      <c r="J116" s="123">
        <v>248.14380958999999</v>
      </c>
      <c r="K116" s="123">
        <v>0</v>
      </c>
      <c r="L116" s="123">
        <v>14455.382274789999</v>
      </c>
      <c r="M116" s="123">
        <v>2375.9905488700001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5">
        <v>43770</v>
      </c>
      <c r="B117" s="123">
        <v>14362.62688374</v>
      </c>
      <c r="C117" s="123">
        <v>239.60305596000001</v>
      </c>
      <c r="D117" s="123">
        <v>3.6245504400000002</v>
      </c>
      <c r="E117" s="123">
        <v>0.46506196</v>
      </c>
      <c r="F117" s="123">
        <v>3.1594884799999998</v>
      </c>
      <c r="G117" s="123">
        <v>0</v>
      </c>
      <c r="H117" s="123">
        <v>235.97850552</v>
      </c>
      <c r="I117" s="123">
        <v>0</v>
      </c>
      <c r="J117" s="123">
        <v>235.97850552</v>
      </c>
      <c r="K117" s="123">
        <v>0</v>
      </c>
      <c r="L117" s="123">
        <v>14123.02382778</v>
      </c>
      <c r="M117" s="123">
        <v>2348.7994886800002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5">
        <v>43800</v>
      </c>
      <c r="B118" s="123">
        <v>14509.28261217</v>
      </c>
      <c r="C118" s="123">
        <v>281.6146162</v>
      </c>
      <c r="D118" s="123">
        <v>3.6342496799999999</v>
      </c>
      <c r="E118" s="123">
        <v>0.46506196</v>
      </c>
      <c r="F118" s="123">
        <v>3.16918772</v>
      </c>
      <c r="G118" s="123">
        <v>0</v>
      </c>
      <c r="H118" s="123">
        <v>277.98036652000002</v>
      </c>
      <c r="I118" s="123">
        <v>0</v>
      </c>
      <c r="J118" s="123">
        <v>277.98036652000002</v>
      </c>
      <c r="K118" s="123">
        <v>0</v>
      </c>
      <c r="L118" s="123">
        <v>14227.66799597</v>
      </c>
      <c r="M118" s="123">
        <v>2630.10645183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5">
        <v>43831</v>
      </c>
      <c r="B119" s="123">
        <v>14720.023407889999</v>
      </c>
      <c r="C119" s="123">
        <v>293.13003207000003</v>
      </c>
      <c r="D119" s="123">
        <v>3.5996376400000001</v>
      </c>
      <c r="E119" s="123">
        <v>0.46506196</v>
      </c>
      <c r="F119" s="123">
        <v>3.1345756800000002</v>
      </c>
      <c r="G119" s="123">
        <v>0</v>
      </c>
      <c r="H119" s="123">
        <v>289.53039443</v>
      </c>
      <c r="I119" s="123">
        <v>0</v>
      </c>
      <c r="J119" s="123">
        <v>289.53039443</v>
      </c>
      <c r="K119" s="123">
        <v>0</v>
      </c>
      <c r="L119" s="123">
        <v>14426.89337582</v>
      </c>
      <c r="M119" s="123">
        <v>2759.3517754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5">
        <v>43862</v>
      </c>
      <c r="B120" s="123">
        <v>14802.750846860001</v>
      </c>
      <c r="C120" s="123">
        <v>287.25474260999999</v>
      </c>
      <c r="D120" s="123">
        <v>3.5129231000000001</v>
      </c>
      <c r="E120" s="123">
        <v>0.46506196</v>
      </c>
      <c r="F120" s="123">
        <v>3.0478611400000002</v>
      </c>
      <c r="G120" s="123">
        <v>0</v>
      </c>
      <c r="H120" s="123">
        <v>283.74181951000003</v>
      </c>
      <c r="I120" s="123">
        <v>0</v>
      </c>
      <c r="J120" s="123">
        <v>283.74181951000003</v>
      </c>
      <c r="K120" s="123">
        <v>0</v>
      </c>
      <c r="L120" s="123">
        <v>14515.49610425</v>
      </c>
      <c r="M120" s="123">
        <v>1787.52719151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5">
        <v>43891</v>
      </c>
      <c r="B121" s="123">
        <v>17117.863873959999</v>
      </c>
      <c r="C121" s="123">
        <v>516.11259646999997</v>
      </c>
      <c r="D121" s="123">
        <v>3.41605983</v>
      </c>
      <c r="E121" s="123">
        <v>0.46506196</v>
      </c>
      <c r="F121" s="123">
        <v>2.9509978700000001</v>
      </c>
      <c r="G121" s="123">
        <v>0</v>
      </c>
      <c r="H121" s="123">
        <v>512.69653663999998</v>
      </c>
      <c r="I121" s="123">
        <v>0</v>
      </c>
      <c r="J121" s="123">
        <v>512.69653663999998</v>
      </c>
      <c r="K121" s="123">
        <v>0</v>
      </c>
      <c r="L121" s="123">
        <v>16601.751277489999</v>
      </c>
      <c r="M121" s="123">
        <v>1720.1503605800001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5">
        <v>43922</v>
      </c>
      <c r="B122" s="123">
        <v>16635.131158600001</v>
      </c>
      <c r="C122" s="123">
        <v>493.48192217000002</v>
      </c>
      <c r="D122" s="123">
        <v>3.3020733899999999</v>
      </c>
      <c r="E122" s="123">
        <v>0.46506196</v>
      </c>
      <c r="F122" s="123">
        <v>2.83701143</v>
      </c>
      <c r="G122" s="123">
        <v>0</v>
      </c>
      <c r="H122" s="123">
        <v>490.17984877999999</v>
      </c>
      <c r="I122" s="123">
        <v>0</v>
      </c>
      <c r="J122" s="123">
        <v>490.17984877999999</v>
      </c>
      <c r="K122" s="123">
        <v>0</v>
      </c>
      <c r="L122" s="123">
        <v>16141.649236429999</v>
      </c>
      <c r="M122" s="123">
        <v>1729.1764519000001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5">
        <v>43952</v>
      </c>
      <c r="B123" s="123">
        <v>15909.23911158</v>
      </c>
      <c r="C123" s="123">
        <v>494.77573508</v>
      </c>
      <c r="D123" s="123">
        <v>3.22556361</v>
      </c>
      <c r="E123" s="123">
        <v>0.46506196</v>
      </c>
      <c r="F123" s="123">
        <v>2.7605016500000001</v>
      </c>
      <c r="G123" s="123">
        <v>0</v>
      </c>
      <c r="H123" s="123">
        <v>491.55017147000001</v>
      </c>
      <c r="I123" s="123">
        <v>0</v>
      </c>
      <c r="J123" s="123">
        <v>491.55017147000001</v>
      </c>
      <c r="K123" s="123">
        <v>0</v>
      </c>
      <c r="L123" s="123">
        <v>15414.4633765</v>
      </c>
      <c r="M123" s="123">
        <v>1692.96233863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5">
        <v>43983</v>
      </c>
      <c r="B124" s="123">
        <v>15380.79730192</v>
      </c>
      <c r="C124" s="123">
        <v>495.94549995</v>
      </c>
      <c r="D124" s="123">
        <v>3.2276522299999999</v>
      </c>
      <c r="E124" s="123">
        <v>0.46506196</v>
      </c>
      <c r="F124" s="123">
        <v>2.76259027</v>
      </c>
      <c r="G124" s="123">
        <v>0</v>
      </c>
      <c r="H124" s="123">
        <v>492.71784772000001</v>
      </c>
      <c r="I124" s="123">
        <v>0</v>
      </c>
      <c r="J124" s="123">
        <v>492.71784772000001</v>
      </c>
      <c r="K124" s="123">
        <v>0</v>
      </c>
      <c r="L124" s="123">
        <v>14884.85180197</v>
      </c>
      <c r="M124" s="123">
        <v>1601.30513903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5">
        <v>44013</v>
      </c>
      <c r="B125" s="123">
        <v>15390.22834394</v>
      </c>
      <c r="C125" s="123">
        <v>528.72384795000005</v>
      </c>
      <c r="D125" s="123">
        <v>3.0775480499999999</v>
      </c>
      <c r="E125" s="123">
        <v>0.46506196</v>
      </c>
      <c r="F125" s="123">
        <v>2.61248609</v>
      </c>
      <c r="G125" s="123">
        <v>0</v>
      </c>
      <c r="H125" s="123">
        <v>525.64629990000003</v>
      </c>
      <c r="I125" s="123">
        <v>0</v>
      </c>
      <c r="J125" s="123">
        <v>525.64629990000003</v>
      </c>
      <c r="K125" s="123">
        <v>0</v>
      </c>
      <c r="L125" s="123">
        <v>14861.504495990001</v>
      </c>
      <c r="M125" s="123">
        <v>1291.6678696700001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5">
        <v>44044</v>
      </c>
      <c r="B126" s="123">
        <v>14889.987053090001</v>
      </c>
      <c r="C126" s="123">
        <v>537.26651534999996</v>
      </c>
      <c r="D126" s="123">
        <v>11.98279878</v>
      </c>
      <c r="E126" s="123">
        <v>0.46506196</v>
      </c>
      <c r="F126" s="123">
        <v>11.51773682</v>
      </c>
      <c r="G126" s="123">
        <v>0</v>
      </c>
      <c r="H126" s="123">
        <v>525.28371657000002</v>
      </c>
      <c r="I126" s="123">
        <v>0</v>
      </c>
      <c r="J126" s="123">
        <v>525.28371657000002</v>
      </c>
      <c r="K126" s="123">
        <v>0</v>
      </c>
      <c r="L126" s="123">
        <v>14352.720537740001</v>
      </c>
      <c r="M126" s="123">
        <v>1226.7954417599999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5">
        <v>44075</v>
      </c>
      <c r="B127" s="123">
        <v>15668.59499958</v>
      </c>
      <c r="C127" s="123">
        <v>544.20783016999997</v>
      </c>
      <c r="D127" s="123">
        <v>11.968431020000001</v>
      </c>
      <c r="E127" s="123">
        <v>0.46506196</v>
      </c>
      <c r="F127" s="123">
        <v>11.503369060000001</v>
      </c>
      <c r="G127" s="123">
        <v>0</v>
      </c>
      <c r="H127" s="123">
        <v>532.23939915000005</v>
      </c>
      <c r="I127" s="123">
        <v>0</v>
      </c>
      <c r="J127" s="123">
        <v>532.23939915000005</v>
      </c>
      <c r="K127" s="123">
        <v>0</v>
      </c>
      <c r="L127" s="123">
        <v>15124.38716941</v>
      </c>
      <c r="M127" s="123">
        <v>1612.5634993199999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5">
        <v>44105</v>
      </c>
      <c r="B128" s="123">
        <v>16275.9856473</v>
      </c>
      <c r="C128" s="123">
        <v>541.97628828999996</v>
      </c>
      <c r="D128" s="123">
        <v>10.38864753</v>
      </c>
      <c r="E128" s="123">
        <v>0</v>
      </c>
      <c r="F128" s="123">
        <v>10.38864753</v>
      </c>
      <c r="G128" s="123">
        <v>0</v>
      </c>
      <c r="H128" s="123">
        <v>531.58764076</v>
      </c>
      <c r="I128" s="123">
        <v>0</v>
      </c>
      <c r="J128" s="123">
        <v>531.58764076</v>
      </c>
      <c r="K128" s="123">
        <v>0</v>
      </c>
      <c r="L128" s="123">
        <v>15734.00935901</v>
      </c>
      <c r="M128" s="123">
        <v>1822.5603280299999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5">
        <v>44136</v>
      </c>
      <c r="B129" s="123">
        <v>16238.96134659</v>
      </c>
      <c r="C129" s="123">
        <v>547.20075989999998</v>
      </c>
      <c r="D129" s="123">
        <v>10.17161954</v>
      </c>
      <c r="E129" s="123">
        <v>0</v>
      </c>
      <c r="F129" s="123">
        <v>10.17161954</v>
      </c>
      <c r="G129" s="123">
        <v>0</v>
      </c>
      <c r="H129" s="123">
        <v>537.02914036000004</v>
      </c>
      <c r="I129" s="123">
        <v>0</v>
      </c>
      <c r="J129" s="123">
        <v>537.02914036000004</v>
      </c>
      <c r="K129" s="123">
        <v>0</v>
      </c>
      <c r="L129" s="123">
        <v>15691.760586689999</v>
      </c>
      <c r="M129" s="123">
        <v>2206.8695270600001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5">
        <v>44166</v>
      </c>
      <c r="B130" s="123">
        <v>15637.30254053</v>
      </c>
      <c r="C130" s="123">
        <v>552.55662490999998</v>
      </c>
      <c r="D130" s="123">
        <v>9.0999967900000005</v>
      </c>
      <c r="E130" s="123">
        <v>0</v>
      </c>
      <c r="F130" s="123">
        <v>9.0999967900000005</v>
      </c>
      <c r="G130" s="123">
        <v>0</v>
      </c>
      <c r="H130" s="123">
        <v>543.45662812</v>
      </c>
      <c r="I130" s="123">
        <v>0</v>
      </c>
      <c r="J130" s="123">
        <v>301.44639060999998</v>
      </c>
      <c r="K130" s="123">
        <v>242.01023751</v>
      </c>
      <c r="L130" s="123">
        <v>15084.74591562</v>
      </c>
      <c r="M130" s="123">
        <v>2195.2994854200001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5">
        <v>44197</v>
      </c>
      <c r="B131" s="123">
        <v>15660.88652143</v>
      </c>
      <c r="C131" s="123">
        <v>545.51433317999999</v>
      </c>
      <c r="D131" s="123">
        <v>9.0220383500000008</v>
      </c>
      <c r="E131" s="123">
        <v>0</v>
      </c>
      <c r="F131" s="123">
        <v>9.0220383500000008</v>
      </c>
      <c r="G131" s="123">
        <v>0</v>
      </c>
      <c r="H131" s="123">
        <v>536.49229482999999</v>
      </c>
      <c r="I131" s="123">
        <v>0</v>
      </c>
      <c r="J131" s="123">
        <v>295.64773328000001</v>
      </c>
      <c r="K131" s="123">
        <v>240.84456155000001</v>
      </c>
      <c r="L131" s="123">
        <v>15115.372188249999</v>
      </c>
      <c r="M131" s="123">
        <v>2344.8363082199999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5">
        <v>44228</v>
      </c>
      <c r="B132" s="123">
        <v>15726.39373634</v>
      </c>
      <c r="C132" s="123">
        <v>531.84887838999998</v>
      </c>
      <c r="D132" s="123">
        <v>8.9252200500000001</v>
      </c>
      <c r="E132" s="123">
        <v>0</v>
      </c>
      <c r="F132" s="123">
        <v>8.9252200500000001</v>
      </c>
      <c r="G132" s="123">
        <v>0</v>
      </c>
      <c r="H132" s="123">
        <v>522.92365833999997</v>
      </c>
      <c r="I132" s="123">
        <v>0</v>
      </c>
      <c r="J132" s="123">
        <v>295.50391282999999</v>
      </c>
      <c r="K132" s="123">
        <v>227.41974551000001</v>
      </c>
      <c r="L132" s="123">
        <v>15194.544857950001</v>
      </c>
      <c r="M132" s="123">
        <v>2357.14638057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5">
        <v>44256</v>
      </c>
      <c r="B133" s="123">
        <v>15696.889069209999</v>
      </c>
      <c r="C133" s="123">
        <v>517.79220235000003</v>
      </c>
      <c r="D133" s="123">
        <v>8.9743716399999993</v>
      </c>
      <c r="E133" s="123">
        <v>0</v>
      </c>
      <c r="F133" s="123">
        <v>8.9743716399999993</v>
      </c>
      <c r="G133" s="123">
        <v>0</v>
      </c>
      <c r="H133" s="123">
        <v>508.81783071000001</v>
      </c>
      <c r="I133" s="123">
        <v>0</v>
      </c>
      <c r="J133" s="123">
        <v>283.42874992999998</v>
      </c>
      <c r="K133" s="123">
        <v>225.38908078</v>
      </c>
      <c r="L133" s="123">
        <v>15179.09686686</v>
      </c>
      <c r="M133" s="123">
        <v>2447.2396428299999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5">
        <v>44287</v>
      </c>
      <c r="B134" s="123">
        <v>16436.992602089998</v>
      </c>
      <c r="C134" s="123">
        <v>509.65670788</v>
      </c>
      <c r="D134" s="123">
        <v>8.8854147599999997</v>
      </c>
      <c r="E134" s="123">
        <v>0</v>
      </c>
      <c r="F134" s="123">
        <v>8.8854147599999997</v>
      </c>
      <c r="G134" s="123">
        <v>0</v>
      </c>
      <c r="H134" s="123">
        <v>500.77129312</v>
      </c>
      <c r="I134" s="123">
        <v>0</v>
      </c>
      <c r="J134" s="123">
        <v>289.20084480000003</v>
      </c>
      <c r="K134" s="123">
        <v>211.57044832</v>
      </c>
      <c r="L134" s="123">
        <v>15927.33589421</v>
      </c>
      <c r="M134" s="123">
        <v>2608.5738044099999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5">
        <v>44317</v>
      </c>
      <c r="B135" s="123">
        <v>16308.42742769</v>
      </c>
      <c r="C135" s="123">
        <v>507.21411144000001</v>
      </c>
      <c r="D135" s="123">
        <v>14.836943399999999</v>
      </c>
      <c r="E135" s="123">
        <v>0</v>
      </c>
      <c r="F135" s="123">
        <v>14.836943399999999</v>
      </c>
      <c r="G135" s="123">
        <v>0</v>
      </c>
      <c r="H135" s="123">
        <v>492.37716804000002</v>
      </c>
      <c r="I135" s="123">
        <v>0</v>
      </c>
      <c r="J135" s="123">
        <v>286.34167778</v>
      </c>
      <c r="K135" s="123">
        <v>206.03549025999999</v>
      </c>
      <c r="L135" s="123">
        <v>15801.213316249999</v>
      </c>
      <c r="M135" s="123">
        <v>2504.2872361700001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5">
        <v>44348</v>
      </c>
      <c r="B136" s="123">
        <v>16153.91692489</v>
      </c>
      <c r="C136" s="123">
        <v>497.05388128999999</v>
      </c>
      <c r="D136" s="123">
        <v>23.136874259999999</v>
      </c>
      <c r="E136" s="123">
        <v>0</v>
      </c>
      <c r="F136" s="123">
        <v>23.136874259999999</v>
      </c>
      <c r="G136" s="123">
        <v>0</v>
      </c>
      <c r="H136" s="123">
        <v>473.91700702999998</v>
      </c>
      <c r="I136" s="123">
        <v>0</v>
      </c>
      <c r="J136" s="123">
        <v>276.85673437999998</v>
      </c>
      <c r="K136" s="123">
        <v>197.06027265</v>
      </c>
      <c r="L136" s="123">
        <v>15656.8630436</v>
      </c>
      <c r="M136" s="123">
        <v>2595.1312260499999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5">
        <v>44378</v>
      </c>
      <c r="B137" s="123">
        <v>15465.239409399999</v>
      </c>
      <c r="C137" s="123">
        <v>509.99709781000001</v>
      </c>
      <c r="D137" s="123">
        <v>49.423741759999999</v>
      </c>
      <c r="E137" s="123">
        <v>0</v>
      </c>
      <c r="F137" s="123">
        <v>49.423741759999999</v>
      </c>
      <c r="G137" s="123">
        <v>0</v>
      </c>
      <c r="H137" s="123">
        <v>460.57335604999997</v>
      </c>
      <c r="I137" s="123">
        <v>0</v>
      </c>
      <c r="J137" s="123">
        <v>272.70572399000002</v>
      </c>
      <c r="K137" s="123">
        <v>187.86763206000001</v>
      </c>
      <c r="L137" s="123">
        <v>14955.24231159</v>
      </c>
      <c r="M137" s="123">
        <v>2373.2804720899999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5">
        <v>44409</v>
      </c>
      <c r="B138" s="123">
        <v>15078.16181446</v>
      </c>
      <c r="C138" s="123">
        <v>284.43575552999999</v>
      </c>
      <c r="D138" s="123">
        <v>78.57736731</v>
      </c>
      <c r="E138" s="123">
        <v>0</v>
      </c>
      <c r="F138" s="123">
        <v>78.57736731</v>
      </c>
      <c r="G138" s="123">
        <v>0</v>
      </c>
      <c r="H138" s="123">
        <v>205.85838821999999</v>
      </c>
      <c r="I138" s="123">
        <v>0</v>
      </c>
      <c r="J138" s="123">
        <v>23.117958959999999</v>
      </c>
      <c r="K138" s="123">
        <v>182.74042926000001</v>
      </c>
      <c r="L138" s="123">
        <v>14793.72605893</v>
      </c>
      <c r="M138" s="123">
        <v>2381.8583460499999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5">
        <v>44440</v>
      </c>
      <c r="B139" s="123">
        <v>15874.48176113</v>
      </c>
      <c r="C139" s="123">
        <v>310.95523379999997</v>
      </c>
      <c r="D139" s="123">
        <v>111.93501357</v>
      </c>
      <c r="E139" s="123">
        <v>0</v>
      </c>
      <c r="F139" s="123">
        <v>111.93501357</v>
      </c>
      <c r="G139" s="123">
        <v>0</v>
      </c>
      <c r="H139" s="123">
        <v>199.02022023000001</v>
      </c>
      <c r="I139" s="123">
        <v>0</v>
      </c>
      <c r="J139" s="123">
        <v>22.123521440000001</v>
      </c>
      <c r="K139" s="123">
        <v>176.89669878999999</v>
      </c>
      <c r="L139" s="123">
        <v>15563.526527329999</v>
      </c>
      <c r="M139" s="123">
        <v>2611.6239061400001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5">
        <v>44470</v>
      </c>
      <c r="B140" s="123">
        <v>16305.946894950001</v>
      </c>
      <c r="C140" s="123">
        <v>333.61628895000001</v>
      </c>
      <c r="D140" s="123">
        <v>139.37002143000001</v>
      </c>
      <c r="E140" s="123">
        <v>0</v>
      </c>
      <c r="F140" s="123">
        <v>139.37002143000001</v>
      </c>
      <c r="G140" s="123">
        <v>0</v>
      </c>
      <c r="H140" s="123">
        <v>194.24626752</v>
      </c>
      <c r="I140" s="123">
        <v>0</v>
      </c>
      <c r="J140" s="123">
        <v>21.080105209999999</v>
      </c>
      <c r="K140" s="123">
        <v>173.16616231</v>
      </c>
      <c r="L140" s="123">
        <v>15972.330606</v>
      </c>
      <c r="M140" s="123">
        <v>2816.6107680800001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5">
        <v>44501</v>
      </c>
      <c r="B141" s="123">
        <v>16874.364935109999</v>
      </c>
      <c r="C141" s="123">
        <v>310.78667574000002</v>
      </c>
      <c r="D141" s="123">
        <v>142.90114967</v>
      </c>
      <c r="E141" s="123">
        <v>0</v>
      </c>
      <c r="F141" s="123">
        <v>142.90114967</v>
      </c>
      <c r="G141" s="123">
        <v>0</v>
      </c>
      <c r="H141" s="123">
        <v>167.88552607</v>
      </c>
      <c r="I141" s="123">
        <v>0</v>
      </c>
      <c r="J141" s="123">
        <v>20.582995149999999</v>
      </c>
      <c r="K141" s="123">
        <v>147.30253092000001</v>
      </c>
      <c r="L141" s="123">
        <v>16563.578259369999</v>
      </c>
      <c r="M141" s="123">
        <v>2778.3042462399999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5">
        <v>44531</v>
      </c>
      <c r="B142" s="123">
        <v>17239.986812179999</v>
      </c>
      <c r="C142" s="123">
        <v>314.56367774</v>
      </c>
      <c r="D142" s="123">
        <v>150.82572619999999</v>
      </c>
      <c r="E142" s="123">
        <v>0</v>
      </c>
      <c r="F142" s="123">
        <v>150.82572619999999</v>
      </c>
      <c r="G142" s="123">
        <v>0</v>
      </c>
      <c r="H142" s="123">
        <v>163.73795154000001</v>
      </c>
      <c r="I142" s="123">
        <v>0</v>
      </c>
      <c r="J142" s="123">
        <v>16.338915490000002</v>
      </c>
      <c r="K142" s="123">
        <v>147.39903605000001</v>
      </c>
      <c r="L142" s="123">
        <v>16925.42313444</v>
      </c>
      <c r="M142" s="123">
        <v>3054.7895688399999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5">
        <v>44562</v>
      </c>
      <c r="B143" s="123">
        <v>17447.605606519999</v>
      </c>
      <c r="C143" s="123">
        <v>312.35434484000001</v>
      </c>
      <c r="D143" s="123">
        <v>140.27255765000001</v>
      </c>
      <c r="E143" s="123">
        <v>0</v>
      </c>
      <c r="F143" s="123">
        <v>140.27255765000001</v>
      </c>
      <c r="G143" s="123">
        <v>0</v>
      </c>
      <c r="H143" s="123">
        <v>172.08178719</v>
      </c>
      <c r="I143" s="123">
        <v>0</v>
      </c>
      <c r="J143" s="123">
        <v>16.850482469999999</v>
      </c>
      <c r="K143" s="123">
        <v>155.23130472</v>
      </c>
      <c r="L143" s="123">
        <v>17135.251261680001</v>
      </c>
      <c r="M143" s="123">
        <v>2961.8337506299999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5">
        <v>44593</v>
      </c>
      <c r="B144" s="123">
        <v>15270.32199773</v>
      </c>
      <c r="C144" s="123">
        <v>315.27292316</v>
      </c>
      <c r="D144" s="123">
        <v>140.83536183999999</v>
      </c>
      <c r="E144" s="123">
        <v>0</v>
      </c>
      <c r="F144" s="123">
        <v>140.83536183999999</v>
      </c>
      <c r="G144" s="123">
        <v>0</v>
      </c>
      <c r="H144" s="123">
        <v>174.43756131999999</v>
      </c>
      <c r="I144" s="123">
        <v>0</v>
      </c>
      <c r="J144" s="123">
        <v>16.763733899999998</v>
      </c>
      <c r="K144" s="123">
        <v>157.67382742000001</v>
      </c>
      <c r="L144" s="123">
        <v>14955.049074570001</v>
      </c>
      <c r="M144" s="123">
        <v>3202.41172977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5">
        <v>44621</v>
      </c>
      <c r="B145" s="123">
        <v>15200.9089912</v>
      </c>
      <c r="C145" s="123">
        <v>316.14939745999999</v>
      </c>
      <c r="D145" s="123">
        <v>140.94147186000001</v>
      </c>
      <c r="E145" s="123">
        <v>0</v>
      </c>
      <c r="F145" s="123">
        <v>140.94147186000001</v>
      </c>
      <c r="G145" s="123">
        <v>0</v>
      </c>
      <c r="H145" s="123">
        <v>175.20792560000001</v>
      </c>
      <c r="I145" s="123">
        <v>0</v>
      </c>
      <c r="J145" s="123">
        <v>16.685137940000001</v>
      </c>
      <c r="K145" s="123">
        <v>158.52278766000001</v>
      </c>
      <c r="L145" s="123">
        <v>14884.75959374</v>
      </c>
      <c r="M145" s="123">
        <v>3157.32936062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5">
        <v>44652</v>
      </c>
      <c r="B146" s="123">
        <v>15084.241262850001</v>
      </c>
      <c r="C146" s="123">
        <v>316.15473202999999</v>
      </c>
      <c r="D146" s="123">
        <v>140.71948153</v>
      </c>
      <c r="E146" s="123">
        <v>0</v>
      </c>
      <c r="F146" s="123">
        <v>140.71948153</v>
      </c>
      <c r="G146" s="123">
        <v>0</v>
      </c>
      <c r="H146" s="123">
        <v>175.4352505</v>
      </c>
      <c r="I146" s="123">
        <v>0</v>
      </c>
      <c r="J146" s="123">
        <v>16.132841119999998</v>
      </c>
      <c r="K146" s="123">
        <v>159.30240938</v>
      </c>
      <c r="L146" s="123">
        <v>14768.086530819999</v>
      </c>
      <c r="M146" s="123">
        <v>3125.3923829800001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5">
        <v>44682</v>
      </c>
      <c r="B147" s="123">
        <v>15084.128210569999</v>
      </c>
      <c r="C147" s="123">
        <v>317.29433277999999</v>
      </c>
      <c r="D147" s="123">
        <v>141.08618594999999</v>
      </c>
      <c r="E147" s="123">
        <v>0</v>
      </c>
      <c r="F147" s="123">
        <v>141.08618594999999</v>
      </c>
      <c r="G147" s="123">
        <v>0</v>
      </c>
      <c r="H147" s="123">
        <v>176.20814683</v>
      </c>
      <c r="I147" s="123">
        <v>0</v>
      </c>
      <c r="J147" s="123">
        <v>16.431853700000001</v>
      </c>
      <c r="K147" s="123">
        <v>159.77629313</v>
      </c>
      <c r="L147" s="123">
        <v>14766.833877790001</v>
      </c>
      <c r="M147" s="123">
        <v>2427.0547292199999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5">
        <v>44713</v>
      </c>
      <c r="B148" s="123">
        <v>14879.192382089999</v>
      </c>
      <c r="C148" s="123">
        <v>318.83773990999998</v>
      </c>
      <c r="D148" s="123">
        <v>142.04923764</v>
      </c>
      <c r="E148" s="123">
        <v>0</v>
      </c>
      <c r="F148" s="123">
        <v>142.04923764</v>
      </c>
      <c r="G148" s="123">
        <v>0</v>
      </c>
      <c r="H148" s="123">
        <v>176.78850227000001</v>
      </c>
      <c r="I148" s="123">
        <v>0</v>
      </c>
      <c r="J148" s="123">
        <v>16.188572539999999</v>
      </c>
      <c r="K148" s="123">
        <v>160.59992973000001</v>
      </c>
      <c r="L148" s="123">
        <v>14560.35464218</v>
      </c>
      <c r="M148" s="123">
        <v>2127.5402441800002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5">
        <v>44743</v>
      </c>
      <c r="B149" s="123">
        <v>16055.582628349999</v>
      </c>
      <c r="C149" s="123">
        <v>225.68616850999999</v>
      </c>
      <c r="D149" s="123">
        <v>7.7407883999999996</v>
      </c>
      <c r="E149" s="123">
        <v>0</v>
      </c>
      <c r="F149" s="123">
        <v>7.7407883999999996</v>
      </c>
      <c r="G149" s="123">
        <v>0</v>
      </c>
      <c r="H149" s="123">
        <v>217.94538011</v>
      </c>
      <c r="I149" s="123">
        <v>0</v>
      </c>
      <c r="J149" s="123">
        <v>16.085703200000001</v>
      </c>
      <c r="K149" s="123">
        <v>201.85967690999999</v>
      </c>
      <c r="L149" s="123">
        <v>15829.89645984</v>
      </c>
      <c r="M149" s="123">
        <v>2535.2478922599998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5">
        <v>44774</v>
      </c>
      <c r="B150" s="123">
        <v>16090.65895379</v>
      </c>
      <c r="C150" s="123">
        <v>226.73730509000001</v>
      </c>
      <c r="D150" s="123">
        <v>7.8174156899999998</v>
      </c>
      <c r="E150" s="123">
        <v>0</v>
      </c>
      <c r="F150" s="123">
        <v>7.8174156899999998</v>
      </c>
      <c r="G150" s="123">
        <v>0</v>
      </c>
      <c r="H150" s="123">
        <v>218.91988939999999</v>
      </c>
      <c r="I150" s="123">
        <v>0</v>
      </c>
      <c r="J150" s="123">
        <v>16.015462939999999</v>
      </c>
      <c r="K150" s="123">
        <v>202.90442646</v>
      </c>
      <c r="L150" s="123">
        <v>15863.921648699999</v>
      </c>
      <c r="M150" s="123">
        <v>3069.9724383299999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5">
        <v>44805</v>
      </c>
      <c r="B151" s="123">
        <v>15981.666893760001</v>
      </c>
      <c r="C151" s="123">
        <v>222.26391239</v>
      </c>
      <c r="D151" s="123">
        <v>7.8957472900000001</v>
      </c>
      <c r="E151" s="123">
        <v>0</v>
      </c>
      <c r="F151" s="123">
        <v>7.8957472900000001</v>
      </c>
      <c r="G151" s="123">
        <v>0</v>
      </c>
      <c r="H151" s="123">
        <v>214.3681651</v>
      </c>
      <c r="I151" s="123">
        <v>0</v>
      </c>
      <c r="J151" s="123">
        <v>15.61272497</v>
      </c>
      <c r="K151" s="123">
        <v>198.75544013000001</v>
      </c>
      <c r="L151" s="123">
        <v>15759.40298137</v>
      </c>
      <c r="M151" s="123">
        <v>3021.3976440299998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5">
        <v>44835</v>
      </c>
      <c r="B152" s="123">
        <v>15899.527066140001</v>
      </c>
      <c r="C152" s="123">
        <v>228.08478753</v>
      </c>
      <c r="D152" s="123">
        <v>15.43212226</v>
      </c>
      <c r="E152" s="123">
        <v>0</v>
      </c>
      <c r="F152" s="123">
        <v>15.43212226</v>
      </c>
      <c r="G152" s="123">
        <v>0</v>
      </c>
      <c r="H152" s="123">
        <v>212.65266527</v>
      </c>
      <c r="I152" s="123">
        <v>0</v>
      </c>
      <c r="J152" s="123">
        <v>15.465002569999999</v>
      </c>
      <c r="K152" s="123">
        <v>197.1876627</v>
      </c>
      <c r="L152" s="123">
        <v>15671.44227861</v>
      </c>
      <c r="M152" s="123">
        <v>1895.53618622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5">
        <v>44866</v>
      </c>
      <c r="B153" s="123">
        <v>15210.3023619</v>
      </c>
      <c r="C153" s="123">
        <v>227.22812336000001</v>
      </c>
      <c r="D153" s="123">
        <v>15.531932279999999</v>
      </c>
      <c r="E153" s="123">
        <v>0</v>
      </c>
      <c r="F153" s="123">
        <v>15.531932279999999</v>
      </c>
      <c r="G153" s="123">
        <v>0</v>
      </c>
      <c r="H153" s="123">
        <v>211.69619108000001</v>
      </c>
      <c r="I153" s="123">
        <v>0</v>
      </c>
      <c r="J153" s="123">
        <v>15.459473259999999</v>
      </c>
      <c r="K153" s="123">
        <v>196.23671782</v>
      </c>
      <c r="L153" s="123">
        <v>14983.074238540001</v>
      </c>
      <c r="M153" s="123">
        <v>2101.23199221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5">
        <v>44896</v>
      </c>
      <c r="B154" s="123">
        <v>14989.11717643</v>
      </c>
      <c r="C154" s="123">
        <v>227.15033649</v>
      </c>
      <c r="D154" s="123">
        <v>15.59990724</v>
      </c>
      <c r="E154" s="123">
        <v>0</v>
      </c>
      <c r="F154" s="123">
        <v>15.59990724</v>
      </c>
      <c r="G154" s="123">
        <v>0</v>
      </c>
      <c r="H154" s="123">
        <v>211.55042925000001</v>
      </c>
      <c r="I154" s="123">
        <v>0</v>
      </c>
      <c r="J154" s="123">
        <v>15.28183677</v>
      </c>
      <c r="K154" s="123">
        <v>196.26859248</v>
      </c>
      <c r="L154" s="123">
        <v>14761.96683994</v>
      </c>
      <c r="M154" s="123">
        <v>2244.5234303299999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5">
        <v>44927</v>
      </c>
      <c r="B155" s="123">
        <v>14723.219498320001</v>
      </c>
      <c r="C155" s="123">
        <v>226.04315162</v>
      </c>
      <c r="D155" s="123">
        <v>15.58211015</v>
      </c>
      <c r="E155" s="123">
        <v>0</v>
      </c>
      <c r="F155" s="123">
        <v>15.58211015</v>
      </c>
      <c r="G155" s="123">
        <v>0</v>
      </c>
      <c r="H155" s="123">
        <v>210.46104147</v>
      </c>
      <c r="I155" s="123">
        <v>0</v>
      </c>
      <c r="J155" s="123">
        <v>15.041971200000001</v>
      </c>
      <c r="K155" s="123">
        <v>195.41907026999999</v>
      </c>
      <c r="L155" s="123">
        <v>14497.1763467</v>
      </c>
      <c r="M155" s="123">
        <v>2189.5231472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5">
        <v>44958</v>
      </c>
      <c r="B156" s="123">
        <v>14321.29252915</v>
      </c>
      <c r="C156" s="123">
        <v>224.40915949000001</v>
      </c>
      <c r="D156" s="123">
        <v>15.56889333</v>
      </c>
      <c r="E156" s="123">
        <v>0</v>
      </c>
      <c r="F156" s="123">
        <v>15.56889333</v>
      </c>
      <c r="G156" s="123">
        <v>0</v>
      </c>
      <c r="H156" s="123">
        <v>208.84026616</v>
      </c>
      <c r="I156" s="123">
        <v>0</v>
      </c>
      <c r="J156" s="123">
        <v>14.26780872</v>
      </c>
      <c r="K156" s="123">
        <v>194.57245743999999</v>
      </c>
      <c r="L156" s="123">
        <v>14096.88336966</v>
      </c>
      <c r="M156" s="123">
        <v>2067.98993071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5">
        <v>44986</v>
      </c>
      <c r="B157" s="123">
        <v>14235.96104088</v>
      </c>
      <c r="C157" s="123">
        <v>223.63783988</v>
      </c>
      <c r="D157" s="123">
        <v>15.579383809999999</v>
      </c>
      <c r="E157" s="123">
        <v>0</v>
      </c>
      <c r="F157" s="123">
        <v>15.579383809999999</v>
      </c>
      <c r="G157" s="123">
        <v>0</v>
      </c>
      <c r="H157" s="123">
        <v>208.05845607000001</v>
      </c>
      <c r="I157" s="123">
        <v>0</v>
      </c>
      <c r="J157" s="123">
        <v>14.379354169999999</v>
      </c>
      <c r="K157" s="123">
        <v>193.67910190000001</v>
      </c>
      <c r="L157" s="123">
        <v>14012.323200999999</v>
      </c>
      <c r="M157" s="123">
        <v>2129.6303617600001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5">
        <v>45017</v>
      </c>
      <c r="B158" s="123">
        <v>13966.616820830001</v>
      </c>
      <c r="C158" s="123">
        <v>222.19340471999999</v>
      </c>
      <c r="D158" s="123">
        <v>15.584880719999999</v>
      </c>
      <c r="E158" s="123">
        <v>0</v>
      </c>
      <c r="F158" s="123">
        <v>15.584880719999999</v>
      </c>
      <c r="G158" s="123">
        <v>0</v>
      </c>
      <c r="H158" s="123">
        <v>206.60852399999999</v>
      </c>
      <c r="I158" s="123">
        <v>0</v>
      </c>
      <c r="J158" s="123">
        <v>13.694582029999999</v>
      </c>
      <c r="K158" s="123">
        <v>192.91394197</v>
      </c>
      <c r="L158" s="123">
        <v>13744.423416109999</v>
      </c>
      <c r="M158" s="123">
        <v>1958.8791095900001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5">
        <v>45047</v>
      </c>
      <c r="B159" s="123">
        <v>12972.75205544</v>
      </c>
      <c r="C159" s="123">
        <v>216.77322114</v>
      </c>
      <c r="D159" s="123">
        <v>15.593655529999999</v>
      </c>
      <c r="E159" s="123">
        <v>0</v>
      </c>
      <c r="F159" s="123">
        <v>15.593655529999999</v>
      </c>
      <c r="G159" s="123">
        <v>0</v>
      </c>
      <c r="H159" s="123">
        <v>201.17956561</v>
      </c>
      <c r="I159" s="123">
        <v>0</v>
      </c>
      <c r="J159" s="123">
        <v>13.00681393</v>
      </c>
      <c r="K159" s="123">
        <v>188.17275168</v>
      </c>
      <c r="L159" s="123">
        <v>12755.9788343</v>
      </c>
      <c r="M159" s="123">
        <v>1939.3389448200001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5">
        <v>45078</v>
      </c>
      <c r="B160" s="123">
        <v>12870.511702960001</v>
      </c>
      <c r="C160" s="123">
        <v>213.90156906999999</v>
      </c>
      <c r="D160" s="123">
        <v>15.58636828</v>
      </c>
      <c r="E160" s="123">
        <v>0</v>
      </c>
      <c r="F160" s="123">
        <v>15.58636828</v>
      </c>
      <c r="G160" s="123">
        <v>0</v>
      </c>
      <c r="H160" s="123">
        <v>198.31520079000001</v>
      </c>
      <c r="I160" s="123">
        <v>0</v>
      </c>
      <c r="J160" s="123">
        <v>12.75062479</v>
      </c>
      <c r="K160" s="123">
        <v>185.56457599999999</v>
      </c>
      <c r="L160" s="123">
        <v>12656.610133890001</v>
      </c>
      <c r="M160" s="123">
        <v>1863.6713099000001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5">
        <v>45108</v>
      </c>
      <c r="B161" s="123">
        <v>12542.68601406</v>
      </c>
      <c r="C161" s="123">
        <v>212.92989093</v>
      </c>
      <c r="D161" s="123">
        <v>15.600772409999999</v>
      </c>
      <c r="E161" s="123">
        <v>0</v>
      </c>
      <c r="F161" s="123">
        <v>15.600772409999999</v>
      </c>
      <c r="G161" s="123">
        <v>0</v>
      </c>
      <c r="H161" s="123">
        <v>197.32911852000001</v>
      </c>
      <c r="I161" s="123">
        <v>0</v>
      </c>
      <c r="J161" s="123">
        <v>5.4997185100000001</v>
      </c>
      <c r="K161" s="123">
        <v>191.82940001</v>
      </c>
      <c r="L161" s="123">
        <v>12329.756123130001</v>
      </c>
      <c r="M161" s="123">
        <v>1740.2667610399999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5">
        <v>45139</v>
      </c>
      <c r="B162" s="123">
        <v>12776.55444274</v>
      </c>
      <c r="C162" s="123">
        <v>211.49743451000001</v>
      </c>
      <c r="D162" s="123">
        <v>15.6048673</v>
      </c>
      <c r="E162" s="123">
        <v>0</v>
      </c>
      <c r="F162" s="123">
        <v>15.6048673</v>
      </c>
      <c r="G162" s="123">
        <v>0</v>
      </c>
      <c r="H162" s="123">
        <v>195.89256721000001</v>
      </c>
      <c r="I162" s="123">
        <v>0</v>
      </c>
      <c r="J162" s="123">
        <v>5.4997185100000001</v>
      </c>
      <c r="K162" s="123">
        <v>190.3928487</v>
      </c>
      <c r="L162" s="123">
        <v>12565.05700823</v>
      </c>
      <c r="M162" s="123">
        <v>1670.1740788699999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5">
        <v>45170</v>
      </c>
      <c r="B163" s="123">
        <v>12679.437820650001</v>
      </c>
      <c r="C163" s="123">
        <v>210.17479302000001</v>
      </c>
      <c r="D163" s="123">
        <v>15.60394587</v>
      </c>
      <c r="E163" s="123">
        <v>0</v>
      </c>
      <c r="F163" s="123">
        <v>15.60394587</v>
      </c>
      <c r="G163" s="123">
        <v>0</v>
      </c>
      <c r="H163" s="123">
        <v>194.57084714999999</v>
      </c>
      <c r="I163" s="123">
        <v>0</v>
      </c>
      <c r="J163" s="123">
        <v>5.4992676200000004</v>
      </c>
      <c r="K163" s="123">
        <v>189.07157953000001</v>
      </c>
      <c r="L163" s="123">
        <v>12469.263027630001</v>
      </c>
      <c r="M163" s="123">
        <v>1340.80251836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5">
        <v>45200</v>
      </c>
      <c r="B164" s="123">
        <v>12860.79299523</v>
      </c>
      <c r="C164" s="123">
        <v>207.05899787999999</v>
      </c>
      <c r="D164" s="123">
        <v>15.616357170000001</v>
      </c>
      <c r="E164" s="123">
        <v>0</v>
      </c>
      <c r="F164" s="123">
        <v>15.616357170000001</v>
      </c>
      <c r="G164" s="123">
        <v>0</v>
      </c>
      <c r="H164" s="123">
        <v>191.44264071000001</v>
      </c>
      <c r="I164" s="123">
        <v>0</v>
      </c>
      <c r="J164" s="123">
        <v>5.4696819200000002</v>
      </c>
      <c r="K164" s="123">
        <v>185.97295879000001</v>
      </c>
      <c r="L164" s="123">
        <v>12653.73399735</v>
      </c>
      <c r="M164" s="123">
        <v>1370.9680192999999</v>
      </c>
      <c r="N164" s="123"/>
      <c r="O164" s="123"/>
      <c r="P164" s="123"/>
      <c r="Q164" s="123"/>
      <c r="R164" s="123"/>
      <c r="S164" s="123"/>
      <c r="T164" s="123"/>
    </row>
    <row r="165" spans="1:20">
      <c r="A165" s="15">
        <v>45231</v>
      </c>
      <c r="B165" s="123">
        <v>12836.196428069999</v>
      </c>
      <c r="C165" s="123">
        <v>205.51696013</v>
      </c>
      <c r="D165" s="123">
        <v>15.612123909999999</v>
      </c>
      <c r="E165" s="123">
        <v>0</v>
      </c>
      <c r="F165" s="123">
        <v>15.612123909999999</v>
      </c>
      <c r="G165" s="123">
        <v>0</v>
      </c>
      <c r="H165" s="123">
        <v>189.90483621999999</v>
      </c>
      <c r="I165" s="123">
        <v>0</v>
      </c>
      <c r="J165" s="123">
        <v>5.4701836899999998</v>
      </c>
      <c r="K165" s="123">
        <v>184.43465252999999</v>
      </c>
      <c r="L165" s="123">
        <v>12630.679467940001</v>
      </c>
      <c r="M165" s="123">
        <v>1103.31346188</v>
      </c>
      <c r="N165" s="123"/>
      <c r="O165" s="123"/>
      <c r="P165" s="123"/>
      <c r="Q165" s="123"/>
      <c r="R165" s="123"/>
      <c r="S165" s="123"/>
      <c r="T165" s="123"/>
    </row>
    <row r="166" spans="1:20">
      <c r="A166" s="15">
        <v>45261</v>
      </c>
      <c r="B166" s="123">
        <v>13105.207209689999</v>
      </c>
      <c r="C166" s="123">
        <v>231.34650295</v>
      </c>
      <c r="D166" s="123">
        <v>35.591247119999998</v>
      </c>
      <c r="E166" s="123">
        <v>0</v>
      </c>
      <c r="F166" s="123">
        <v>35.591247119999998</v>
      </c>
      <c r="G166" s="123">
        <v>0</v>
      </c>
      <c r="H166" s="123">
        <v>195.75525583000001</v>
      </c>
      <c r="I166" s="123">
        <v>0</v>
      </c>
      <c r="J166" s="123">
        <v>0</v>
      </c>
      <c r="K166" s="123">
        <v>195.75525583000001</v>
      </c>
      <c r="L166" s="123">
        <v>12873.860706740001</v>
      </c>
      <c r="M166" s="123">
        <v>1221.1241996599999</v>
      </c>
      <c r="N166" s="123"/>
      <c r="O166" s="123"/>
      <c r="P166" s="123"/>
      <c r="Q166" s="123"/>
      <c r="R166" s="123"/>
      <c r="S166" s="123"/>
      <c r="T166" s="123"/>
    </row>
    <row r="167" spans="1:20">
      <c r="A167" s="15">
        <v>45292</v>
      </c>
      <c r="B167" s="123">
        <v>13010.489493139999</v>
      </c>
      <c r="C167" s="123">
        <v>227.19309874000001</v>
      </c>
      <c r="D167" s="123">
        <v>35.994977089999999</v>
      </c>
      <c r="E167" s="123">
        <v>0</v>
      </c>
      <c r="F167" s="123">
        <v>35.994977089999999</v>
      </c>
      <c r="G167" s="123">
        <v>0</v>
      </c>
      <c r="H167" s="123">
        <v>191.19812164999999</v>
      </c>
      <c r="I167" s="123">
        <v>0</v>
      </c>
      <c r="J167" s="123">
        <v>0</v>
      </c>
      <c r="K167" s="123">
        <v>191.19812164999999</v>
      </c>
      <c r="L167" s="123">
        <v>12783.2963944</v>
      </c>
      <c r="M167" s="123">
        <v>1064.7021130200001</v>
      </c>
      <c r="N167" s="123"/>
      <c r="O167" s="123"/>
      <c r="P167" s="123"/>
      <c r="Q167" s="123"/>
      <c r="R167" s="123"/>
      <c r="S167" s="123"/>
      <c r="T167" s="123"/>
    </row>
    <row r="168" spans="1:20">
      <c r="A168" s="15">
        <v>45323</v>
      </c>
      <c r="B168" s="123">
        <v>13108.09508816</v>
      </c>
      <c r="C168" s="123">
        <v>222.96100501000001</v>
      </c>
      <c r="D168" s="123">
        <v>51.080351819999997</v>
      </c>
      <c r="E168" s="123">
        <v>0</v>
      </c>
      <c r="F168" s="123">
        <v>51.080351819999997</v>
      </c>
      <c r="G168" s="123">
        <v>0</v>
      </c>
      <c r="H168" s="123">
        <v>171.88065319</v>
      </c>
      <c r="I168" s="123">
        <v>0</v>
      </c>
      <c r="J168" s="123">
        <v>0</v>
      </c>
      <c r="K168" s="123">
        <v>171.88065319</v>
      </c>
      <c r="L168" s="123">
        <v>12885.13408315</v>
      </c>
      <c r="M168" s="123">
        <v>1123.80046036</v>
      </c>
      <c r="N168" s="123"/>
      <c r="O168" s="123"/>
      <c r="P168" s="123"/>
      <c r="Q168" s="123"/>
      <c r="R168" s="123"/>
      <c r="S168" s="123"/>
      <c r="T168" s="123"/>
    </row>
    <row r="169" spans="1:20">
      <c r="A169" s="15">
        <v>45352</v>
      </c>
      <c r="B169" s="123">
        <v>13183.047144579999</v>
      </c>
      <c r="C169" s="123">
        <v>226.32230661</v>
      </c>
      <c r="D169" s="123">
        <v>52.262954049999998</v>
      </c>
      <c r="E169" s="123">
        <v>0</v>
      </c>
      <c r="F169" s="123">
        <v>52.262954049999998</v>
      </c>
      <c r="G169" s="123">
        <v>0</v>
      </c>
      <c r="H169" s="123">
        <v>174.05935256000001</v>
      </c>
      <c r="I169" s="123">
        <v>0</v>
      </c>
      <c r="J169" s="123">
        <v>0</v>
      </c>
      <c r="K169" s="123">
        <v>174.05935256000001</v>
      </c>
      <c r="L169" s="123">
        <v>12956.724837969999</v>
      </c>
      <c r="M169" s="123">
        <v>1159.28742111</v>
      </c>
      <c r="N169" s="123"/>
      <c r="O169" s="123"/>
      <c r="P169" s="123"/>
      <c r="Q169" s="123"/>
      <c r="R169" s="123"/>
      <c r="S169" s="123"/>
      <c r="T169" s="123"/>
    </row>
    <row r="170" spans="1:20">
      <c r="A170" s="15">
        <v>45383</v>
      </c>
      <c r="B170" s="123">
        <v>13208.47050456</v>
      </c>
      <c r="C170" s="123">
        <v>227.46705223999999</v>
      </c>
      <c r="D170" s="123">
        <v>52.9050899</v>
      </c>
      <c r="E170" s="123">
        <v>0</v>
      </c>
      <c r="F170" s="123">
        <v>52.9050899</v>
      </c>
      <c r="G170" s="123">
        <v>0</v>
      </c>
      <c r="H170" s="123">
        <v>174.56196234000001</v>
      </c>
      <c r="I170" s="123">
        <v>0</v>
      </c>
      <c r="J170" s="123">
        <v>0</v>
      </c>
      <c r="K170" s="123">
        <v>174.56196234000001</v>
      </c>
      <c r="L170" s="123">
        <v>12981.003452319999</v>
      </c>
      <c r="M170" s="123">
        <v>1209.73040337</v>
      </c>
      <c r="N170" s="123"/>
      <c r="O170" s="123"/>
      <c r="P170" s="123"/>
      <c r="Q170" s="123"/>
      <c r="R170" s="123"/>
      <c r="S170" s="123"/>
      <c r="T170" s="123"/>
    </row>
    <row r="171" spans="1:20">
      <c r="A171" s="15">
        <v>45413</v>
      </c>
      <c r="B171" s="123">
        <v>12875.68776413</v>
      </c>
      <c r="C171" s="123">
        <v>219.06454986</v>
      </c>
      <c r="D171" s="123">
        <v>53.53178175</v>
      </c>
      <c r="E171" s="123">
        <v>0</v>
      </c>
      <c r="F171" s="123">
        <v>53.53178175</v>
      </c>
      <c r="G171" s="123">
        <v>0</v>
      </c>
      <c r="H171" s="123">
        <v>165.53276811000001</v>
      </c>
      <c r="I171" s="123">
        <v>0</v>
      </c>
      <c r="J171" s="123">
        <v>0</v>
      </c>
      <c r="K171" s="123">
        <v>165.53276811000001</v>
      </c>
      <c r="L171" s="123">
        <v>12656.623214269999</v>
      </c>
      <c r="M171" s="123">
        <v>3373.5055132100001</v>
      </c>
      <c r="N171" s="123"/>
      <c r="O171" s="123"/>
      <c r="P171" s="123"/>
      <c r="Q171" s="123"/>
      <c r="R171" s="123"/>
      <c r="S171" s="123"/>
      <c r="T171" s="123"/>
    </row>
    <row r="172" spans="1:20">
      <c r="A172" s="15">
        <v>45444</v>
      </c>
      <c r="B172" s="123">
        <v>13296.352351310001</v>
      </c>
      <c r="C172" s="123">
        <v>215.14973168</v>
      </c>
      <c r="D172" s="123">
        <v>53.772334030000003</v>
      </c>
      <c r="E172" s="123">
        <v>0</v>
      </c>
      <c r="F172" s="123">
        <v>53.772334030000003</v>
      </c>
      <c r="G172" s="123">
        <v>0</v>
      </c>
      <c r="H172" s="123">
        <v>161.37739765000001</v>
      </c>
      <c r="I172" s="123">
        <v>0</v>
      </c>
      <c r="J172" s="123">
        <v>0</v>
      </c>
      <c r="K172" s="123">
        <v>161.37739765000001</v>
      </c>
      <c r="L172" s="123">
        <v>13081.202619629999</v>
      </c>
      <c r="M172" s="123">
        <v>3388.7388079299999</v>
      </c>
      <c r="N172" s="123"/>
      <c r="O172" s="123"/>
      <c r="P172" s="123"/>
      <c r="Q172" s="123"/>
      <c r="R172" s="123"/>
      <c r="S172" s="123"/>
      <c r="T172" s="123"/>
    </row>
    <row r="173" spans="1:20">
      <c r="A173" s="15">
        <v>45474</v>
      </c>
      <c r="B173" s="123">
        <v>13146.71605241</v>
      </c>
      <c r="C173" s="123">
        <v>214.72355888999999</v>
      </c>
      <c r="D173" s="123">
        <v>55.507385999999997</v>
      </c>
      <c r="E173" s="123">
        <v>0</v>
      </c>
      <c r="F173" s="123">
        <v>53.691192690000001</v>
      </c>
      <c r="G173" s="123">
        <v>1.8161933100000001</v>
      </c>
      <c r="H173" s="123">
        <v>159.21617289</v>
      </c>
      <c r="I173" s="123">
        <v>0</v>
      </c>
      <c r="J173" s="123">
        <v>0</v>
      </c>
      <c r="K173" s="123">
        <v>159.21617289</v>
      </c>
      <c r="L173" s="123">
        <v>12931.99249352</v>
      </c>
      <c r="M173" s="123">
        <v>3606.75542154</v>
      </c>
      <c r="N173" s="123"/>
      <c r="O173" s="123"/>
      <c r="P173" s="123"/>
      <c r="Q173" s="123"/>
      <c r="R173" s="123"/>
      <c r="S173" s="123"/>
      <c r="T173" s="123"/>
    </row>
    <row r="174" spans="1:20">
      <c r="A174" s="15">
        <v>45505</v>
      </c>
      <c r="B174" s="123">
        <v>13081.80822884</v>
      </c>
      <c r="C174" s="123">
        <v>213.09739662000001</v>
      </c>
      <c r="D174" s="123">
        <v>57.522126010000001</v>
      </c>
      <c r="E174" s="123">
        <v>0</v>
      </c>
      <c r="F174" s="123">
        <v>53.897507070000003</v>
      </c>
      <c r="G174" s="123">
        <v>3.62461894</v>
      </c>
      <c r="H174" s="123">
        <v>155.57527060999999</v>
      </c>
      <c r="I174" s="123">
        <v>0</v>
      </c>
      <c r="J174" s="123">
        <v>0</v>
      </c>
      <c r="K174" s="123">
        <v>155.57527060999999</v>
      </c>
      <c r="L174" s="123">
        <v>12868.71083222</v>
      </c>
      <c r="M174" s="123">
        <v>3482.4510166199998</v>
      </c>
      <c r="N174" s="123"/>
      <c r="O174" s="123"/>
      <c r="P174" s="123"/>
      <c r="Q174" s="123"/>
      <c r="R174" s="123"/>
      <c r="S174" s="123"/>
      <c r="T174" s="123"/>
    </row>
    <row r="175" spans="1:20">
      <c r="A175" s="15">
        <v>45536</v>
      </c>
      <c r="B175" s="123">
        <v>13341.031172450001</v>
      </c>
      <c r="C175" s="123">
        <v>211.31068182000001</v>
      </c>
      <c r="D175" s="123">
        <v>60.951763249999999</v>
      </c>
      <c r="E175" s="123">
        <v>0</v>
      </c>
      <c r="F175" s="123">
        <v>53.475057079999999</v>
      </c>
      <c r="G175" s="123">
        <v>7.4767061699999999</v>
      </c>
      <c r="H175" s="123">
        <v>150.35891856999999</v>
      </c>
      <c r="I175" s="123">
        <v>0</v>
      </c>
      <c r="J175" s="123">
        <v>0</v>
      </c>
      <c r="K175" s="123">
        <v>150.35891856999999</v>
      </c>
      <c r="L175" s="123">
        <v>13129.720490629999</v>
      </c>
      <c r="M175" s="123">
        <v>3491.8196224200001</v>
      </c>
      <c r="N175" s="123"/>
      <c r="O175" s="123"/>
      <c r="P175" s="123"/>
      <c r="Q175" s="123"/>
      <c r="R175" s="123"/>
      <c r="S175" s="123"/>
      <c r="T175" s="123"/>
    </row>
    <row r="176" spans="1:20">
      <c r="A176" s="15">
        <v>45566</v>
      </c>
      <c r="B176" s="123">
        <v>13464.67547604</v>
      </c>
      <c r="C176" s="123">
        <v>205.28160358</v>
      </c>
      <c r="D176" s="123">
        <v>61.762489909999999</v>
      </c>
      <c r="E176" s="123">
        <v>0</v>
      </c>
      <c r="F176" s="123">
        <v>52.844661559999999</v>
      </c>
      <c r="G176" s="123">
        <v>8.9178283500000006</v>
      </c>
      <c r="H176" s="123">
        <v>143.51911367</v>
      </c>
      <c r="I176" s="123">
        <v>0</v>
      </c>
      <c r="J176" s="123">
        <v>0</v>
      </c>
      <c r="K176" s="123">
        <v>143.51911367</v>
      </c>
      <c r="L176" s="123">
        <v>13259.393872459999</v>
      </c>
      <c r="M176" s="123">
        <v>3376.9987827300001</v>
      </c>
      <c r="N176" s="123"/>
      <c r="O176" s="123"/>
      <c r="P176" s="123"/>
      <c r="Q176" s="123"/>
      <c r="R176" s="123"/>
      <c r="S176" s="123"/>
      <c r="T176" s="123"/>
    </row>
    <row r="177" spans="1:20">
      <c r="A177" s="15">
        <v>45597</v>
      </c>
      <c r="B177" s="123">
        <v>13915.66025379</v>
      </c>
      <c r="C177" s="123">
        <v>204.73657194</v>
      </c>
      <c r="D177" s="123">
        <v>66.772272959999995</v>
      </c>
      <c r="E177" s="123">
        <v>0</v>
      </c>
      <c r="F177" s="123">
        <v>57.730234899999999</v>
      </c>
      <c r="G177" s="123">
        <v>9.0420380599999994</v>
      </c>
      <c r="H177" s="123">
        <v>137.96429898</v>
      </c>
      <c r="I177" s="123">
        <v>0</v>
      </c>
      <c r="J177" s="123">
        <v>0</v>
      </c>
      <c r="K177" s="123">
        <v>137.96429898</v>
      </c>
      <c r="L177" s="123">
        <v>13710.923681849999</v>
      </c>
      <c r="M177" s="123">
        <v>3347.6812101599999</v>
      </c>
      <c r="N177" s="123"/>
      <c r="O177" s="123"/>
      <c r="P177" s="123"/>
      <c r="Q177" s="123"/>
      <c r="R177" s="123"/>
      <c r="S177" s="123"/>
      <c r="T177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31"/>
  </cols>
  <sheetData>
    <row r="1" spans="1:28">
      <c r="A1" s="27" t="s">
        <v>131</v>
      </c>
      <c r="B1" s="17"/>
    </row>
    <row r="2" spans="1:28" ht="5.25" customHeight="1"/>
    <row r="3" spans="1:28" ht="26.25" customHeight="1">
      <c r="A3" s="222" t="s">
        <v>73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5" t="s">
        <v>130</v>
      </c>
      <c r="B4" s="227"/>
      <c r="C4" s="227"/>
      <c r="L4" s="33"/>
      <c r="U4" s="33"/>
      <c r="V4" s="33"/>
    </row>
    <row r="5" spans="1:28" ht="12.75" customHeight="1">
      <c r="A5" s="33" t="s">
        <v>231</v>
      </c>
      <c r="B5" s="33"/>
      <c r="C5" s="33"/>
      <c r="L5" s="33"/>
      <c r="U5" s="33"/>
      <c r="V5" s="33"/>
    </row>
    <row r="6" spans="1:28" s="34" customFormat="1" ht="18" customHeight="1">
      <c r="A6" s="228" t="s">
        <v>0</v>
      </c>
      <c r="B6" s="213" t="s">
        <v>1</v>
      </c>
      <c r="C6" s="213" t="s">
        <v>58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59</v>
      </c>
      <c r="V6" s="213" t="s">
        <v>54</v>
      </c>
    </row>
    <row r="7" spans="1:28" s="36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3"/>
      <c r="V8" s="21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35">
        <v>1</v>
      </c>
      <c r="B10" s="30">
        <v>2</v>
      </c>
      <c r="C10" s="35">
        <v>3</v>
      </c>
      <c r="D10" s="30">
        <v>4</v>
      </c>
      <c r="E10" s="35">
        <v>5</v>
      </c>
      <c r="F10" s="30">
        <v>6</v>
      </c>
      <c r="G10" s="35">
        <v>7</v>
      </c>
      <c r="H10" s="30">
        <v>8</v>
      </c>
      <c r="I10" s="35">
        <v>9</v>
      </c>
      <c r="J10" s="30">
        <v>10</v>
      </c>
      <c r="K10" s="35">
        <v>11</v>
      </c>
      <c r="L10" s="30">
        <v>12</v>
      </c>
      <c r="M10" s="35">
        <v>13</v>
      </c>
      <c r="N10" s="30">
        <v>14</v>
      </c>
      <c r="O10" s="35">
        <v>15</v>
      </c>
      <c r="P10" s="30">
        <v>16</v>
      </c>
      <c r="Q10" s="35">
        <v>17</v>
      </c>
      <c r="R10" s="30">
        <v>18</v>
      </c>
      <c r="S10" s="35">
        <v>19</v>
      </c>
      <c r="T10" s="30">
        <v>20</v>
      </c>
      <c r="U10" s="35">
        <v>21</v>
      </c>
      <c r="V10" s="30">
        <v>22</v>
      </c>
    </row>
    <row r="11" spans="1:28" hidden="1" outlineLevel="1">
      <c r="A11" s="15">
        <v>40544</v>
      </c>
      <c r="B11" s="123">
        <v>5956.1839108300001</v>
      </c>
      <c r="C11" s="123">
        <v>3336.4581605100002</v>
      </c>
      <c r="D11" s="123">
        <v>1575.9278632600001</v>
      </c>
      <c r="E11" s="123">
        <v>566.23738541</v>
      </c>
      <c r="F11" s="123">
        <v>472.59459399999997</v>
      </c>
      <c r="G11" s="123">
        <v>537.09588384999995</v>
      </c>
      <c r="H11" s="123">
        <v>1760.5302972500001</v>
      </c>
      <c r="I11" s="123">
        <v>34.766344240000002</v>
      </c>
      <c r="J11" s="123">
        <v>341.16245444999998</v>
      </c>
      <c r="K11" s="123">
        <v>1384.60149856</v>
      </c>
      <c r="L11" s="123">
        <v>2465.0606041999999</v>
      </c>
      <c r="M11" s="123">
        <v>329.48437938000001</v>
      </c>
      <c r="N11" s="123">
        <v>4.2001714400000001</v>
      </c>
      <c r="O11" s="123">
        <v>31.434368079999999</v>
      </c>
      <c r="P11" s="123">
        <v>293.84983985999997</v>
      </c>
      <c r="Q11" s="123">
        <v>2135.5762248199999</v>
      </c>
      <c r="R11" s="123">
        <v>14.67145367</v>
      </c>
      <c r="S11" s="123">
        <v>79.853868140000003</v>
      </c>
      <c r="T11" s="123">
        <v>2041.05090301</v>
      </c>
      <c r="U11" s="123">
        <v>154.66514612</v>
      </c>
      <c r="V11" s="123">
        <v>3156.1768800700002</v>
      </c>
      <c r="W11" s="123"/>
      <c r="X11" s="123"/>
      <c r="Y11" s="123"/>
      <c r="Z11" s="123"/>
      <c r="AA11" s="123"/>
      <c r="AB11" s="123"/>
    </row>
    <row r="12" spans="1:28" hidden="1" outlineLevel="1">
      <c r="A12" s="15">
        <v>40575</v>
      </c>
      <c r="B12" s="123">
        <v>5932.4893287499999</v>
      </c>
      <c r="C12" s="123">
        <v>3334.4826643199999</v>
      </c>
      <c r="D12" s="123">
        <v>1595.6543377600001</v>
      </c>
      <c r="E12" s="123">
        <v>586.66770438000003</v>
      </c>
      <c r="F12" s="123">
        <v>473.74359307999998</v>
      </c>
      <c r="G12" s="123">
        <v>535.24304029999996</v>
      </c>
      <c r="H12" s="123">
        <v>1738.8283265600001</v>
      </c>
      <c r="I12" s="123">
        <v>35.382046809999999</v>
      </c>
      <c r="J12" s="123">
        <v>334.84771709</v>
      </c>
      <c r="K12" s="123">
        <v>1368.59856266</v>
      </c>
      <c r="L12" s="123">
        <v>2442.8640834100001</v>
      </c>
      <c r="M12" s="123">
        <v>328.88256405999999</v>
      </c>
      <c r="N12" s="123">
        <v>4.5909062199999999</v>
      </c>
      <c r="O12" s="123">
        <v>31.6890529</v>
      </c>
      <c r="P12" s="123">
        <v>292.60260493999999</v>
      </c>
      <c r="Q12" s="123">
        <v>2113.9815193499999</v>
      </c>
      <c r="R12" s="123">
        <v>25.28966986</v>
      </c>
      <c r="S12" s="123">
        <v>85.861085869999997</v>
      </c>
      <c r="T12" s="123">
        <v>2002.83076362</v>
      </c>
      <c r="U12" s="123">
        <v>155.14258101999999</v>
      </c>
      <c r="V12" s="123">
        <v>3106.2133069400002</v>
      </c>
      <c r="W12" s="123"/>
      <c r="X12" s="123"/>
      <c r="Y12" s="123"/>
      <c r="Z12" s="123"/>
      <c r="AA12" s="123"/>
      <c r="AB12" s="123"/>
    </row>
    <row r="13" spans="1:28" hidden="1" outlineLevel="1">
      <c r="A13" s="15">
        <v>40603</v>
      </c>
      <c r="B13" s="123">
        <v>5903.8920937000003</v>
      </c>
      <c r="C13" s="123">
        <v>3333.8794879699999</v>
      </c>
      <c r="D13" s="123">
        <v>1616.4992637600001</v>
      </c>
      <c r="E13" s="123">
        <v>653.77396471999998</v>
      </c>
      <c r="F13" s="123">
        <v>434.61811811000001</v>
      </c>
      <c r="G13" s="123">
        <v>528.10718093000003</v>
      </c>
      <c r="H13" s="123">
        <v>1717.3802242100001</v>
      </c>
      <c r="I13" s="123">
        <v>36.300311440000002</v>
      </c>
      <c r="J13" s="123">
        <v>330.32411640999999</v>
      </c>
      <c r="K13" s="123">
        <v>1350.75579636</v>
      </c>
      <c r="L13" s="123">
        <v>2405.3504139000001</v>
      </c>
      <c r="M13" s="123">
        <v>329.63478146</v>
      </c>
      <c r="N13" s="123">
        <v>4.6029557199999998</v>
      </c>
      <c r="O13" s="123">
        <v>34.517913880000002</v>
      </c>
      <c r="P13" s="123">
        <v>290.51391186000001</v>
      </c>
      <c r="Q13" s="123">
        <v>2075.7156324399998</v>
      </c>
      <c r="R13" s="123">
        <v>26.671386770000002</v>
      </c>
      <c r="S13" s="123">
        <v>79.180866679999994</v>
      </c>
      <c r="T13" s="123">
        <v>1969.86337899</v>
      </c>
      <c r="U13" s="123">
        <v>164.66219183000001</v>
      </c>
      <c r="V13" s="123">
        <v>3020.2788155100002</v>
      </c>
      <c r="W13" s="123"/>
      <c r="X13" s="123"/>
      <c r="Y13" s="123"/>
      <c r="Z13" s="123"/>
      <c r="AA13" s="123"/>
      <c r="AB13" s="123"/>
    </row>
    <row r="14" spans="1:28" hidden="1" outlineLevel="1">
      <c r="A14" s="15">
        <v>40634</v>
      </c>
      <c r="B14" s="123">
        <v>5938.8879184099997</v>
      </c>
      <c r="C14" s="123">
        <v>3364.0540148199998</v>
      </c>
      <c r="D14" s="123">
        <v>1665.78377454</v>
      </c>
      <c r="E14" s="123">
        <v>696.13836171000003</v>
      </c>
      <c r="F14" s="123">
        <v>444.08374090000001</v>
      </c>
      <c r="G14" s="123">
        <v>525.56167192999999</v>
      </c>
      <c r="H14" s="123">
        <v>1698.2702402800001</v>
      </c>
      <c r="I14" s="123">
        <v>36.412192019999999</v>
      </c>
      <c r="J14" s="123">
        <v>326.32711952</v>
      </c>
      <c r="K14" s="123">
        <v>1335.53092874</v>
      </c>
      <c r="L14" s="123">
        <v>2392.9029017600001</v>
      </c>
      <c r="M14" s="123">
        <v>331.23818741999997</v>
      </c>
      <c r="N14" s="123">
        <v>4.67221317</v>
      </c>
      <c r="O14" s="123">
        <v>33.219086779999998</v>
      </c>
      <c r="P14" s="123">
        <v>293.34688747000001</v>
      </c>
      <c r="Q14" s="123">
        <v>2061.66471434</v>
      </c>
      <c r="R14" s="123">
        <v>15.430687730000001</v>
      </c>
      <c r="S14" s="123">
        <v>80.195064459999998</v>
      </c>
      <c r="T14" s="123">
        <v>1966.0389621500001</v>
      </c>
      <c r="U14" s="123">
        <v>181.93100183000001</v>
      </c>
      <c r="V14" s="123">
        <v>3001.8254339599998</v>
      </c>
      <c r="W14" s="123"/>
      <c r="X14" s="123"/>
      <c r="Y14" s="123"/>
      <c r="Z14" s="123"/>
      <c r="AA14" s="123"/>
      <c r="AB14" s="123"/>
    </row>
    <row r="15" spans="1:28" hidden="1" outlineLevel="1">
      <c r="A15" s="15">
        <v>40664</v>
      </c>
      <c r="B15" s="123">
        <v>5968.2746021900002</v>
      </c>
      <c r="C15" s="123">
        <v>3405.4803304900001</v>
      </c>
      <c r="D15" s="123">
        <v>1713.8724528400001</v>
      </c>
      <c r="E15" s="123">
        <v>732.54415630000005</v>
      </c>
      <c r="F15" s="123">
        <v>465.97097671</v>
      </c>
      <c r="G15" s="123">
        <v>515.35731983000005</v>
      </c>
      <c r="H15" s="123">
        <v>1691.6078776500001</v>
      </c>
      <c r="I15" s="123">
        <v>54.246071579999999</v>
      </c>
      <c r="J15" s="123">
        <v>323.24942192999998</v>
      </c>
      <c r="K15" s="123">
        <v>1314.1123841399999</v>
      </c>
      <c r="L15" s="123">
        <v>2367.2775649599998</v>
      </c>
      <c r="M15" s="123">
        <v>328.32829806000001</v>
      </c>
      <c r="N15" s="123">
        <v>4.4105094100000004</v>
      </c>
      <c r="O15" s="123">
        <v>31.650318339999998</v>
      </c>
      <c r="P15" s="123">
        <v>292.26747031000002</v>
      </c>
      <c r="Q15" s="123">
        <v>2038.9492669000001</v>
      </c>
      <c r="R15" s="123">
        <v>27.036474429999998</v>
      </c>
      <c r="S15" s="123">
        <v>72.541757009999998</v>
      </c>
      <c r="T15" s="123">
        <v>1939.37103546</v>
      </c>
      <c r="U15" s="123">
        <v>195.51670673999999</v>
      </c>
      <c r="V15" s="123">
        <v>2846.6673653100002</v>
      </c>
      <c r="W15" s="123"/>
      <c r="X15" s="123"/>
      <c r="Y15" s="123"/>
      <c r="Z15" s="123"/>
      <c r="AA15" s="123"/>
      <c r="AB15" s="123"/>
    </row>
    <row r="16" spans="1:28" hidden="1" outlineLevel="1">
      <c r="A16" s="15">
        <v>40695</v>
      </c>
      <c r="B16" s="123">
        <v>5989.6588036100002</v>
      </c>
      <c r="C16" s="123">
        <v>3434.34942095</v>
      </c>
      <c r="D16" s="123">
        <v>1766.16325777</v>
      </c>
      <c r="E16" s="123">
        <v>761.27674865999995</v>
      </c>
      <c r="F16" s="123">
        <v>484.58056841000001</v>
      </c>
      <c r="G16" s="123">
        <v>520.30594069999995</v>
      </c>
      <c r="H16" s="123">
        <v>1668.18616318</v>
      </c>
      <c r="I16" s="123">
        <v>58.542106779999997</v>
      </c>
      <c r="J16" s="123">
        <v>318.26521837000001</v>
      </c>
      <c r="K16" s="123">
        <v>1291.37883803</v>
      </c>
      <c r="L16" s="123">
        <v>2348.76632307</v>
      </c>
      <c r="M16" s="123">
        <v>336.93161830999998</v>
      </c>
      <c r="N16" s="123">
        <v>4.8172900299999997</v>
      </c>
      <c r="O16" s="123">
        <v>32.186347359999999</v>
      </c>
      <c r="P16" s="123">
        <v>299.92798091999998</v>
      </c>
      <c r="Q16" s="123">
        <v>2011.83470476</v>
      </c>
      <c r="R16" s="123">
        <v>29.610894810000001</v>
      </c>
      <c r="S16" s="123">
        <v>73.45683871</v>
      </c>
      <c r="T16" s="123">
        <v>1908.76697124</v>
      </c>
      <c r="U16" s="123">
        <v>206.54305959000001</v>
      </c>
      <c r="V16" s="123">
        <v>2818.3833951400002</v>
      </c>
      <c r="W16" s="123"/>
      <c r="X16" s="123"/>
      <c r="Y16" s="123"/>
      <c r="Z16" s="123"/>
      <c r="AA16" s="123"/>
      <c r="AB16" s="123"/>
    </row>
    <row r="17" spans="1:28" hidden="1" outlineLevel="1">
      <c r="A17" s="15">
        <v>40725</v>
      </c>
      <c r="B17" s="123">
        <v>5964.5846168199996</v>
      </c>
      <c r="C17" s="123">
        <v>3436.0322835799998</v>
      </c>
      <c r="D17" s="123">
        <v>1799.1295651</v>
      </c>
      <c r="E17" s="123">
        <v>775.77445777000003</v>
      </c>
      <c r="F17" s="123">
        <v>501.30735629999998</v>
      </c>
      <c r="G17" s="123">
        <v>522.04775102999997</v>
      </c>
      <c r="H17" s="123">
        <v>1636.90271848</v>
      </c>
      <c r="I17" s="123">
        <v>59.436446830000001</v>
      </c>
      <c r="J17" s="123">
        <v>318.03630939999999</v>
      </c>
      <c r="K17" s="123">
        <v>1259.42996225</v>
      </c>
      <c r="L17" s="123">
        <v>2322.0179208300001</v>
      </c>
      <c r="M17" s="123">
        <v>347.84335833</v>
      </c>
      <c r="N17" s="123">
        <v>4.5916621700000002</v>
      </c>
      <c r="O17" s="123">
        <v>33.922262410000002</v>
      </c>
      <c r="P17" s="123">
        <v>309.32943375000002</v>
      </c>
      <c r="Q17" s="123">
        <v>1974.1745625000001</v>
      </c>
      <c r="R17" s="123">
        <v>31.019532900000002</v>
      </c>
      <c r="S17" s="123">
        <v>70.320688649999994</v>
      </c>
      <c r="T17" s="123">
        <v>1872.8343409500001</v>
      </c>
      <c r="U17" s="123">
        <v>206.53441240999999</v>
      </c>
      <c r="V17" s="123">
        <v>2929.3918368899999</v>
      </c>
      <c r="W17" s="123"/>
      <c r="X17" s="123"/>
      <c r="Y17" s="123"/>
      <c r="Z17" s="123"/>
      <c r="AA17" s="123"/>
      <c r="AB17" s="123"/>
    </row>
    <row r="18" spans="1:28" hidden="1" outlineLevel="1">
      <c r="A18" s="15">
        <v>40756</v>
      </c>
      <c r="B18" s="123">
        <v>5918.8309413200004</v>
      </c>
      <c r="C18" s="123">
        <v>3423.3979946499999</v>
      </c>
      <c r="D18" s="123">
        <v>1828.3330227199999</v>
      </c>
      <c r="E18" s="123">
        <v>775.19257024000001</v>
      </c>
      <c r="F18" s="123">
        <v>527.97501606000003</v>
      </c>
      <c r="G18" s="123">
        <v>525.16543641999999</v>
      </c>
      <c r="H18" s="123">
        <v>1595.06497193</v>
      </c>
      <c r="I18" s="123">
        <v>59.098889569999997</v>
      </c>
      <c r="J18" s="123">
        <v>309.08864419000002</v>
      </c>
      <c r="K18" s="123">
        <v>1226.87743817</v>
      </c>
      <c r="L18" s="123">
        <v>2294.3276812300001</v>
      </c>
      <c r="M18" s="123">
        <v>362.24418900000001</v>
      </c>
      <c r="N18" s="123">
        <v>4.5523870000000004</v>
      </c>
      <c r="O18" s="123">
        <v>33.993238359999999</v>
      </c>
      <c r="P18" s="123">
        <v>323.69856363999997</v>
      </c>
      <c r="Q18" s="123">
        <v>1932.08349223</v>
      </c>
      <c r="R18" s="123">
        <v>17.21950966</v>
      </c>
      <c r="S18" s="123">
        <v>80.935926190000004</v>
      </c>
      <c r="T18" s="123">
        <v>1833.92805638</v>
      </c>
      <c r="U18" s="123">
        <v>201.10526544000001</v>
      </c>
      <c r="V18" s="123">
        <v>2687.6007472900001</v>
      </c>
      <c r="W18" s="123"/>
      <c r="X18" s="123"/>
      <c r="Y18" s="123"/>
      <c r="Z18" s="123"/>
      <c r="AA18" s="123"/>
      <c r="AB18" s="123"/>
    </row>
    <row r="19" spans="1:28" hidden="1" outlineLevel="1">
      <c r="A19" s="15">
        <v>40787</v>
      </c>
      <c r="B19" s="123">
        <v>5858.7520294599999</v>
      </c>
      <c r="C19" s="123">
        <v>3431.27674884</v>
      </c>
      <c r="D19" s="123">
        <v>1872.91346703</v>
      </c>
      <c r="E19" s="123">
        <v>800.54828095000005</v>
      </c>
      <c r="F19" s="123">
        <v>548.87112230000002</v>
      </c>
      <c r="G19" s="123">
        <v>523.49406378000003</v>
      </c>
      <c r="H19" s="123">
        <v>1558.36328181</v>
      </c>
      <c r="I19" s="123">
        <v>60.201230010000003</v>
      </c>
      <c r="J19" s="123">
        <v>305.87254954000002</v>
      </c>
      <c r="K19" s="123">
        <v>1192.2895022600001</v>
      </c>
      <c r="L19" s="123">
        <v>2227.37492922</v>
      </c>
      <c r="M19" s="123">
        <v>371.38991433000001</v>
      </c>
      <c r="N19" s="123">
        <v>4.2309570299999999</v>
      </c>
      <c r="O19" s="123">
        <v>33.661402510000002</v>
      </c>
      <c r="P19" s="123">
        <v>333.49755478999998</v>
      </c>
      <c r="Q19" s="123">
        <v>1855.98501489</v>
      </c>
      <c r="R19" s="123">
        <v>30.750640359999998</v>
      </c>
      <c r="S19" s="123">
        <v>56.023904209999998</v>
      </c>
      <c r="T19" s="123">
        <v>1769.21047032</v>
      </c>
      <c r="U19" s="123">
        <v>200.10035139999999</v>
      </c>
      <c r="V19" s="123">
        <v>2625.9623513699999</v>
      </c>
      <c r="W19" s="123"/>
      <c r="X19" s="123"/>
      <c r="Y19" s="123"/>
      <c r="Z19" s="123"/>
      <c r="AA19" s="123"/>
      <c r="AB19" s="123"/>
    </row>
    <row r="20" spans="1:28" hidden="1" outlineLevel="1">
      <c r="A20" s="15">
        <v>40817</v>
      </c>
      <c r="B20" s="123">
        <v>5838.4941484199999</v>
      </c>
      <c r="C20" s="123">
        <v>3278.8247905600001</v>
      </c>
      <c r="D20" s="123">
        <v>1900.84703225</v>
      </c>
      <c r="E20" s="123">
        <v>817.50474113999996</v>
      </c>
      <c r="F20" s="123">
        <v>558.36766839999996</v>
      </c>
      <c r="G20" s="123">
        <v>524.97462270999995</v>
      </c>
      <c r="H20" s="123">
        <v>1377.9777583099999</v>
      </c>
      <c r="I20" s="123">
        <v>60.821382569999997</v>
      </c>
      <c r="J20" s="123">
        <v>270.86015029999999</v>
      </c>
      <c r="K20" s="123">
        <v>1046.2962254399999</v>
      </c>
      <c r="L20" s="123">
        <v>2355.7454753100001</v>
      </c>
      <c r="M20" s="123">
        <v>394.22091317000002</v>
      </c>
      <c r="N20" s="123">
        <v>4.42020284</v>
      </c>
      <c r="O20" s="123">
        <v>36.063088999999998</v>
      </c>
      <c r="P20" s="123">
        <v>353.73762133000002</v>
      </c>
      <c r="Q20" s="123">
        <v>1961.5245621399999</v>
      </c>
      <c r="R20" s="123">
        <v>17.582863199999998</v>
      </c>
      <c r="S20" s="123">
        <v>96.072508810000002</v>
      </c>
      <c r="T20" s="123">
        <v>1847.8691901300001</v>
      </c>
      <c r="U20" s="123">
        <v>203.92388255</v>
      </c>
      <c r="V20" s="123">
        <v>2598.8355662899999</v>
      </c>
      <c r="W20" s="123"/>
      <c r="X20" s="123"/>
      <c r="Y20" s="123"/>
      <c r="Z20" s="123"/>
      <c r="AA20" s="123"/>
      <c r="AB20" s="123"/>
    </row>
    <row r="21" spans="1:28" hidden="1" outlineLevel="1">
      <c r="A21" s="15">
        <v>40848</v>
      </c>
      <c r="B21" s="123">
        <v>5756.7404252599999</v>
      </c>
      <c r="C21" s="123">
        <v>3324.9743122599998</v>
      </c>
      <c r="D21" s="123">
        <v>1992.8511957200001</v>
      </c>
      <c r="E21" s="123">
        <v>837.89397446999999</v>
      </c>
      <c r="F21" s="123">
        <v>592.05974925999999</v>
      </c>
      <c r="G21" s="123">
        <v>562.89747198999999</v>
      </c>
      <c r="H21" s="123">
        <v>1332.12311654</v>
      </c>
      <c r="I21" s="123">
        <v>40.470989359999997</v>
      </c>
      <c r="J21" s="123">
        <v>272.81652441</v>
      </c>
      <c r="K21" s="123">
        <v>1018.83560277</v>
      </c>
      <c r="L21" s="123">
        <v>2234.5983105099999</v>
      </c>
      <c r="M21" s="123">
        <v>406.00038591999999</v>
      </c>
      <c r="N21" s="123">
        <v>6.5095664700000002</v>
      </c>
      <c r="O21" s="123">
        <v>45.349150360000003</v>
      </c>
      <c r="P21" s="123">
        <v>354.14166908999999</v>
      </c>
      <c r="Q21" s="123">
        <v>1828.59792459</v>
      </c>
      <c r="R21" s="123">
        <v>53.445901040000003</v>
      </c>
      <c r="S21" s="123">
        <v>72.138085110000006</v>
      </c>
      <c r="T21" s="123">
        <v>1703.0139384399999</v>
      </c>
      <c r="U21" s="123">
        <v>197.16780249000001</v>
      </c>
      <c r="V21" s="123">
        <v>2549.0650538599998</v>
      </c>
      <c r="W21" s="123"/>
      <c r="X21" s="123"/>
      <c r="Y21" s="123"/>
      <c r="Z21" s="123"/>
      <c r="AA21" s="123"/>
      <c r="AB21" s="123"/>
    </row>
    <row r="22" spans="1:28" hidden="1" outlineLevel="1">
      <c r="A22" s="15">
        <v>40878</v>
      </c>
      <c r="B22" s="123">
        <v>5504.4465386700003</v>
      </c>
      <c r="C22" s="123">
        <v>3217.7656490899999</v>
      </c>
      <c r="D22" s="123">
        <v>1994.5779557000001</v>
      </c>
      <c r="E22" s="123">
        <v>825.57184325000003</v>
      </c>
      <c r="F22" s="123">
        <v>597.26188547000004</v>
      </c>
      <c r="G22" s="123">
        <v>571.74422698000001</v>
      </c>
      <c r="H22" s="123">
        <v>1223.18769339</v>
      </c>
      <c r="I22" s="123">
        <v>37.766838489999998</v>
      </c>
      <c r="J22" s="123">
        <v>258.83401554</v>
      </c>
      <c r="K22" s="123">
        <v>926.58683936</v>
      </c>
      <c r="L22" s="123">
        <v>2095.7043454700001</v>
      </c>
      <c r="M22" s="123">
        <v>411.03195522999999</v>
      </c>
      <c r="N22" s="123">
        <v>6.0827296000000004</v>
      </c>
      <c r="O22" s="123">
        <v>44.213338370000002</v>
      </c>
      <c r="P22" s="123">
        <v>360.73588726000003</v>
      </c>
      <c r="Q22" s="123">
        <v>1684.6723902399999</v>
      </c>
      <c r="R22" s="123">
        <v>38.457910820000002</v>
      </c>
      <c r="S22" s="123">
        <v>72.440162849999993</v>
      </c>
      <c r="T22" s="123">
        <v>1573.7743165700001</v>
      </c>
      <c r="U22" s="123">
        <v>190.97654410999999</v>
      </c>
      <c r="V22" s="123">
        <v>2548.8248138499998</v>
      </c>
      <c r="W22" s="123"/>
      <c r="X22" s="123"/>
      <c r="Y22" s="123"/>
      <c r="Z22" s="123"/>
      <c r="AA22" s="123"/>
      <c r="AB22" s="123"/>
    </row>
    <row r="23" spans="1:28" hidden="1" outlineLevel="1">
      <c r="A23" s="15">
        <v>40909</v>
      </c>
      <c r="B23" s="123">
        <v>5451.09057708</v>
      </c>
      <c r="C23" s="123">
        <v>3193.89181366</v>
      </c>
      <c r="D23" s="123">
        <v>1996.57244326</v>
      </c>
      <c r="E23" s="123">
        <v>832.25047526000003</v>
      </c>
      <c r="F23" s="123">
        <v>594.57265127999995</v>
      </c>
      <c r="G23" s="123">
        <v>569.74931672000002</v>
      </c>
      <c r="H23" s="123">
        <v>1197.3193704</v>
      </c>
      <c r="I23" s="123">
        <v>38.377211440000004</v>
      </c>
      <c r="J23" s="123">
        <v>251.54939544999999</v>
      </c>
      <c r="K23" s="123">
        <v>907.39276351000001</v>
      </c>
      <c r="L23" s="123">
        <v>2070.16015995</v>
      </c>
      <c r="M23" s="123">
        <v>410.68256442000001</v>
      </c>
      <c r="N23" s="123">
        <v>6.1931405599999998</v>
      </c>
      <c r="O23" s="123">
        <v>42.44020707</v>
      </c>
      <c r="P23" s="123">
        <v>362.04921679</v>
      </c>
      <c r="Q23" s="123">
        <v>1659.4775955299999</v>
      </c>
      <c r="R23" s="123">
        <v>38.589488090000003</v>
      </c>
      <c r="S23" s="123">
        <v>69.547260499999993</v>
      </c>
      <c r="T23" s="123">
        <v>1551.3408469399999</v>
      </c>
      <c r="U23" s="123">
        <v>187.03860347</v>
      </c>
      <c r="V23" s="123">
        <v>2473.5057974000001</v>
      </c>
      <c r="W23" s="123"/>
      <c r="X23" s="123"/>
      <c r="Y23" s="123"/>
      <c r="Z23" s="123"/>
      <c r="AA23" s="123"/>
      <c r="AB23" s="123"/>
    </row>
    <row r="24" spans="1:28" hidden="1" outlineLevel="1">
      <c r="A24" s="15">
        <v>40940</v>
      </c>
      <c r="B24" s="123">
        <v>5397.0208144899998</v>
      </c>
      <c r="C24" s="123">
        <v>3148.30222951</v>
      </c>
      <c r="D24" s="123">
        <v>1972.64860535</v>
      </c>
      <c r="E24" s="123">
        <v>837.49336386000004</v>
      </c>
      <c r="F24" s="123">
        <v>569.80697326999996</v>
      </c>
      <c r="G24" s="123">
        <v>565.34826822000002</v>
      </c>
      <c r="H24" s="123">
        <v>1175.6536241599999</v>
      </c>
      <c r="I24" s="123">
        <v>38.427330429999998</v>
      </c>
      <c r="J24" s="123">
        <v>241.74618658</v>
      </c>
      <c r="K24" s="123">
        <v>895.48010714999998</v>
      </c>
      <c r="L24" s="123">
        <v>2054.0245162699998</v>
      </c>
      <c r="M24" s="123">
        <v>450.09957653999999</v>
      </c>
      <c r="N24" s="123">
        <v>5.7737840399999998</v>
      </c>
      <c r="O24" s="123">
        <v>69.276778359999994</v>
      </c>
      <c r="P24" s="123">
        <v>375.04901414</v>
      </c>
      <c r="Q24" s="123">
        <v>1603.92493973</v>
      </c>
      <c r="R24" s="123">
        <v>39.219662739999997</v>
      </c>
      <c r="S24" s="123">
        <v>78.938668989999996</v>
      </c>
      <c r="T24" s="123">
        <v>1485.7666079999999</v>
      </c>
      <c r="U24" s="123">
        <v>194.69406871000001</v>
      </c>
      <c r="V24" s="123">
        <v>1831.0315028800001</v>
      </c>
      <c r="W24" s="123"/>
      <c r="X24" s="123"/>
      <c r="Y24" s="123"/>
      <c r="Z24" s="123"/>
      <c r="AA24" s="123"/>
      <c r="AB24" s="123"/>
    </row>
    <row r="25" spans="1:28" hidden="1" outlineLevel="1">
      <c r="A25" s="15">
        <v>40969</v>
      </c>
      <c r="B25" s="123">
        <v>5329.1241809800003</v>
      </c>
      <c r="C25" s="123">
        <v>3181.75456291</v>
      </c>
      <c r="D25" s="123">
        <v>1987.0423897600001</v>
      </c>
      <c r="E25" s="123">
        <v>838.59019280999996</v>
      </c>
      <c r="F25" s="123">
        <v>580.44554692999998</v>
      </c>
      <c r="G25" s="123">
        <v>568.00665002000005</v>
      </c>
      <c r="H25" s="123">
        <v>1194.7121731499999</v>
      </c>
      <c r="I25" s="123">
        <v>36.265474589999997</v>
      </c>
      <c r="J25" s="123">
        <v>229.62168439999999</v>
      </c>
      <c r="K25" s="123">
        <v>928.82501416000002</v>
      </c>
      <c r="L25" s="123">
        <v>1953.83171838</v>
      </c>
      <c r="M25" s="123">
        <v>446.65381223999998</v>
      </c>
      <c r="N25" s="123">
        <v>5.4463905600000002</v>
      </c>
      <c r="O25" s="123">
        <v>68.724047889999994</v>
      </c>
      <c r="P25" s="123">
        <v>372.48337378999997</v>
      </c>
      <c r="Q25" s="123">
        <v>1507.17790614</v>
      </c>
      <c r="R25" s="123">
        <v>38.107188239999999</v>
      </c>
      <c r="S25" s="123">
        <v>75.90808887</v>
      </c>
      <c r="T25" s="123">
        <v>1393.1626290300001</v>
      </c>
      <c r="U25" s="123">
        <v>193.53789968999999</v>
      </c>
      <c r="V25" s="123">
        <v>1982.8154579500001</v>
      </c>
      <c r="W25" s="123"/>
      <c r="X25" s="123"/>
      <c r="Y25" s="123"/>
      <c r="Z25" s="123"/>
      <c r="AA25" s="123"/>
      <c r="AB25" s="123"/>
    </row>
    <row r="26" spans="1:28" hidden="1" outlineLevel="1">
      <c r="A26" s="15">
        <v>41000</v>
      </c>
      <c r="B26" s="123">
        <v>5279.5215300899999</v>
      </c>
      <c r="C26" s="123">
        <v>3166.0304439400002</v>
      </c>
      <c r="D26" s="123">
        <v>2003.94414624</v>
      </c>
      <c r="E26" s="123">
        <v>838.04408230000001</v>
      </c>
      <c r="F26" s="123">
        <v>596.81738690999998</v>
      </c>
      <c r="G26" s="123">
        <v>569.08267703000001</v>
      </c>
      <c r="H26" s="123">
        <v>1162.0862976999999</v>
      </c>
      <c r="I26" s="123">
        <v>36.357946099999999</v>
      </c>
      <c r="J26" s="123">
        <v>225.00926150999999</v>
      </c>
      <c r="K26" s="123">
        <v>900.71909009000001</v>
      </c>
      <c r="L26" s="123">
        <v>1912.3365334099999</v>
      </c>
      <c r="M26" s="123">
        <v>444.05826518999999</v>
      </c>
      <c r="N26" s="123">
        <v>5.4600080200000001</v>
      </c>
      <c r="O26" s="123">
        <v>68.231535739999998</v>
      </c>
      <c r="P26" s="123">
        <v>370.36672142999998</v>
      </c>
      <c r="Q26" s="123">
        <v>1468.27826822</v>
      </c>
      <c r="R26" s="123">
        <v>37.20156446</v>
      </c>
      <c r="S26" s="123">
        <v>73.500185869999996</v>
      </c>
      <c r="T26" s="123">
        <v>1357.5765178900001</v>
      </c>
      <c r="U26" s="123">
        <v>201.15455274000001</v>
      </c>
      <c r="V26" s="123">
        <v>2355.3355919000001</v>
      </c>
      <c r="W26" s="123"/>
      <c r="X26" s="123"/>
      <c r="Y26" s="123"/>
      <c r="Z26" s="123"/>
      <c r="AA26" s="123"/>
      <c r="AB26" s="123"/>
    </row>
    <row r="27" spans="1:28" hidden="1" outlineLevel="1">
      <c r="A27" s="15">
        <v>41030</v>
      </c>
      <c r="B27" s="123">
        <v>5302.0986475099999</v>
      </c>
      <c r="C27" s="123">
        <v>3196.43510582</v>
      </c>
      <c r="D27" s="123">
        <v>2057.1540623400001</v>
      </c>
      <c r="E27" s="123">
        <v>869.18316501000004</v>
      </c>
      <c r="F27" s="123">
        <v>618.12677913000005</v>
      </c>
      <c r="G27" s="123">
        <v>569.84411820000003</v>
      </c>
      <c r="H27" s="123">
        <v>1139.2810434800001</v>
      </c>
      <c r="I27" s="123">
        <v>36.039438029999999</v>
      </c>
      <c r="J27" s="123">
        <v>221.01726952999999</v>
      </c>
      <c r="K27" s="123">
        <v>882.22433592000004</v>
      </c>
      <c r="L27" s="123">
        <v>1902.42770825</v>
      </c>
      <c r="M27" s="123">
        <v>455.84102681000002</v>
      </c>
      <c r="N27" s="123">
        <v>5.4418020900000004</v>
      </c>
      <c r="O27" s="123">
        <v>68.628953640000006</v>
      </c>
      <c r="P27" s="123">
        <v>381.77027107999999</v>
      </c>
      <c r="Q27" s="123">
        <v>1446.5866814399999</v>
      </c>
      <c r="R27" s="123">
        <v>37.970917370000002</v>
      </c>
      <c r="S27" s="123">
        <v>74.394889579999997</v>
      </c>
      <c r="T27" s="123">
        <v>1334.2208744899999</v>
      </c>
      <c r="U27" s="123">
        <v>203.23583343999999</v>
      </c>
      <c r="V27" s="123">
        <v>2255.3740461000002</v>
      </c>
      <c r="W27" s="123"/>
      <c r="X27" s="123"/>
      <c r="Y27" s="123"/>
      <c r="Z27" s="123"/>
      <c r="AA27" s="123"/>
      <c r="AB27" s="123"/>
    </row>
    <row r="28" spans="1:28" hidden="1" outlineLevel="1">
      <c r="A28" s="15">
        <v>41061</v>
      </c>
      <c r="B28" s="123">
        <v>5236.2719517699998</v>
      </c>
      <c r="C28" s="123">
        <v>3217.5086823500001</v>
      </c>
      <c r="D28" s="123">
        <v>2120.0439641600001</v>
      </c>
      <c r="E28" s="123">
        <v>870.89181959999996</v>
      </c>
      <c r="F28" s="123">
        <v>661.85255423000001</v>
      </c>
      <c r="G28" s="123">
        <v>587.29959033</v>
      </c>
      <c r="H28" s="123">
        <v>1097.46471819</v>
      </c>
      <c r="I28" s="123">
        <v>25.395527550000001</v>
      </c>
      <c r="J28" s="123">
        <v>215.45836735</v>
      </c>
      <c r="K28" s="123">
        <v>856.61082328999998</v>
      </c>
      <c r="L28" s="123">
        <v>1815.5792366799999</v>
      </c>
      <c r="M28" s="123">
        <v>414.11779351000001</v>
      </c>
      <c r="N28" s="123">
        <v>5.3563093799999999</v>
      </c>
      <c r="O28" s="123">
        <v>42.314154879999997</v>
      </c>
      <c r="P28" s="123">
        <v>366.44732925</v>
      </c>
      <c r="Q28" s="123">
        <v>1401.4614431699999</v>
      </c>
      <c r="R28" s="123">
        <v>30.589678630000002</v>
      </c>
      <c r="S28" s="123">
        <v>73.537255689999995</v>
      </c>
      <c r="T28" s="123">
        <v>1297.33450885</v>
      </c>
      <c r="U28" s="123">
        <v>203.18403273999999</v>
      </c>
      <c r="V28" s="123">
        <v>2220.3085935899999</v>
      </c>
      <c r="W28" s="123"/>
      <c r="X28" s="123"/>
      <c r="Y28" s="123"/>
      <c r="Z28" s="123"/>
      <c r="AA28" s="123"/>
      <c r="AB28" s="123"/>
    </row>
    <row r="29" spans="1:28" hidden="1" outlineLevel="1">
      <c r="A29" s="15">
        <v>41091</v>
      </c>
      <c r="B29" s="123">
        <v>5188.4598972399999</v>
      </c>
      <c r="C29" s="123">
        <v>3192.8243717300002</v>
      </c>
      <c r="D29" s="123">
        <v>2120.9711910999999</v>
      </c>
      <c r="E29" s="123">
        <v>866.71612829000003</v>
      </c>
      <c r="F29" s="123">
        <v>666.41577858000005</v>
      </c>
      <c r="G29" s="123">
        <v>587.83928422999998</v>
      </c>
      <c r="H29" s="123">
        <v>1071.85318063</v>
      </c>
      <c r="I29" s="123">
        <v>25.09769313</v>
      </c>
      <c r="J29" s="123">
        <v>209.31419081000001</v>
      </c>
      <c r="K29" s="123">
        <v>837.44129668999994</v>
      </c>
      <c r="L29" s="123">
        <v>1790.98129524</v>
      </c>
      <c r="M29" s="123">
        <v>415.13071946000002</v>
      </c>
      <c r="N29" s="123">
        <v>5.3601641400000002</v>
      </c>
      <c r="O29" s="123">
        <v>42.253914170000002</v>
      </c>
      <c r="P29" s="123">
        <v>367.51664115</v>
      </c>
      <c r="Q29" s="123">
        <v>1375.8505757800001</v>
      </c>
      <c r="R29" s="123">
        <v>30.51601462</v>
      </c>
      <c r="S29" s="123">
        <v>72.349695389999994</v>
      </c>
      <c r="T29" s="123">
        <v>1272.9848657699999</v>
      </c>
      <c r="U29" s="123">
        <v>204.65423027</v>
      </c>
      <c r="V29" s="123">
        <v>2167.1826089299998</v>
      </c>
      <c r="W29" s="123"/>
      <c r="X29" s="123"/>
      <c r="Y29" s="123"/>
      <c r="Z29" s="123"/>
      <c r="AA29" s="123"/>
      <c r="AB29" s="123"/>
    </row>
    <row r="30" spans="1:28" hidden="1" outlineLevel="1">
      <c r="A30" s="15">
        <v>41122</v>
      </c>
      <c r="B30" s="123">
        <v>5172.9232417800004</v>
      </c>
      <c r="C30" s="123">
        <v>3202.0352993000001</v>
      </c>
      <c r="D30" s="123">
        <v>2155.7249160000001</v>
      </c>
      <c r="E30" s="123">
        <v>881.95003109000004</v>
      </c>
      <c r="F30" s="123">
        <v>688.91787708000004</v>
      </c>
      <c r="G30" s="123">
        <v>584.85700783000004</v>
      </c>
      <c r="H30" s="123">
        <v>1046.3103833</v>
      </c>
      <c r="I30" s="123">
        <v>25.85320282</v>
      </c>
      <c r="J30" s="123">
        <v>207.98689160999999</v>
      </c>
      <c r="K30" s="123">
        <v>812.47028886999999</v>
      </c>
      <c r="L30" s="123">
        <v>1772.6408639900001</v>
      </c>
      <c r="M30" s="123">
        <v>416.47351572000002</v>
      </c>
      <c r="N30" s="123">
        <v>5.5184085300000003</v>
      </c>
      <c r="O30" s="123">
        <v>41.764164839999999</v>
      </c>
      <c r="P30" s="123">
        <v>369.19094235</v>
      </c>
      <c r="Q30" s="123">
        <v>1356.16734827</v>
      </c>
      <c r="R30" s="123">
        <v>30.479891210000002</v>
      </c>
      <c r="S30" s="123">
        <v>71.011136559999997</v>
      </c>
      <c r="T30" s="123">
        <v>1254.6763205</v>
      </c>
      <c r="U30" s="123">
        <v>198.24707849000001</v>
      </c>
      <c r="V30" s="123">
        <v>2138.8039915999998</v>
      </c>
      <c r="W30" s="123"/>
      <c r="X30" s="123"/>
      <c r="Y30" s="123"/>
      <c r="Z30" s="123"/>
      <c r="AA30" s="123"/>
      <c r="AB30" s="123"/>
    </row>
    <row r="31" spans="1:28" hidden="1" outlineLevel="1">
      <c r="A31" s="15">
        <v>41153</v>
      </c>
      <c r="B31" s="123">
        <v>5144.12743847</v>
      </c>
      <c r="C31" s="123">
        <v>3199.0019497600001</v>
      </c>
      <c r="D31" s="123">
        <v>2172.4139113400001</v>
      </c>
      <c r="E31" s="123">
        <v>894.47075788999996</v>
      </c>
      <c r="F31" s="123">
        <v>692.63242362000005</v>
      </c>
      <c r="G31" s="123">
        <v>585.31072983000001</v>
      </c>
      <c r="H31" s="123">
        <v>1026.58803842</v>
      </c>
      <c r="I31" s="123">
        <v>26.067746369999998</v>
      </c>
      <c r="J31" s="123">
        <v>207.35982018000001</v>
      </c>
      <c r="K31" s="123">
        <v>793.16047187000004</v>
      </c>
      <c r="L31" s="123">
        <v>1743.26231923</v>
      </c>
      <c r="M31" s="123">
        <v>425.10048625000002</v>
      </c>
      <c r="N31" s="123">
        <v>5.4787135500000002</v>
      </c>
      <c r="O31" s="123">
        <v>40.962092499999997</v>
      </c>
      <c r="P31" s="123">
        <v>378.65968020000003</v>
      </c>
      <c r="Q31" s="123">
        <v>1318.1618329800001</v>
      </c>
      <c r="R31" s="123">
        <v>28.61863297</v>
      </c>
      <c r="S31" s="123">
        <v>70.401374799999999</v>
      </c>
      <c r="T31" s="123">
        <v>1219.14182521</v>
      </c>
      <c r="U31" s="123">
        <v>201.86316948000001</v>
      </c>
      <c r="V31" s="123">
        <v>2065.2282370299999</v>
      </c>
      <c r="W31" s="123"/>
      <c r="X31" s="123"/>
      <c r="Y31" s="123"/>
      <c r="Z31" s="123"/>
      <c r="AA31" s="123"/>
      <c r="AB31" s="123"/>
    </row>
    <row r="32" spans="1:28" hidden="1" outlineLevel="1">
      <c r="A32" s="15">
        <v>41183</v>
      </c>
      <c r="B32" s="123">
        <v>5125.6439539700004</v>
      </c>
      <c r="C32" s="123">
        <v>3213.91605463</v>
      </c>
      <c r="D32" s="123">
        <v>2206.95268244</v>
      </c>
      <c r="E32" s="123">
        <v>914.28664987000002</v>
      </c>
      <c r="F32" s="123">
        <v>706.36009236999996</v>
      </c>
      <c r="G32" s="123">
        <v>586.30594020000001</v>
      </c>
      <c r="H32" s="123">
        <v>1006.96337219</v>
      </c>
      <c r="I32" s="123">
        <v>29.043792830000001</v>
      </c>
      <c r="J32" s="123">
        <v>206.53906362999999</v>
      </c>
      <c r="K32" s="123">
        <v>771.38051572999996</v>
      </c>
      <c r="L32" s="123">
        <v>1723.06255986</v>
      </c>
      <c r="M32" s="123">
        <v>422.59685780000001</v>
      </c>
      <c r="N32" s="123">
        <v>5.1120976799999998</v>
      </c>
      <c r="O32" s="123">
        <v>40.799498810000003</v>
      </c>
      <c r="P32" s="123">
        <v>376.68526130999999</v>
      </c>
      <c r="Q32" s="123">
        <v>1300.46570206</v>
      </c>
      <c r="R32" s="123">
        <v>30.244612199999999</v>
      </c>
      <c r="S32" s="123">
        <v>69.852252480000004</v>
      </c>
      <c r="T32" s="123">
        <v>1200.3688373800001</v>
      </c>
      <c r="U32" s="123">
        <v>188.66533948</v>
      </c>
      <c r="V32" s="123">
        <v>2075.5021672299999</v>
      </c>
      <c r="W32" s="123"/>
      <c r="X32" s="123"/>
      <c r="Y32" s="123"/>
      <c r="Z32" s="123"/>
      <c r="AA32" s="123"/>
      <c r="AB32" s="123"/>
    </row>
    <row r="33" spans="1:28" hidden="1" outlineLevel="1">
      <c r="A33" s="15">
        <v>41214</v>
      </c>
      <c r="B33" s="123">
        <v>5120.2957044200002</v>
      </c>
      <c r="C33" s="123">
        <v>3220.3718804700002</v>
      </c>
      <c r="D33" s="123">
        <v>2228.8109843500001</v>
      </c>
      <c r="E33" s="123">
        <v>921.96486960000004</v>
      </c>
      <c r="F33" s="123">
        <v>725.54673788000002</v>
      </c>
      <c r="G33" s="123">
        <v>581.29937686999995</v>
      </c>
      <c r="H33" s="123">
        <v>991.56089612000005</v>
      </c>
      <c r="I33" s="123">
        <v>28.752905630000001</v>
      </c>
      <c r="J33" s="123">
        <v>207.67493152</v>
      </c>
      <c r="K33" s="123">
        <v>755.13305896999998</v>
      </c>
      <c r="L33" s="123">
        <v>1705.93509135</v>
      </c>
      <c r="M33" s="123">
        <v>421.65509238999999</v>
      </c>
      <c r="N33" s="123">
        <v>5.1028647200000004</v>
      </c>
      <c r="O33" s="123">
        <v>39.874621419999997</v>
      </c>
      <c r="P33" s="123">
        <v>376.67760625</v>
      </c>
      <c r="Q33" s="123">
        <v>1284.2799989600001</v>
      </c>
      <c r="R33" s="123">
        <v>30.449687090000001</v>
      </c>
      <c r="S33" s="123">
        <v>69.227637700000002</v>
      </c>
      <c r="T33" s="123">
        <v>1184.60267417</v>
      </c>
      <c r="U33" s="123">
        <v>193.98873259999999</v>
      </c>
      <c r="V33" s="123">
        <v>2073.5075405299999</v>
      </c>
      <c r="W33" s="123"/>
      <c r="X33" s="123"/>
      <c r="Y33" s="123"/>
      <c r="Z33" s="123"/>
      <c r="AA33" s="123"/>
      <c r="AB33" s="123"/>
    </row>
    <row r="34" spans="1:28" hidden="1" outlineLevel="1">
      <c r="A34" s="15">
        <v>41244</v>
      </c>
      <c r="B34" s="123">
        <v>5036.8996427499997</v>
      </c>
      <c r="C34" s="123">
        <v>3184.7490692800002</v>
      </c>
      <c r="D34" s="123">
        <v>2226.68850668</v>
      </c>
      <c r="E34" s="123">
        <v>935.42059486999995</v>
      </c>
      <c r="F34" s="123">
        <v>723.13802452000004</v>
      </c>
      <c r="G34" s="123">
        <v>568.12988729000006</v>
      </c>
      <c r="H34" s="123">
        <v>958.06056260000003</v>
      </c>
      <c r="I34" s="123">
        <v>28.593831229999999</v>
      </c>
      <c r="J34" s="123">
        <v>201.04010534</v>
      </c>
      <c r="K34" s="123">
        <v>728.42662602999997</v>
      </c>
      <c r="L34" s="123">
        <v>1661.8506162799999</v>
      </c>
      <c r="M34" s="123">
        <v>417.06774780000001</v>
      </c>
      <c r="N34" s="123">
        <v>4.8381044700000002</v>
      </c>
      <c r="O34" s="123">
        <v>34.655965690000002</v>
      </c>
      <c r="P34" s="123">
        <v>377.57367764000003</v>
      </c>
      <c r="Q34" s="123">
        <v>1244.7828684799999</v>
      </c>
      <c r="R34" s="123">
        <v>30.652903120000001</v>
      </c>
      <c r="S34" s="123">
        <v>71.635919959999995</v>
      </c>
      <c r="T34" s="123">
        <v>1142.4940454</v>
      </c>
      <c r="U34" s="123">
        <v>190.29995718999999</v>
      </c>
      <c r="V34" s="123">
        <v>1436.42532089</v>
      </c>
      <c r="W34" s="123"/>
      <c r="X34" s="123"/>
      <c r="Y34" s="123"/>
      <c r="Z34" s="123"/>
      <c r="AA34" s="123"/>
      <c r="AB34" s="123"/>
    </row>
    <row r="35" spans="1:28" hidden="1" outlineLevel="1">
      <c r="A35" s="15">
        <v>41275</v>
      </c>
      <c r="B35" s="123">
        <v>5009.7612835800001</v>
      </c>
      <c r="C35" s="123">
        <v>3174.9400521100001</v>
      </c>
      <c r="D35" s="123">
        <v>2226.5365044099999</v>
      </c>
      <c r="E35" s="123">
        <v>944.59270500000002</v>
      </c>
      <c r="F35" s="123">
        <v>715.6523899</v>
      </c>
      <c r="G35" s="123">
        <v>566.29140950999999</v>
      </c>
      <c r="H35" s="123">
        <v>948.40354769999999</v>
      </c>
      <c r="I35" s="123">
        <v>32.062938029999998</v>
      </c>
      <c r="J35" s="123">
        <v>197.86671498999999</v>
      </c>
      <c r="K35" s="123">
        <v>718.47389467999994</v>
      </c>
      <c r="L35" s="123">
        <v>1641.1736215400001</v>
      </c>
      <c r="M35" s="123">
        <v>409.23157651999998</v>
      </c>
      <c r="N35" s="123">
        <v>4.8757070699999998</v>
      </c>
      <c r="O35" s="123">
        <v>33.994247110000003</v>
      </c>
      <c r="P35" s="123">
        <v>370.36162234</v>
      </c>
      <c r="Q35" s="123">
        <v>1231.94204502</v>
      </c>
      <c r="R35" s="123">
        <v>30.939742070000001</v>
      </c>
      <c r="S35" s="123">
        <v>71.111060010000003</v>
      </c>
      <c r="T35" s="123">
        <v>1129.89124294</v>
      </c>
      <c r="U35" s="123">
        <v>193.64760992999999</v>
      </c>
      <c r="V35" s="123">
        <v>1372.4644603700001</v>
      </c>
      <c r="W35" s="123"/>
      <c r="X35" s="123"/>
      <c r="Y35" s="123"/>
      <c r="Z35" s="123"/>
      <c r="AA35" s="123"/>
      <c r="AB35" s="123"/>
    </row>
    <row r="36" spans="1:28" hidden="1" outlineLevel="1">
      <c r="A36" s="15">
        <v>41306</v>
      </c>
      <c r="B36" s="123">
        <v>4999.1997592899997</v>
      </c>
      <c r="C36" s="123">
        <v>3175.7431112300001</v>
      </c>
      <c r="D36" s="123">
        <v>2238.46343832</v>
      </c>
      <c r="E36" s="123">
        <v>980.68584362000001</v>
      </c>
      <c r="F36" s="123">
        <v>696.84705680000002</v>
      </c>
      <c r="G36" s="123">
        <v>560.93053789999999</v>
      </c>
      <c r="H36" s="123">
        <v>937.27967291000004</v>
      </c>
      <c r="I36" s="123">
        <v>82.187627680000006</v>
      </c>
      <c r="J36" s="123">
        <v>147.38533551</v>
      </c>
      <c r="K36" s="123">
        <v>707.70670972000005</v>
      </c>
      <c r="L36" s="123">
        <v>1628.3167953</v>
      </c>
      <c r="M36" s="123">
        <v>408.14189120999998</v>
      </c>
      <c r="N36" s="123">
        <v>16.842452869999999</v>
      </c>
      <c r="O36" s="123">
        <v>30.617103849999999</v>
      </c>
      <c r="P36" s="123">
        <v>360.68233449000002</v>
      </c>
      <c r="Q36" s="123">
        <v>1220.1749040899999</v>
      </c>
      <c r="R36" s="123">
        <v>54.15126034</v>
      </c>
      <c r="S36" s="123">
        <v>60.39771168</v>
      </c>
      <c r="T36" s="123">
        <v>1105.6259320700001</v>
      </c>
      <c r="U36" s="123">
        <v>195.13985276</v>
      </c>
      <c r="V36" s="123">
        <v>1521.4890721199999</v>
      </c>
      <c r="W36" s="123"/>
      <c r="X36" s="123"/>
      <c r="Y36" s="123"/>
      <c r="Z36" s="123"/>
      <c r="AA36" s="123"/>
      <c r="AB36" s="123"/>
    </row>
    <row r="37" spans="1:28" hidden="1" outlineLevel="1">
      <c r="A37" s="15">
        <v>41334</v>
      </c>
      <c r="B37" s="123">
        <v>5029.4294220299998</v>
      </c>
      <c r="C37" s="123">
        <v>3194.8996022000001</v>
      </c>
      <c r="D37" s="123">
        <v>2266.1736623800002</v>
      </c>
      <c r="E37" s="123">
        <v>1006.31038978</v>
      </c>
      <c r="F37" s="123">
        <v>704.71715222</v>
      </c>
      <c r="G37" s="123">
        <v>555.14612037999996</v>
      </c>
      <c r="H37" s="123">
        <v>928.72593982000001</v>
      </c>
      <c r="I37" s="123">
        <v>83.186189560000003</v>
      </c>
      <c r="J37" s="123">
        <v>147.36695933999999</v>
      </c>
      <c r="K37" s="123">
        <v>698.17279092000001</v>
      </c>
      <c r="L37" s="123">
        <v>1617.64617105</v>
      </c>
      <c r="M37" s="123">
        <v>406.66417881000001</v>
      </c>
      <c r="N37" s="123">
        <v>17.269768920000001</v>
      </c>
      <c r="O37" s="123">
        <v>29.946820890000001</v>
      </c>
      <c r="P37" s="123">
        <v>359.44758899999999</v>
      </c>
      <c r="Q37" s="123">
        <v>1210.98199224</v>
      </c>
      <c r="R37" s="123">
        <v>55.059233919999997</v>
      </c>
      <c r="S37" s="123">
        <v>59.929061949999998</v>
      </c>
      <c r="T37" s="123">
        <v>1095.99369637</v>
      </c>
      <c r="U37" s="123">
        <v>216.88364877999999</v>
      </c>
      <c r="V37" s="123">
        <v>1577.2041080500001</v>
      </c>
      <c r="W37" s="123"/>
      <c r="X37" s="123"/>
      <c r="Y37" s="123"/>
      <c r="Z37" s="123"/>
      <c r="AA37" s="123"/>
      <c r="AB37" s="123"/>
    </row>
    <row r="38" spans="1:28" hidden="1" outlineLevel="1">
      <c r="A38" s="15">
        <v>41365</v>
      </c>
      <c r="B38" s="123">
        <v>5089.4824211200003</v>
      </c>
      <c r="C38" s="123">
        <v>3247.34110371</v>
      </c>
      <c r="D38" s="123">
        <v>2334.8925467099998</v>
      </c>
      <c r="E38" s="123">
        <v>1050.9371335200001</v>
      </c>
      <c r="F38" s="123">
        <v>727.05511117000003</v>
      </c>
      <c r="G38" s="123">
        <v>556.90030202000003</v>
      </c>
      <c r="H38" s="123">
        <v>912.44855700000005</v>
      </c>
      <c r="I38" s="123">
        <v>82.033828420000006</v>
      </c>
      <c r="J38" s="123">
        <v>144.56337735</v>
      </c>
      <c r="K38" s="123">
        <v>685.85135122999998</v>
      </c>
      <c r="L38" s="123">
        <v>1607.5329004499999</v>
      </c>
      <c r="M38" s="123">
        <v>407.29642697000003</v>
      </c>
      <c r="N38" s="123">
        <v>17.192695310000001</v>
      </c>
      <c r="O38" s="123">
        <v>30.779675130000001</v>
      </c>
      <c r="P38" s="123">
        <v>359.32405653000001</v>
      </c>
      <c r="Q38" s="123">
        <v>1200.2364734800001</v>
      </c>
      <c r="R38" s="123">
        <v>55.833920429999999</v>
      </c>
      <c r="S38" s="123">
        <v>59.185910239999998</v>
      </c>
      <c r="T38" s="123">
        <v>1085.2166428099999</v>
      </c>
      <c r="U38" s="123">
        <v>234.60841696</v>
      </c>
      <c r="V38" s="123">
        <v>1553.49645953</v>
      </c>
      <c r="W38" s="123"/>
      <c r="X38" s="123"/>
      <c r="Y38" s="123"/>
      <c r="Z38" s="123"/>
      <c r="AA38" s="123"/>
      <c r="AB38" s="123"/>
    </row>
    <row r="39" spans="1:28" hidden="1" outlineLevel="1">
      <c r="A39" s="15">
        <v>41395</v>
      </c>
      <c r="B39" s="123">
        <v>5082.2501751299997</v>
      </c>
      <c r="C39" s="123">
        <v>3257.8241171599998</v>
      </c>
      <c r="D39" s="123">
        <v>2366.7640894599999</v>
      </c>
      <c r="E39" s="123">
        <v>1076.9304213600001</v>
      </c>
      <c r="F39" s="123">
        <v>736.36615662999998</v>
      </c>
      <c r="G39" s="123">
        <v>553.46751146999998</v>
      </c>
      <c r="H39" s="123">
        <v>891.06002769999998</v>
      </c>
      <c r="I39" s="123">
        <v>83.908282619999994</v>
      </c>
      <c r="J39" s="123">
        <v>134.62871720999999</v>
      </c>
      <c r="K39" s="123">
        <v>672.52302786999996</v>
      </c>
      <c r="L39" s="123">
        <v>1584.72017054</v>
      </c>
      <c r="M39" s="123">
        <v>404.45447399</v>
      </c>
      <c r="N39" s="123">
        <v>17.183629100000001</v>
      </c>
      <c r="O39" s="123">
        <v>29.165753030000001</v>
      </c>
      <c r="P39" s="123">
        <v>358.10509186000002</v>
      </c>
      <c r="Q39" s="123">
        <v>1180.26569655</v>
      </c>
      <c r="R39" s="123">
        <v>56.67458319</v>
      </c>
      <c r="S39" s="123">
        <v>58.680298469999997</v>
      </c>
      <c r="T39" s="123">
        <v>1064.91081489</v>
      </c>
      <c r="U39" s="123">
        <v>239.70588742999999</v>
      </c>
      <c r="V39" s="123">
        <v>1635.7405098300001</v>
      </c>
      <c r="W39" s="123"/>
      <c r="X39" s="123"/>
      <c r="Y39" s="123"/>
      <c r="Z39" s="123"/>
      <c r="AA39" s="123"/>
      <c r="AB39" s="123"/>
    </row>
    <row r="40" spans="1:28" hidden="1" outlineLevel="1">
      <c r="A40" s="15">
        <v>41426</v>
      </c>
      <c r="B40" s="123">
        <v>5014.5988620400003</v>
      </c>
      <c r="C40" s="123">
        <v>3209.0705117100001</v>
      </c>
      <c r="D40" s="123">
        <v>2346.5017680000001</v>
      </c>
      <c r="E40" s="123">
        <v>1068.45862663</v>
      </c>
      <c r="F40" s="123">
        <v>737.85244569999998</v>
      </c>
      <c r="G40" s="123">
        <v>540.19069566999997</v>
      </c>
      <c r="H40" s="123">
        <v>862.56874371000004</v>
      </c>
      <c r="I40" s="123">
        <v>84.679085139999998</v>
      </c>
      <c r="J40" s="123">
        <v>127.79945927</v>
      </c>
      <c r="K40" s="123">
        <v>650.09019929999999</v>
      </c>
      <c r="L40" s="123">
        <v>1560.9705616599999</v>
      </c>
      <c r="M40" s="123">
        <v>396.92360136000002</v>
      </c>
      <c r="N40" s="123">
        <v>17.33433767</v>
      </c>
      <c r="O40" s="123">
        <v>29.113420510000001</v>
      </c>
      <c r="P40" s="123">
        <v>350.47584318000003</v>
      </c>
      <c r="Q40" s="123">
        <v>1164.0469602999999</v>
      </c>
      <c r="R40" s="123">
        <v>56.337312429999997</v>
      </c>
      <c r="S40" s="123">
        <v>57.647756340000001</v>
      </c>
      <c r="T40" s="123">
        <v>1050.0618915299999</v>
      </c>
      <c r="U40" s="123">
        <v>244.55778867000001</v>
      </c>
      <c r="V40" s="123">
        <v>1599.15911884</v>
      </c>
      <c r="W40" s="123"/>
      <c r="X40" s="123"/>
      <c r="Y40" s="123"/>
      <c r="Z40" s="123"/>
      <c r="AA40" s="123"/>
      <c r="AB40" s="123"/>
    </row>
    <row r="41" spans="1:28" hidden="1" outlineLevel="1">
      <c r="A41" s="15">
        <v>41456</v>
      </c>
      <c r="B41" s="123">
        <v>4956.3973931600003</v>
      </c>
      <c r="C41" s="123">
        <v>3198.62969686</v>
      </c>
      <c r="D41" s="123">
        <v>2357.8142593699999</v>
      </c>
      <c r="E41" s="123">
        <v>1081.56711759</v>
      </c>
      <c r="F41" s="123">
        <v>741.87714454000002</v>
      </c>
      <c r="G41" s="123">
        <v>534.36999723999998</v>
      </c>
      <c r="H41" s="123">
        <v>840.81543749000002</v>
      </c>
      <c r="I41" s="123">
        <v>83.326325159999996</v>
      </c>
      <c r="J41" s="123">
        <v>123.67083228</v>
      </c>
      <c r="K41" s="123">
        <v>633.81828005</v>
      </c>
      <c r="L41" s="123">
        <v>1531.2381380500001</v>
      </c>
      <c r="M41" s="123">
        <v>396.31806954000001</v>
      </c>
      <c r="N41" s="123">
        <v>17.02166639</v>
      </c>
      <c r="O41" s="123">
        <v>25.983149090000001</v>
      </c>
      <c r="P41" s="123">
        <v>353.31325406000002</v>
      </c>
      <c r="Q41" s="123">
        <v>1134.92006851</v>
      </c>
      <c r="R41" s="123">
        <v>56.920046110000001</v>
      </c>
      <c r="S41" s="123">
        <v>56.293704750000003</v>
      </c>
      <c r="T41" s="123">
        <v>1021.70631765</v>
      </c>
      <c r="U41" s="123">
        <v>226.52955825000001</v>
      </c>
      <c r="V41" s="123">
        <v>1578.68859187</v>
      </c>
      <c r="W41" s="123"/>
      <c r="X41" s="123"/>
      <c r="Y41" s="123"/>
      <c r="Z41" s="123"/>
      <c r="AA41" s="123"/>
      <c r="AB41" s="123"/>
    </row>
    <row r="42" spans="1:28" hidden="1" outlineLevel="1">
      <c r="A42" s="15">
        <v>41487</v>
      </c>
      <c r="B42" s="123">
        <v>4966.4649372000003</v>
      </c>
      <c r="C42" s="123">
        <v>3235.8161927599999</v>
      </c>
      <c r="D42" s="123">
        <v>2400.0495105300001</v>
      </c>
      <c r="E42" s="123">
        <v>1105.70675334</v>
      </c>
      <c r="F42" s="123">
        <v>761.71010647000003</v>
      </c>
      <c r="G42" s="123">
        <v>532.63265072000002</v>
      </c>
      <c r="H42" s="123">
        <v>835.76668223000001</v>
      </c>
      <c r="I42" s="123">
        <v>84.45604376</v>
      </c>
      <c r="J42" s="123">
        <v>124.0648885</v>
      </c>
      <c r="K42" s="123">
        <v>627.24574997000002</v>
      </c>
      <c r="L42" s="123">
        <v>1517.6996956200001</v>
      </c>
      <c r="M42" s="123">
        <v>395.92836025000003</v>
      </c>
      <c r="N42" s="123">
        <v>17.388791770000001</v>
      </c>
      <c r="O42" s="123">
        <v>25.66644655</v>
      </c>
      <c r="P42" s="123">
        <v>352.87312193000002</v>
      </c>
      <c r="Q42" s="123">
        <v>1121.7713353700001</v>
      </c>
      <c r="R42" s="123">
        <v>57.662509559999997</v>
      </c>
      <c r="S42" s="123">
        <v>56.137716099999999</v>
      </c>
      <c r="T42" s="123">
        <v>1007.97110971</v>
      </c>
      <c r="U42" s="123">
        <v>212.94904882</v>
      </c>
      <c r="V42" s="123">
        <v>1570.0157000300001</v>
      </c>
      <c r="W42" s="123"/>
      <c r="X42" s="123"/>
      <c r="Y42" s="123"/>
      <c r="Z42" s="123"/>
      <c r="AA42" s="123"/>
      <c r="AB42" s="123"/>
    </row>
    <row r="43" spans="1:28" hidden="1" outlineLevel="1">
      <c r="A43" s="15">
        <v>41518</v>
      </c>
      <c r="B43" s="123">
        <v>4942.62780303</v>
      </c>
      <c r="C43" s="123">
        <v>3233.9128455099999</v>
      </c>
      <c r="D43" s="123">
        <v>2421.1843669599998</v>
      </c>
      <c r="E43" s="123">
        <v>1115.0206960099999</v>
      </c>
      <c r="F43" s="123">
        <v>776.32628098999999</v>
      </c>
      <c r="G43" s="123">
        <v>529.83738996</v>
      </c>
      <c r="H43" s="123">
        <v>812.72847854999998</v>
      </c>
      <c r="I43" s="123">
        <v>83.177180019999994</v>
      </c>
      <c r="J43" s="123">
        <v>123.41362674</v>
      </c>
      <c r="K43" s="123">
        <v>606.13767179000001</v>
      </c>
      <c r="L43" s="123">
        <v>1491.0274741799999</v>
      </c>
      <c r="M43" s="123">
        <v>394.87313137000001</v>
      </c>
      <c r="N43" s="123">
        <v>17.335239300000001</v>
      </c>
      <c r="O43" s="123">
        <v>25.36853735</v>
      </c>
      <c r="P43" s="123">
        <v>352.16935472</v>
      </c>
      <c r="Q43" s="123">
        <v>1096.1543428099999</v>
      </c>
      <c r="R43" s="123">
        <v>58.005485280000002</v>
      </c>
      <c r="S43" s="123">
        <v>56.504376839999999</v>
      </c>
      <c r="T43" s="123">
        <v>981.64448069000002</v>
      </c>
      <c r="U43" s="123">
        <v>217.68748334</v>
      </c>
      <c r="V43" s="123">
        <v>1554.2582637099999</v>
      </c>
      <c r="W43" s="123"/>
      <c r="X43" s="123"/>
      <c r="Y43" s="123"/>
      <c r="Z43" s="123"/>
      <c r="AA43" s="123"/>
      <c r="AB43" s="123"/>
    </row>
    <row r="44" spans="1:28" hidden="1" outlineLevel="1">
      <c r="A44" s="15">
        <v>41548</v>
      </c>
      <c r="B44" s="123">
        <v>4910.6874745100004</v>
      </c>
      <c r="C44" s="123">
        <v>3258.5298936300001</v>
      </c>
      <c r="D44" s="123">
        <v>2454.2330040000002</v>
      </c>
      <c r="E44" s="123">
        <v>1135.5321291499999</v>
      </c>
      <c r="F44" s="123">
        <v>787.32730937999997</v>
      </c>
      <c r="G44" s="123">
        <v>531.37356547000002</v>
      </c>
      <c r="H44" s="123">
        <v>804.29688963000001</v>
      </c>
      <c r="I44" s="123">
        <v>82.090812799999995</v>
      </c>
      <c r="J44" s="123">
        <v>123.40904245</v>
      </c>
      <c r="K44" s="123">
        <v>598.79703438000001</v>
      </c>
      <c r="L44" s="123">
        <v>1474.6671458999999</v>
      </c>
      <c r="M44" s="123">
        <v>393.34646228999998</v>
      </c>
      <c r="N44" s="123">
        <v>16.8661888</v>
      </c>
      <c r="O44" s="123">
        <v>24.59675936</v>
      </c>
      <c r="P44" s="123">
        <v>351.88351412999998</v>
      </c>
      <c r="Q44" s="123">
        <v>1081.3206836100001</v>
      </c>
      <c r="R44" s="123">
        <v>58.6803746</v>
      </c>
      <c r="S44" s="123">
        <v>56.183162529999997</v>
      </c>
      <c r="T44" s="123">
        <v>966.45714648000001</v>
      </c>
      <c r="U44" s="123">
        <v>177.49043498</v>
      </c>
      <c r="V44" s="123">
        <v>1541.1294783999999</v>
      </c>
      <c r="W44" s="123"/>
      <c r="X44" s="123"/>
      <c r="Y44" s="123"/>
      <c r="Z44" s="123"/>
      <c r="AA44" s="123"/>
      <c r="AB44" s="123"/>
    </row>
    <row r="45" spans="1:28" hidden="1" outlineLevel="1">
      <c r="A45" s="15">
        <v>41579</v>
      </c>
      <c r="B45" s="123">
        <v>4772.7143321100002</v>
      </c>
      <c r="C45" s="123">
        <v>3179.9939027</v>
      </c>
      <c r="D45" s="123">
        <v>2441.7819281500001</v>
      </c>
      <c r="E45" s="123">
        <v>1132.30184777</v>
      </c>
      <c r="F45" s="123">
        <v>795.28261000999998</v>
      </c>
      <c r="G45" s="123">
        <v>514.19747037000002</v>
      </c>
      <c r="H45" s="123">
        <v>738.21197455000004</v>
      </c>
      <c r="I45" s="123">
        <v>43.389408539999998</v>
      </c>
      <c r="J45" s="123">
        <v>122.61402937</v>
      </c>
      <c r="K45" s="123">
        <v>572.20853664000003</v>
      </c>
      <c r="L45" s="123">
        <v>1428.8529816800001</v>
      </c>
      <c r="M45" s="123">
        <v>385.99897657000002</v>
      </c>
      <c r="N45" s="123">
        <v>15.687792480000001</v>
      </c>
      <c r="O45" s="123">
        <v>24.508594720000001</v>
      </c>
      <c r="P45" s="123">
        <v>345.80258937000002</v>
      </c>
      <c r="Q45" s="123">
        <v>1042.8540051099999</v>
      </c>
      <c r="R45" s="123">
        <v>56.135181039999999</v>
      </c>
      <c r="S45" s="123">
        <v>54.666954799999999</v>
      </c>
      <c r="T45" s="123">
        <v>932.05186927</v>
      </c>
      <c r="U45" s="123">
        <v>163.86744773000001</v>
      </c>
      <c r="V45" s="123">
        <v>1494.5361745800001</v>
      </c>
      <c r="W45" s="123"/>
      <c r="X45" s="123"/>
      <c r="Y45" s="123"/>
      <c r="Z45" s="123"/>
      <c r="AA45" s="123"/>
      <c r="AB45" s="123"/>
    </row>
    <row r="46" spans="1:28" hidden="1" outlineLevel="1">
      <c r="A46" s="15">
        <v>41609</v>
      </c>
      <c r="B46" s="123">
        <v>4791.2139659300001</v>
      </c>
      <c r="C46" s="123">
        <v>3209.05505657</v>
      </c>
      <c r="D46" s="123">
        <v>2481.6822356299999</v>
      </c>
      <c r="E46" s="123">
        <v>1154.7300013399999</v>
      </c>
      <c r="F46" s="123">
        <v>819.07874611</v>
      </c>
      <c r="G46" s="123">
        <v>507.87348817999998</v>
      </c>
      <c r="H46" s="123">
        <v>727.37282094</v>
      </c>
      <c r="I46" s="123">
        <v>41.968085950000003</v>
      </c>
      <c r="J46" s="123">
        <v>122.49714401</v>
      </c>
      <c r="K46" s="123">
        <v>562.90759098000001</v>
      </c>
      <c r="L46" s="123">
        <v>1400.68790745</v>
      </c>
      <c r="M46" s="123">
        <v>384.92201174000002</v>
      </c>
      <c r="N46" s="123">
        <v>15.453755170000001</v>
      </c>
      <c r="O46" s="123">
        <v>25.307036459999999</v>
      </c>
      <c r="P46" s="123">
        <v>344.16122010999999</v>
      </c>
      <c r="Q46" s="123">
        <v>1015.76589571</v>
      </c>
      <c r="R46" s="123">
        <v>56.333074930000002</v>
      </c>
      <c r="S46" s="123">
        <v>48.600360309999999</v>
      </c>
      <c r="T46" s="123">
        <v>910.83246047</v>
      </c>
      <c r="U46" s="123">
        <v>181.47100191000001</v>
      </c>
      <c r="V46" s="123">
        <v>1461.1431357500001</v>
      </c>
      <c r="W46" s="123"/>
      <c r="X46" s="123"/>
      <c r="Y46" s="123"/>
      <c r="Z46" s="123"/>
      <c r="AA46" s="123"/>
      <c r="AB46" s="123"/>
    </row>
    <row r="47" spans="1:28" hidden="1" outlineLevel="1">
      <c r="A47" s="15">
        <v>41640</v>
      </c>
      <c r="B47" s="123">
        <v>4804.4998437499999</v>
      </c>
      <c r="C47" s="123">
        <v>3257.1539423600002</v>
      </c>
      <c r="D47" s="123">
        <v>2525.3176996500001</v>
      </c>
      <c r="E47" s="123">
        <v>1177.05265869</v>
      </c>
      <c r="F47" s="123">
        <v>838.66368567999996</v>
      </c>
      <c r="G47" s="123">
        <v>509.60135528000001</v>
      </c>
      <c r="H47" s="123">
        <v>731.83624270999996</v>
      </c>
      <c r="I47" s="123">
        <v>42.633967060000003</v>
      </c>
      <c r="J47" s="123">
        <v>123.67107553</v>
      </c>
      <c r="K47" s="123">
        <v>565.53120011999999</v>
      </c>
      <c r="L47" s="123">
        <v>1370.67921482</v>
      </c>
      <c r="M47" s="123">
        <v>381.60889809000003</v>
      </c>
      <c r="N47" s="123">
        <v>15.346589099999999</v>
      </c>
      <c r="O47" s="123">
        <v>24.763314940000001</v>
      </c>
      <c r="P47" s="123">
        <v>341.49899405000002</v>
      </c>
      <c r="Q47" s="123">
        <v>989.07031672999994</v>
      </c>
      <c r="R47" s="123">
        <v>56.543560100000001</v>
      </c>
      <c r="S47" s="123">
        <v>48.048750249999998</v>
      </c>
      <c r="T47" s="123">
        <v>884.47800638000001</v>
      </c>
      <c r="U47" s="123">
        <v>176.66668657</v>
      </c>
      <c r="V47" s="123">
        <v>1415.53085728</v>
      </c>
      <c r="W47" s="123"/>
      <c r="X47" s="123"/>
      <c r="Y47" s="123"/>
      <c r="Z47" s="123"/>
      <c r="AA47" s="123"/>
      <c r="AB47" s="123"/>
    </row>
    <row r="48" spans="1:28" hidden="1" outlineLevel="1">
      <c r="A48" s="15">
        <v>41671</v>
      </c>
      <c r="B48" s="123">
        <v>5236.0065414199998</v>
      </c>
      <c r="C48" s="123">
        <v>3459.8561508799999</v>
      </c>
      <c r="D48" s="123">
        <v>2560.7677566799998</v>
      </c>
      <c r="E48" s="123">
        <v>1205.6217564399999</v>
      </c>
      <c r="F48" s="123">
        <v>845.55721678999998</v>
      </c>
      <c r="G48" s="123">
        <v>509.58878344999999</v>
      </c>
      <c r="H48" s="123">
        <v>899.08839420000004</v>
      </c>
      <c r="I48" s="123">
        <v>53.66554301</v>
      </c>
      <c r="J48" s="123">
        <v>154.81959345000001</v>
      </c>
      <c r="K48" s="123">
        <v>690.60325774</v>
      </c>
      <c r="L48" s="123">
        <v>1586.6811015599999</v>
      </c>
      <c r="M48" s="123">
        <v>379.54636244</v>
      </c>
      <c r="N48" s="123">
        <v>4.5208618600000001</v>
      </c>
      <c r="O48" s="123">
        <v>47.872796110000003</v>
      </c>
      <c r="P48" s="123">
        <v>327.15270447</v>
      </c>
      <c r="Q48" s="123">
        <v>1207.1347391199999</v>
      </c>
      <c r="R48" s="123">
        <v>48.064105210000001</v>
      </c>
      <c r="S48" s="123">
        <v>125.91911406</v>
      </c>
      <c r="T48" s="123">
        <v>1033.1515198500001</v>
      </c>
      <c r="U48" s="123">
        <v>189.46928897999999</v>
      </c>
      <c r="V48" s="123">
        <v>1608.25276506</v>
      </c>
      <c r="W48" s="123"/>
      <c r="X48" s="123"/>
      <c r="Y48" s="123"/>
      <c r="Z48" s="123"/>
      <c r="AA48" s="123"/>
      <c r="AB48" s="123"/>
    </row>
    <row r="49" spans="1:28" hidden="1" outlineLevel="1">
      <c r="A49" s="15">
        <v>41699</v>
      </c>
      <c r="B49" s="123">
        <v>5414.8433975199996</v>
      </c>
      <c r="C49" s="123">
        <v>3647.8475231900002</v>
      </c>
      <c r="D49" s="123">
        <v>2599.80385978</v>
      </c>
      <c r="E49" s="123">
        <v>1244.0040907099999</v>
      </c>
      <c r="F49" s="123">
        <v>839.20499443000006</v>
      </c>
      <c r="G49" s="123">
        <v>516.59477463999997</v>
      </c>
      <c r="H49" s="123">
        <v>1048.0436634099999</v>
      </c>
      <c r="I49" s="123">
        <v>90.139229240000006</v>
      </c>
      <c r="J49" s="123">
        <v>170.46949545999999</v>
      </c>
      <c r="K49" s="123">
        <v>787.43493870999998</v>
      </c>
      <c r="L49" s="123">
        <v>1580.01798203</v>
      </c>
      <c r="M49" s="123">
        <v>356.86084749000003</v>
      </c>
      <c r="N49" s="123">
        <v>10.940740659999999</v>
      </c>
      <c r="O49" s="123">
        <v>17.55501963</v>
      </c>
      <c r="P49" s="123">
        <v>328.3650872</v>
      </c>
      <c r="Q49" s="123">
        <v>1223.15713454</v>
      </c>
      <c r="R49" s="123">
        <v>42.963123760000002</v>
      </c>
      <c r="S49" s="123">
        <v>47.275375570000001</v>
      </c>
      <c r="T49" s="123">
        <v>1132.91863521</v>
      </c>
      <c r="U49" s="123">
        <v>186.97789230000001</v>
      </c>
      <c r="V49" s="123">
        <v>1691.0326884200001</v>
      </c>
      <c r="W49" s="123"/>
      <c r="X49" s="123"/>
      <c r="Y49" s="123"/>
      <c r="Z49" s="123"/>
      <c r="AA49" s="123"/>
      <c r="AB49" s="123"/>
    </row>
    <row r="50" spans="1:28" hidden="1" outlineLevel="1">
      <c r="A50" s="15">
        <v>41730</v>
      </c>
      <c r="B50" s="123">
        <v>5465.0562057799998</v>
      </c>
      <c r="C50" s="123">
        <v>3695.3756169500002</v>
      </c>
      <c r="D50" s="123">
        <v>2622.6164773</v>
      </c>
      <c r="E50" s="123">
        <v>1280.27554934</v>
      </c>
      <c r="F50" s="123">
        <v>830.66961914000001</v>
      </c>
      <c r="G50" s="123">
        <v>511.67130881999998</v>
      </c>
      <c r="H50" s="123">
        <v>1072.75913965</v>
      </c>
      <c r="I50" s="123">
        <v>77.359782980000006</v>
      </c>
      <c r="J50" s="123">
        <v>179.06991653</v>
      </c>
      <c r="K50" s="123">
        <v>816.32944013999997</v>
      </c>
      <c r="L50" s="123">
        <v>1585.57411604</v>
      </c>
      <c r="M50" s="123">
        <v>344.45169866999998</v>
      </c>
      <c r="N50" s="123">
        <v>1.1027510000000001E-2</v>
      </c>
      <c r="O50" s="123">
        <v>26.832093239999999</v>
      </c>
      <c r="P50" s="123">
        <v>317.60857792000002</v>
      </c>
      <c r="Q50" s="123">
        <v>1241.12241737</v>
      </c>
      <c r="R50" s="123">
        <v>19.277749490000001</v>
      </c>
      <c r="S50" s="123">
        <v>73.647175009999998</v>
      </c>
      <c r="T50" s="123">
        <v>1148.1974928699999</v>
      </c>
      <c r="U50" s="123">
        <v>184.10647279</v>
      </c>
      <c r="V50" s="123">
        <v>1708.7800268399999</v>
      </c>
      <c r="W50" s="123"/>
      <c r="X50" s="123"/>
      <c r="Y50" s="123"/>
      <c r="Z50" s="123"/>
      <c r="AA50" s="123"/>
      <c r="AB50" s="123"/>
    </row>
    <row r="51" spans="1:28" hidden="1" outlineLevel="1">
      <c r="A51" s="15">
        <v>41760</v>
      </c>
      <c r="B51" s="123">
        <v>5630.2556717999996</v>
      </c>
      <c r="C51" s="123">
        <v>3708.3072990199998</v>
      </c>
      <c r="D51" s="123">
        <v>2583.8398909399998</v>
      </c>
      <c r="E51" s="123">
        <v>1266.61333042</v>
      </c>
      <c r="F51" s="123">
        <v>812.65627338000002</v>
      </c>
      <c r="G51" s="123">
        <v>504.57028714</v>
      </c>
      <c r="H51" s="123">
        <v>1124.46740808</v>
      </c>
      <c r="I51" s="123">
        <v>49.819245299999999</v>
      </c>
      <c r="J51" s="123">
        <v>204.18263124000001</v>
      </c>
      <c r="K51" s="123">
        <v>870.46553154000003</v>
      </c>
      <c r="L51" s="123">
        <v>1724.2678394699999</v>
      </c>
      <c r="M51" s="123">
        <v>355.83408708000002</v>
      </c>
      <c r="N51" s="123">
        <v>4.7352070499999996</v>
      </c>
      <c r="O51" s="123">
        <v>38.69739938</v>
      </c>
      <c r="P51" s="123">
        <v>312.40148065</v>
      </c>
      <c r="Q51" s="123">
        <v>1368.4337523900001</v>
      </c>
      <c r="R51" s="123">
        <v>49.42043357</v>
      </c>
      <c r="S51" s="123">
        <v>116.07380153</v>
      </c>
      <c r="T51" s="123">
        <v>1202.9395172899999</v>
      </c>
      <c r="U51" s="123">
        <v>197.68053330999999</v>
      </c>
      <c r="V51" s="123">
        <v>1821.82909161</v>
      </c>
      <c r="W51" s="123"/>
      <c r="X51" s="123"/>
      <c r="Y51" s="123"/>
      <c r="Z51" s="123"/>
      <c r="AA51" s="123"/>
      <c r="AB51" s="123"/>
    </row>
    <row r="52" spans="1:28" hidden="1" outlineLevel="1">
      <c r="A52" s="15">
        <v>41791</v>
      </c>
      <c r="B52" s="123">
        <v>4950.7650397999996</v>
      </c>
      <c r="C52" s="123">
        <v>3215.3551179699998</v>
      </c>
      <c r="D52" s="123">
        <v>2443.0919930800001</v>
      </c>
      <c r="E52" s="123">
        <v>1248.6856788800001</v>
      </c>
      <c r="F52" s="123">
        <v>738.87227356999995</v>
      </c>
      <c r="G52" s="123">
        <v>455.53404062999999</v>
      </c>
      <c r="H52" s="123">
        <v>772.26312488999997</v>
      </c>
      <c r="I52" s="123">
        <v>38.633814489999999</v>
      </c>
      <c r="J52" s="123">
        <v>103.61952312</v>
      </c>
      <c r="K52" s="123">
        <v>630.00978727999995</v>
      </c>
      <c r="L52" s="123">
        <v>1557.06008456</v>
      </c>
      <c r="M52" s="123">
        <v>316.12800178999998</v>
      </c>
      <c r="N52" s="123">
        <v>16.910188219999998</v>
      </c>
      <c r="O52" s="123">
        <v>12.99918343</v>
      </c>
      <c r="P52" s="123">
        <v>286.21863014000002</v>
      </c>
      <c r="Q52" s="123">
        <v>1240.9320827700001</v>
      </c>
      <c r="R52" s="123">
        <v>80.602936909999997</v>
      </c>
      <c r="S52" s="123">
        <v>48.356170249999998</v>
      </c>
      <c r="T52" s="123">
        <v>1111.97297561</v>
      </c>
      <c r="U52" s="123">
        <v>178.34983726999999</v>
      </c>
      <c r="V52" s="123">
        <v>1439.8398785899999</v>
      </c>
      <c r="W52" s="123"/>
      <c r="X52" s="123"/>
      <c r="Y52" s="123"/>
      <c r="Z52" s="123"/>
      <c r="AA52" s="123"/>
      <c r="AB52" s="123"/>
    </row>
    <row r="53" spans="1:28" hidden="1" outlineLevel="1">
      <c r="A53" s="15">
        <v>41821</v>
      </c>
      <c r="B53" s="123">
        <v>4934.0054798800002</v>
      </c>
      <c r="C53" s="123">
        <v>3212.7975385499999</v>
      </c>
      <c r="D53" s="123">
        <v>2430.4635832899999</v>
      </c>
      <c r="E53" s="123">
        <v>1257.3488521199999</v>
      </c>
      <c r="F53" s="123">
        <v>715.52839986000004</v>
      </c>
      <c r="G53" s="123">
        <v>457.58633130999999</v>
      </c>
      <c r="H53" s="123">
        <v>782.33395526000004</v>
      </c>
      <c r="I53" s="123">
        <v>41.129869730000003</v>
      </c>
      <c r="J53" s="123">
        <v>105.97295887999999</v>
      </c>
      <c r="K53" s="123">
        <v>635.23112664999996</v>
      </c>
      <c r="L53" s="123">
        <v>1569.57002691</v>
      </c>
      <c r="M53" s="123">
        <v>311.82950914000003</v>
      </c>
      <c r="N53" s="123">
        <v>17.604679529999999</v>
      </c>
      <c r="O53" s="123">
        <v>13.51580337</v>
      </c>
      <c r="P53" s="123">
        <v>280.70902624000001</v>
      </c>
      <c r="Q53" s="123">
        <v>1257.74051777</v>
      </c>
      <c r="R53" s="123">
        <v>87.803530629999997</v>
      </c>
      <c r="S53" s="123">
        <v>49.490293270000002</v>
      </c>
      <c r="T53" s="123">
        <v>1120.44669387</v>
      </c>
      <c r="U53" s="123">
        <v>151.63791441999999</v>
      </c>
      <c r="V53" s="123">
        <v>1470.98810013</v>
      </c>
      <c r="W53" s="123"/>
      <c r="X53" s="123"/>
      <c r="Y53" s="123"/>
      <c r="Z53" s="123"/>
      <c r="AA53" s="123"/>
      <c r="AB53" s="123"/>
    </row>
    <row r="54" spans="1:28" hidden="1" outlineLevel="1">
      <c r="A54" s="15">
        <v>41852</v>
      </c>
      <c r="B54" s="123">
        <v>5327.273948</v>
      </c>
      <c r="C54" s="123">
        <v>3442.1907558299999</v>
      </c>
      <c r="D54" s="123">
        <v>2432.1443741200001</v>
      </c>
      <c r="E54" s="123">
        <v>1272.7150441900001</v>
      </c>
      <c r="F54" s="123">
        <v>702.75145049000002</v>
      </c>
      <c r="G54" s="123">
        <v>456.67787944000003</v>
      </c>
      <c r="H54" s="123">
        <v>1010.04638171</v>
      </c>
      <c r="I54" s="123">
        <v>43.946142510000001</v>
      </c>
      <c r="J54" s="123">
        <v>177.99895411</v>
      </c>
      <c r="K54" s="123">
        <v>788.10128509000003</v>
      </c>
      <c r="L54" s="123">
        <v>1733.15519363</v>
      </c>
      <c r="M54" s="123">
        <v>310.81391178000001</v>
      </c>
      <c r="N54" s="123">
        <v>17.145094570000001</v>
      </c>
      <c r="O54" s="123">
        <v>14.24412016</v>
      </c>
      <c r="P54" s="123">
        <v>279.42469705000002</v>
      </c>
      <c r="Q54" s="123">
        <v>1422.3412818500001</v>
      </c>
      <c r="R54" s="123">
        <v>94.958775290000005</v>
      </c>
      <c r="S54" s="123">
        <v>55.692709129999997</v>
      </c>
      <c r="T54" s="123">
        <v>1271.68979743</v>
      </c>
      <c r="U54" s="123">
        <v>151.92799854</v>
      </c>
      <c r="V54" s="123">
        <v>1741.9962929000001</v>
      </c>
      <c r="W54" s="123"/>
      <c r="X54" s="123"/>
      <c r="Y54" s="123"/>
      <c r="Z54" s="123"/>
      <c r="AA54" s="123"/>
      <c r="AB54" s="123"/>
    </row>
    <row r="55" spans="1:28" hidden="1" outlineLevel="1">
      <c r="A55" s="37">
        <v>41883</v>
      </c>
      <c r="B55" s="123">
        <v>5193.7675908299998</v>
      </c>
      <c r="C55" s="123">
        <v>3362.4158838399999</v>
      </c>
      <c r="D55" s="123">
        <v>2404.0037286000002</v>
      </c>
      <c r="E55" s="123">
        <v>1266.77706427</v>
      </c>
      <c r="F55" s="123">
        <v>687.23494715000004</v>
      </c>
      <c r="G55" s="123">
        <v>449.99171718000002</v>
      </c>
      <c r="H55" s="123">
        <v>958.41215523999995</v>
      </c>
      <c r="I55" s="123">
        <v>50.863780239999997</v>
      </c>
      <c r="J55" s="123">
        <v>171.08062405999999</v>
      </c>
      <c r="K55" s="123">
        <v>736.46775093999997</v>
      </c>
      <c r="L55" s="123">
        <v>1678.3233006800001</v>
      </c>
      <c r="M55" s="123">
        <v>309.14425294</v>
      </c>
      <c r="N55" s="123">
        <v>5.1983061099999999</v>
      </c>
      <c r="O55" s="123">
        <v>27.954259440000001</v>
      </c>
      <c r="P55" s="123">
        <v>275.99168738999998</v>
      </c>
      <c r="Q55" s="123">
        <v>1369.17904774</v>
      </c>
      <c r="R55" s="123">
        <v>66.933554650000005</v>
      </c>
      <c r="S55" s="123">
        <v>100.86086318</v>
      </c>
      <c r="T55" s="123">
        <v>1201.3846299100001</v>
      </c>
      <c r="U55" s="123">
        <v>153.02840631000001</v>
      </c>
      <c r="V55" s="123">
        <v>1674.3672068000001</v>
      </c>
      <c r="W55" s="123"/>
      <c r="X55" s="123"/>
      <c r="Y55" s="123"/>
      <c r="Z55" s="123"/>
      <c r="AA55" s="123"/>
      <c r="AB55" s="123"/>
    </row>
    <row r="56" spans="1:28" hidden="1" outlineLevel="1">
      <c r="A56" s="15">
        <v>41913</v>
      </c>
      <c r="B56" s="123">
        <v>5105.0205047099998</v>
      </c>
      <c r="C56" s="123">
        <v>3317.27625545</v>
      </c>
      <c r="D56" s="123">
        <v>2372.3302107600002</v>
      </c>
      <c r="E56" s="123">
        <v>1259.1539928499999</v>
      </c>
      <c r="F56" s="123">
        <v>671.27082116999998</v>
      </c>
      <c r="G56" s="123">
        <v>441.90539674000001</v>
      </c>
      <c r="H56" s="123">
        <v>944.94604469000001</v>
      </c>
      <c r="I56" s="123">
        <v>51.811909470000003</v>
      </c>
      <c r="J56" s="123">
        <v>176.49757020000001</v>
      </c>
      <c r="K56" s="123">
        <v>716.63656502000003</v>
      </c>
      <c r="L56" s="123">
        <v>1653.0234714799999</v>
      </c>
      <c r="M56" s="123">
        <v>308.07351240999998</v>
      </c>
      <c r="N56" s="123">
        <v>18.09816807</v>
      </c>
      <c r="O56" s="123">
        <v>14.8336092</v>
      </c>
      <c r="P56" s="123">
        <v>275.14173513999998</v>
      </c>
      <c r="Q56" s="123">
        <v>1344.94995907</v>
      </c>
      <c r="R56" s="123">
        <v>102.16836771</v>
      </c>
      <c r="S56" s="123">
        <v>52.962749100000003</v>
      </c>
      <c r="T56" s="123">
        <v>1189.8188422600001</v>
      </c>
      <c r="U56" s="123">
        <v>134.72077777999999</v>
      </c>
      <c r="V56" s="123">
        <v>1717.2169229599999</v>
      </c>
      <c r="W56" s="123"/>
      <c r="X56" s="123"/>
      <c r="Y56" s="123"/>
      <c r="Z56" s="123"/>
      <c r="AA56" s="123"/>
      <c r="AB56" s="123"/>
    </row>
    <row r="57" spans="1:28" hidden="1" outlineLevel="1">
      <c r="A57" s="15">
        <v>41944</v>
      </c>
      <c r="B57" s="123">
        <v>5421.9918923599998</v>
      </c>
      <c r="C57" s="123">
        <v>3455.1873563300001</v>
      </c>
      <c r="D57" s="123">
        <v>2358.0661606100002</v>
      </c>
      <c r="E57" s="123">
        <v>1241.89251212</v>
      </c>
      <c r="F57" s="123">
        <v>677.19147488999999</v>
      </c>
      <c r="G57" s="123">
        <v>438.98217360000001</v>
      </c>
      <c r="H57" s="123">
        <v>1097.1211957200001</v>
      </c>
      <c r="I57" s="123">
        <v>57.928885659999999</v>
      </c>
      <c r="J57" s="123">
        <v>205.08640462</v>
      </c>
      <c r="K57" s="123">
        <v>834.10590544000002</v>
      </c>
      <c r="L57" s="123">
        <v>1818.84102123</v>
      </c>
      <c r="M57" s="123">
        <v>306.95743220000003</v>
      </c>
      <c r="N57" s="123">
        <v>16.94710401</v>
      </c>
      <c r="O57" s="123">
        <v>11.50403595</v>
      </c>
      <c r="P57" s="123">
        <v>278.50629223999999</v>
      </c>
      <c r="Q57" s="123">
        <v>1511.8835890299999</v>
      </c>
      <c r="R57" s="123">
        <v>115.53979449000001</v>
      </c>
      <c r="S57" s="123">
        <v>61.18916196</v>
      </c>
      <c r="T57" s="123">
        <v>1335.15463258</v>
      </c>
      <c r="U57" s="123">
        <v>147.96351480000001</v>
      </c>
      <c r="V57" s="123">
        <v>2080.8399411300002</v>
      </c>
      <c r="W57" s="123"/>
      <c r="X57" s="123"/>
      <c r="Y57" s="123"/>
      <c r="Z57" s="123"/>
      <c r="AA57" s="123"/>
      <c r="AB57" s="123"/>
    </row>
    <row r="58" spans="1:28" hidden="1" outlineLevel="1">
      <c r="A58" s="15">
        <v>41974</v>
      </c>
      <c r="B58" s="123">
        <v>5408.0083404999996</v>
      </c>
      <c r="C58" s="123">
        <v>3379.3783108399998</v>
      </c>
      <c r="D58" s="123">
        <v>2368.5837722699998</v>
      </c>
      <c r="E58" s="123">
        <v>1280.82638608</v>
      </c>
      <c r="F58" s="123">
        <v>663.28194409000002</v>
      </c>
      <c r="G58" s="123">
        <v>424.47544210000001</v>
      </c>
      <c r="H58" s="123">
        <v>1010.79453857</v>
      </c>
      <c r="I58" s="123">
        <v>61.872052650000001</v>
      </c>
      <c r="J58" s="123">
        <v>144.09687861</v>
      </c>
      <c r="K58" s="123">
        <v>804.82560731000001</v>
      </c>
      <c r="L58" s="123">
        <v>1862.8361054699999</v>
      </c>
      <c r="M58" s="123">
        <v>309.50884019</v>
      </c>
      <c r="N58" s="123">
        <v>17.662784930000001</v>
      </c>
      <c r="O58" s="123">
        <v>10.478839819999999</v>
      </c>
      <c r="P58" s="123">
        <v>281.36721544</v>
      </c>
      <c r="Q58" s="123">
        <v>1553.3272652799999</v>
      </c>
      <c r="R58" s="123">
        <v>126.76790200000001</v>
      </c>
      <c r="S58" s="123">
        <v>61.031002639999997</v>
      </c>
      <c r="T58" s="123">
        <v>1365.5283606400001</v>
      </c>
      <c r="U58" s="123">
        <v>165.79392419000001</v>
      </c>
      <c r="V58" s="123">
        <v>2033.13138744</v>
      </c>
      <c r="W58" s="123"/>
      <c r="X58" s="123"/>
      <c r="Y58" s="123"/>
      <c r="Z58" s="123"/>
      <c r="AA58" s="123"/>
      <c r="AB58" s="123"/>
    </row>
    <row r="59" spans="1:28" hidden="1" outlineLevel="1">
      <c r="A59" s="15">
        <v>42005</v>
      </c>
      <c r="B59" s="123">
        <v>5423.4712521800002</v>
      </c>
      <c r="C59" s="123">
        <v>3360.2644832199999</v>
      </c>
      <c r="D59" s="123">
        <v>2328.8522541100001</v>
      </c>
      <c r="E59" s="123">
        <v>1253.5947389600001</v>
      </c>
      <c r="F59" s="123">
        <v>654.55055559000004</v>
      </c>
      <c r="G59" s="123">
        <v>420.70695955999997</v>
      </c>
      <c r="H59" s="123">
        <v>1031.41222911</v>
      </c>
      <c r="I59" s="123">
        <v>63.185090150000001</v>
      </c>
      <c r="J59" s="123">
        <v>146.71115853000001</v>
      </c>
      <c r="K59" s="123">
        <v>821.51598043000001</v>
      </c>
      <c r="L59" s="123">
        <v>1900.1985737299999</v>
      </c>
      <c r="M59" s="123">
        <v>312.92091640000001</v>
      </c>
      <c r="N59" s="123">
        <v>17.217972960000001</v>
      </c>
      <c r="O59" s="123">
        <v>10.25208913</v>
      </c>
      <c r="P59" s="123">
        <v>285.45085431000001</v>
      </c>
      <c r="Q59" s="123">
        <v>1587.27765733</v>
      </c>
      <c r="R59" s="123">
        <v>125.71370492</v>
      </c>
      <c r="S59" s="123">
        <v>62.602281519999998</v>
      </c>
      <c r="T59" s="123">
        <v>1398.9616708900001</v>
      </c>
      <c r="U59" s="123">
        <v>163.00819523000001</v>
      </c>
      <c r="V59" s="123">
        <v>2065.6721697200001</v>
      </c>
      <c r="W59" s="123"/>
      <c r="X59" s="123"/>
      <c r="Y59" s="123"/>
      <c r="Z59" s="123"/>
      <c r="AA59" s="123"/>
      <c r="AB59" s="123"/>
    </row>
    <row r="60" spans="1:28" hidden="1" outlineLevel="1">
      <c r="A60" s="15">
        <v>42036</v>
      </c>
      <c r="B60" s="123">
        <v>7245.9862233100002</v>
      </c>
      <c r="C60" s="123">
        <v>4114.3323059200002</v>
      </c>
      <c r="D60" s="123">
        <v>2309.28400513</v>
      </c>
      <c r="E60" s="123">
        <v>1259.4708606199999</v>
      </c>
      <c r="F60" s="123">
        <v>632.33955089999995</v>
      </c>
      <c r="G60" s="123">
        <v>417.47359361000002</v>
      </c>
      <c r="H60" s="123">
        <v>1805.04830079</v>
      </c>
      <c r="I60" s="123">
        <v>107.28786074999999</v>
      </c>
      <c r="J60" s="123">
        <v>268.82899481999999</v>
      </c>
      <c r="K60" s="123">
        <v>1428.9314452199999</v>
      </c>
      <c r="L60" s="123">
        <v>2929.3283323199998</v>
      </c>
      <c r="M60" s="123">
        <v>321.49623349000001</v>
      </c>
      <c r="N60" s="123">
        <v>17.66028266</v>
      </c>
      <c r="O60" s="123">
        <v>11.51306299</v>
      </c>
      <c r="P60" s="123">
        <v>292.32288784000002</v>
      </c>
      <c r="Q60" s="123">
        <v>2607.8320988300002</v>
      </c>
      <c r="R60" s="123">
        <v>214.35568262000001</v>
      </c>
      <c r="S60" s="123">
        <v>93.814553709999998</v>
      </c>
      <c r="T60" s="123">
        <v>2299.6618625000001</v>
      </c>
      <c r="U60" s="123">
        <v>202.32558506999999</v>
      </c>
      <c r="V60" s="123">
        <v>3142.1795277199999</v>
      </c>
      <c r="W60" s="123"/>
      <c r="X60" s="123"/>
      <c r="Y60" s="123"/>
      <c r="Z60" s="123"/>
      <c r="AA60" s="123"/>
      <c r="AB60" s="123"/>
    </row>
    <row r="61" spans="1:28" hidden="1" outlineLevel="1">
      <c r="A61" s="15">
        <v>42064</v>
      </c>
      <c r="B61" s="123">
        <v>6451.2604925899996</v>
      </c>
      <c r="C61" s="123">
        <v>3801.9490289599999</v>
      </c>
      <c r="D61" s="123">
        <v>2328.1334798900002</v>
      </c>
      <c r="E61" s="123">
        <v>1295.9186467300001</v>
      </c>
      <c r="F61" s="123">
        <v>617.22281971999996</v>
      </c>
      <c r="G61" s="123">
        <v>414.99201343999999</v>
      </c>
      <c r="H61" s="123">
        <v>1473.8155490700001</v>
      </c>
      <c r="I61" s="123">
        <v>92.316727009999994</v>
      </c>
      <c r="J61" s="123">
        <v>217.92991767000001</v>
      </c>
      <c r="K61" s="123">
        <v>1163.5689043899999</v>
      </c>
      <c r="L61" s="123">
        <v>2461.0973014800002</v>
      </c>
      <c r="M61" s="123">
        <v>334.82072101</v>
      </c>
      <c r="N61" s="123">
        <v>16.61703851</v>
      </c>
      <c r="O61" s="123">
        <v>11.83922345</v>
      </c>
      <c r="P61" s="123">
        <v>306.36445904999999</v>
      </c>
      <c r="Q61" s="123">
        <v>2126.2765804700002</v>
      </c>
      <c r="R61" s="123">
        <v>151.89957296</v>
      </c>
      <c r="S61" s="123">
        <v>77.56948706</v>
      </c>
      <c r="T61" s="123">
        <v>1896.8075204500001</v>
      </c>
      <c r="U61" s="123">
        <v>188.21416214999999</v>
      </c>
      <c r="V61" s="123">
        <v>2658.2450057900001</v>
      </c>
      <c r="W61" s="123"/>
      <c r="X61" s="123"/>
      <c r="Y61" s="123"/>
      <c r="Z61" s="123"/>
      <c r="AA61" s="123"/>
      <c r="AB61" s="123"/>
    </row>
    <row r="62" spans="1:28" hidden="1" outlineLevel="1">
      <c r="A62" s="15">
        <v>42095</v>
      </c>
      <c r="B62" s="123">
        <v>6070.4741152500001</v>
      </c>
      <c r="C62" s="123">
        <v>3653.59621986</v>
      </c>
      <c r="D62" s="123">
        <v>2336.2713099100001</v>
      </c>
      <c r="E62" s="123">
        <v>1292.1965701900001</v>
      </c>
      <c r="F62" s="123">
        <v>611.74791465999999</v>
      </c>
      <c r="G62" s="123">
        <v>432.32682505999998</v>
      </c>
      <c r="H62" s="123">
        <v>1317.3249099499999</v>
      </c>
      <c r="I62" s="123">
        <v>83.471843460000002</v>
      </c>
      <c r="J62" s="123">
        <v>196.83114377999999</v>
      </c>
      <c r="K62" s="123">
        <v>1037.0219227099999</v>
      </c>
      <c r="L62" s="123">
        <v>2226.6134882400002</v>
      </c>
      <c r="M62" s="123">
        <v>336.16668814000002</v>
      </c>
      <c r="N62" s="123">
        <v>16.127023810000001</v>
      </c>
      <c r="O62" s="123">
        <v>11.604793669999999</v>
      </c>
      <c r="P62" s="123">
        <v>308.43487066</v>
      </c>
      <c r="Q62" s="123">
        <v>1890.4468001</v>
      </c>
      <c r="R62" s="123">
        <v>140.17310936000001</v>
      </c>
      <c r="S62" s="123">
        <v>69.322558310000005</v>
      </c>
      <c r="T62" s="123">
        <v>1680.9511324299999</v>
      </c>
      <c r="U62" s="123">
        <v>190.26440715000001</v>
      </c>
      <c r="V62" s="123">
        <v>2414.0894921399999</v>
      </c>
      <c r="W62" s="123"/>
      <c r="X62" s="123"/>
      <c r="Y62" s="123"/>
      <c r="Z62" s="123"/>
      <c r="AA62" s="123"/>
      <c r="AB62" s="123"/>
    </row>
    <row r="63" spans="1:28" hidden="1" outlineLevel="1">
      <c r="A63" s="15">
        <v>42125</v>
      </c>
      <c r="B63" s="123">
        <v>5546.2442022100004</v>
      </c>
      <c r="C63" s="123">
        <v>3426.5467155800002</v>
      </c>
      <c r="D63" s="123">
        <v>2274.8562406199999</v>
      </c>
      <c r="E63" s="123">
        <v>1278.06311764</v>
      </c>
      <c r="F63" s="123">
        <v>569.91962848000003</v>
      </c>
      <c r="G63" s="123">
        <v>426.87349449999999</v>
      </c>
      <c r="H63" s="123">
        <v>1151.6904749600001</v>
      </c>
      <c r="I63" s="123">
        <v>74.349527719999998</v>
      </c>
      <c r="J63" s="123">
        <v>159.0830109</v>
      </c>
      <c r="K63" s="123">
        <v>918.25793634000001</v>
      </c>
      <c r="L63" s="123">
        <v>1926.8441834499999</v>
      </c>
      <c r="M63" s="123">
        <v>312.02767433999998</v>
      </c>
      <c r="N63" s="123">
        <v>17.017511769999999</v>
      </c>
      <c r="O63" s="123">
        <v>8.8699159299999994</v>
      </c>
      <c r="P63" s="123">
        <v>286.14024663999999</v>
      </c>
      <c r="Q63" s="123">
        <v>1614.81650911</v>
      </c>
      <c r="R63" s="123">
        <v>142.39676528999999</v>
      </c>
      <c r="S63" s="123">
        <v>68.904941910000005</v>
      </c>
      <c r="T63" s="123">
        <v>1403.51480191</v>
      </c>
      <c r="U63" s="123">
        <v>192.85330318000001</v>
      </c>
      <c r="V63" s="123">
        <v>2272.7390491000001</v>
      </c>
      <c r="W63" s="123"/>
      <c r="X63" s="123"/>
      <c r="Y63" s="123"/>
      <c r="Z63" s="123"/>
      <c r="AA63" s="123"/>
      <c r="AB63" s="123"/>
    </row>
    <row r="64" spans="1:28" hidden="1" outlineLevel="1">
      <c r="A64" s="15">
        <v>42156</v>
      </c>
      <c r="B64" s="123">
        <v>5674.40019691</v>
      </c>
      <c r="C64" s="123">
        <v>3595.74766451</v>
      </c>
      <c r="D64" s="123">
        <v>2281.88308233</v>
      </c>
      <c r="E64" s="123">
        <v>1274.37772227</v>
      </c>
      <c r="F64" s="123">
        <v>573.89265111999998</v>
      </c>
      <c r="G64" s="123">
        <v>433.61270894</v>
      </c>
      <c r="H64" s="123">
        <v>1313.8645821800001</v>
      </c>
      <c r="I64" s="123">
        <v>75.09320452</v>
      </c>
      <c r="J64" s="123">
        <v>254.06555082</v>
      </c>
      <c r="K64" s="123">
        <v>984.70582683999999</v>
      </c>
      <c r="L64" s="123">
        <v>1897.4310642</v>
      </c>
      <c r="M64" s="123">
        <v>317.53392510999998</v>
      </c>
      <c r="N64" s="123">
        <v>16.93661178</v>
      </c>
      <c r="O64" s="123">
        <v>8.2886297199999994</v>
      </c>
      <c r="P64" s="123">
        <v>292.30868361</v>
      </c>
      <c r="Q64" s="123">
        <v>1579.8971390900001</v>
      </c>
      <c r="R64" s="123">
        <v>144.80262611000001</v>
      </c>
      <c r="S64" s="123">
        <v>68.662217459999994</v>
      </c>
      <c r="T64" s="123">
        <v>1366.43229552</v>
      </c>
      <c r="U64" s="123">
        <v>181.2214682</v>
      </c>
      <c r="V64" s="123">
        <v>2386.4174145299999</v>
      </c>
      <c r="W64" s="123"/>
      <c r="X64" s="123"/>
      <c r="Y64" s="123"/>
      <c r="Z64" s="123"/>
      <c r="AA64" s="123"/>
      <c r="AB64" s="123"/>
    </row>
    <row r="65" spans="1:28" hidden="1" outlineLevel="1">
      <c r="A65" s="15">
        <v>42186</v>
      </c>
      <c r="B65" s="123">
        <v>5713.2614688200001</v>
      </c>
      <c r="C65" s="123">
        <v>3631.1527557099998</v>
      </c>
      <c r="D65" s="123">
        <v>2284.04456097</v>
      </c>
      <c r="E65" s="123">
        <v>1266.41453404</v>
      </c>
      <c r="F65" s="123">
        <v>578.59146206000003</v>
      </c>
      <c r="G65" s="123">
        <v>439.03856487000002</v>
      </c>
      <c r="H65" s="123">
        <v>1347.10819474</v>
      </c>
      <c r="I65" s="123">
        <v>76.867003389999994</v>
      </c>
      <c r="J65" s="123">
        <v>263.91944247999999</v>
      </c>
      <c r="K65" s="123">
        <v>1006.32174887</v>
      </c>
      <c r="L65" s="123">
        <v>1915.9857542</v>
      </c>
      <c r="M65" s="123">
        <v>316.08603409</v>
      </c>
      <c r="N65" s="123">
        <v>16.722784740000002</v>
      </c>
      <c r="O65" s="123">
        <v>8.1338893100000007</v>
      </c>
      <c r="P65" s="123">
        <v>291.22936004000002</v>
      </c>
      <c r="Q65" s="123">
        <v>1599.8997201100001</v>
      </c>
      <c r="R65" s="123">
        <v>152.43433719000001</v>
      </c>
      <c r="S65" s="123">
        <v>70.655339929999997</v>
      </c>
      <c r="T65" s="123">
        <v>1376.8100429900001</v>
      </c>
      <c r="U65" s="123">
        <v>166.12295890999999</v>
      </c>
      <c r="V65" s="123">
        <v>2403.1459338899999</v>
      </c>
      <c r="W65" s="123"/>
      <c r="X65" s="123"/>
      <c r="Y65" s="123"/>
      <c r="Z65" s="123"/>
      <c r="AA65" s="123"/>
      <c r="AB65" s="123"/>
    </row>
    <row r="66" spans="1:28" hidden="1" outlineLevel="1">
      <c r="A66" s="15">
        <v>42217</v>
      </c>
      <c r="B66" s="123">
        <v>5540.8478969899998</v>
      </c>
      <c r="C66" s="123">
        <v>3518.6012027199999</v>
      </c>
      <c r="D66" s="123">
        <v>2208.3512496399999</v>
      </c>
      <c r="E66" s="123">
        <v>1192.99030487</v>
      </c>
      <c r="F66" s="123">
        <v>576.19238501999996</v>
      </c>
      <c r="G66" s="123">
        <v>439.16855974999999</v>
      </c>
      <c r="H66" s="123">
        <v>1310.2499530800001</v>
      </c>
      <c r="I66" s="123">
        <v>76.107464160000006</v>
      </c>
      <c r="J66" s="123">
        <v>260.87705688</v>
      </c>
      <c r="K66" s="123">
        <v>973.26543203999995</v>
      </c>
      <c r="L66" s="123">
        <v>1863.97266094</v>
      </c>
      <c r="M66" s="123">
        <v>310.50890078999998</v>
      </c>
      <c r="N66" s="123">
        <v>17.199583910000001</v>
      </c>
      <c r="O66" s="123">
        <v>8.0636614699999996</v>
      </c>
      <c r="P66" s="123">
        <v>285.24565540999998</v>
      </c>
      <c r="Q66" s="123">
        <v>1553.4637601500001</v>
      </c>
      <c r="R66" s="123">
        <v>151.94715780000001</v>
      </c>
      <c r="S66" s="123">
        <v>69.318543640000001</v>
      </c>
      <c r="T66" s="123">
        <v>1332.1980587099999</v>
      </c>
      <c r="U66" s="123">
        <v>158.27403333000001</v>
      </c>
      <c r="V66" s="123">
        <v>2332.4149477999999</v>
      </c>
      <c r="W66" s="123"/>
      <c r="X66" s="123"/>
      <c r="Y66" s="123"/>
      <c r="Z66" s="123"/>
      <c r="AA66" s="123"/>
      <c r="AB66" s="123"/>
    </row>
    <row r="67" spans="1:28" hidden="1" outlineLevel="1">
      <c r="A67" s="15">
        <v>42248</v>
      </c>
      <c r="B67" s="123">
        <v>5553.6425260599999</v>
      </c>
      <c r="C67" s="123">
        <v>3513.5446741800001</v>
      </c>
      <c r="D67" s="123">
        <v>2185.2792074200001</v>
      </c>
      <c r="E67" s="123">
        <v>1182.59270816</v>
      </c>
      <c r="F67" s="123">
        <v>564.67364928999996</v>
      </c>
      <c r="G67" s="123">
        <v>438.01284996999999</v>
      </c>
      <c r="H67" s="123">
        <v>1328.26546676</v>
      </c>
      <c r="I67" s="123">
        <v>77.327501429999998</v>
      </c>
      <c r="J67" s="123">
        <v>266.34876811999999</v>
      </c>
      <c r="K67" s="123">
        <v>984.58919720999995</v>
      </c>
      <c r="L67" s="123">
        <v>1870.2293400399999</v>
      </c>
      <c r="M67" s="123">
        <v>306.42021833000001</v>
      </c>
      <c r="N67" s="123">
        <v>17.499842350000002</v>
      </c>
      <c r="O67" s="123">
        <v>7.7391307999999999</v>
      </c>
      <c r="P67" s="123">
        <v>281.18124518000002</v>
      </c>
      <c r="Q67" s="123">
        <v>1563.80912171</v>
      </c>
      <c r="R67" s="123">
        <v>157.39994247999999</v>
      </c>
      <c r="S67" s="123">
        <v>70.504415640000005</v>
      </c>
      <c r="T67" s="123">
        <v>1335.9047635899999</v>
      </c>
      <c r="U67" s="123">
        <v>169.86851184</v>
      </c>
      <c r="V67" s="123">
        <v>2360.9697663699999</v>
      </c>
      <c r="W67" s="123"/>
      <c r="X67" s="123"/>
      <c r="Y67" s="123"/>
      <c r="Z67" s="123"/>
      <c r="AA67" s="123"/>
      <c r="AB67" s="123"/>
    </row>
    <row r="68" spans="1:28" hidden="1" outlineLevel="1">
      <c r="A68" s="15">
        <v>42278</v>
      </c>
      <c r="B68" s="123">
        <v>5721.8419257599999</v>
      </c>
      <c r="C68" s="123">
        <v>3600.87160227</v>
      </c>
      <c r="D68" s="123">
        <v>2200.6339976200002</v>
      </c>
      <c r="E68" s="123">
        <v>1181.44968475</v>
      </c>
      <c r="F68" s="123">
        <v>571.81228591000001</v>
      </c>
      <c r="G68" s="123">
        <v>447.37202696000003</v>
      </c>
      <c r="H68" s="123">
        <v>1400.2376046500001</v>
      </c>
      <c r="I68" s="123">
        <v>82.130185530000006</v>
      </c>
      <c r="J68" s="123">
        <v>284.85003482000002</v>
      </c>
      <c r="K68" s="123">
        <v>1033.2573843</v>
      </c>
      <c r="L68" s="123">
        <v>1943.2610061800001</v>
      </c>
      <c r="M68" s="123">
        <v>307.88659088999998</v>
      </c>
      <c r="N68" s="123">
        <v>17.699478790000001</v>
      </c>
      <c r="O68" s="123">
        <v>7.7133286600000002</v>
      </c>
      <c r="P68" s="123">
        <v>282.47378343999998</v>
      </c>
      <c r="Q68" s="123">
        <v>1635.3744152899999</v>
      </c>
      <c r="R68" s="123">
        <v>168.56630140999999</v>
      </c>
      <c r="S68" s="123">
        <v>74.720703709999995</v>
      </c>
      <c r="T68" s="123">
        <v>1392.0874101700001</v>
      </c>
      <c r="U68" s="123">
        <v>177.70931730999999</v>
      </c>
      <c r="V68" s="123">
        <v>2443.6395896600002</v>
      </c>
      <c r="W68" s="123"/>
      <c r="X68" s="123"/>
      <c r="Y68" s="123"/>
      <c r="Z68" s="123"/>
      <c r="AA68" s="123"/>
      <c r="AB68" s="123"/>
    </row>
    <row r="69" spans="1:28" hidden="1" outlineLevel="1">
      <c r="A69" s="15">
        <v>42309</v>
      </c>
      <c r="B69" s="123">
        <v>6014.6283696099999</v>
      </c>
      <c r="C69" s="123">
        <v>3644.6665766400001</v>
      </c>
      <c r="D69" s="123">
        <v>2190.79030801</v>
      </c>
      <c r="E69" s="123">
        <v>1177.8026485800001</v>
      </c>
      <c r="F69" s="123">
        <v>567.31404864000001</v>
      </c>
      <c r="G69" s="123">
        <v>445.67361079</v>
      </c>
      <c r="H69" s="123">
        <v>1453.8762686299999</v>
      </c>
      <c r="I69" s="123">
        <v>86.403745720000003</v>
      </c>
      <c r="J69" s="123">
        <v>296.25044647999999</v>
      </c>
      <c r="K69" s="123">
        <v>1071.22207643</v>
      </c>
      <c r="L69" s="123">
        <v>2191.8344817799998</v>
      </c>
      <c r="M69" s="123">
        <v>312.94882913999999</v>
      </c>
      <c r="N69" s="123">
        <v>17.665614170000001</v>
      </c>
      <c r="O69" s="123">
        <v>8.0321434099999998</v>
      </c>
      <c r="P69" s="123">
        <v>287.25107156000001</v>
      </c>
      <c r="Q69" s="123">
        <v>1878.88565264</v>
      </c>
      <c r="R69" s="123">
        <v>239.74687415</v>
      </c>
      <c r="S69" s="123">
        <v>181.84820812000001</v>
      </c>
      <c r="T69" s="123">
        <v>1457.2905703700001</v>
      </c>
      <c r="U69" s="123">
        <v>178.12731119</v>
      </c>
      <c r="V69" s="123">
        <v>2522.0441829800002</v>
      </c>
      <c r="W69" s="123"/>
      <c r="X69" s="123"/>
      <c r="Y69" s="123"/>
      <c r="Z69" s="123"/>
      <c r="AA69" s="123"/>
      <c r="AB69" s="123"/>
    </row>
    <row r="70" spans="1:28" hidden="1" outlineLevel="1">
      <c r="A70" s="15">
        <v>42339</v>
      </c>
      <c r="B70" s="123">
        <v>5127.0095719600004</v>
      </c>
      <c r="C70" s="123">
        <v>2967.4858039000001</v>
      </c>
      <c r="D70" s="123">
        <v>2110.0060996000002</v>
      </c>
      <c r="E70" s="123">
        <v>1200.4172127700001</v>
      </c>
      <c r="F70" s="123">
        <v>510.45144047999997</v>
      </c>
      <c r="G70" s="123">
        <v>399.13744635</v>
      </c>
      <c r="H70" s="123">
        <v>857.47970429999998</v>
      </c>
      <c r="I70" s="123">
        <v>60.376272399999998</v>
      </c>
      <c r="J70" s="123">
        <v>68.760271790000004</v>
      </c>
      <c r="K70" s="123">
        <v>728.34316010999999</v>
      </c>
      <c r="L70" s="123">
        <v>2014.3520524800001</v>
      </c>
      <c r="M70" s="123">
        <v>306.82928771000002</v>
      </c>
      <c r="N70" s="123">
        <v>13.309551340000001</v>
      </c>
      <c r="O70" s="123">
        <v>6.6512082799999996</v>
      </c>
      <c r="P70" s="123">
        <v>286.86852808999998</v>
      </c>
      <c r="Q70" s="123">
        <v>1707.5227647700001</v>
      </c>
      <c r="R70" s="123">
        <v>373.79940706000002</v>
      </c>
      <c r="S70" s="123">
        <v>74.416852000000006</v>
      </c>
      <c r="T70" s="123">
        <v>1259.30650571</v>
      </c>
      <c r="U70" s="123">
        <v>145.17171558000001</v>
      </c>
      <c r="V70" s="123">
        <v>1720.9739236099999</v>
      </c>
      <c r="W70" s="123"/>
      <c r="X70" s="123"/>
      <c r="Y70" s="123"/>
      <c r="Z70" s="123"/>
      <c r="AA70" s="123"/>
      <c r="AB70" s="123"/>
    </row>
    <row r="71" spans="1:28" hidden="1" outlineLevel="1">
      <c r="A71" s="15">
        <v>42370</v>
      </c>
      <c r="B71" s="123">
        <v>5213.7576867500002</v>
      </c>
      <c r="C71" s="123">
        <v>2995.2002895199998</v>
      </c>
      <c r="D71" s="123">
        <v>2096.7497407400001</v>
      </c>
      <c r="E71" s="123">
        <v>1191.9588033800001</v>
      </c>
      <c r="F71" s="123">
        <v>509.31909975000002</v>
      </c>
      <c r="G71" s="123">
        <v>395.47183761000002</v>
      </c>
      <c r="H71" s="123">
        <v>898.45054877999996</v>
      </c>
      <c r="I71" s="123">
        <v>66.427926439999993</v>
      </c>
      <c r="J71" s="123">
        <v>72.346265410000001</v>
      </c>
      <c r="K71" s="123">
        <v>759.67635693</v>
      </c>
      <c r="L71" s="123">
        <v>2077.3792723199999</v>
      </c>
      <c r="M71" s="123">
        <v>303.12170999</v>
      </c>
      <c r="N71" s="123">
        <v>16.006167229999999</v>
      </c>
      <c r="O71" s="123">
        <v>6.67834664</v>
      </c>
      <c r="P71" s="123">
        <v>280.43719612000001</v>
      </c>
      <c r="Q71" s="123">
        <v>1774.2575623299999</v>
      </c>
      <c r="R71" s="123">
        <v>405.33015497000002</v>
      </c>
      <c r="S71" s="123">
        <v>78.223474670000002</v>
      </c>
      <c r="T71" s="123">
        <v>1290.7039326900001</v>
      </c>
      <c r="U71" s="123">
        <v>141.17812491000001</v>
      </c>
      <c r="V71" s="123">
        <v>2032.2526880099999</v>
      </c>
      <c r="W71" s="123"/>
      <c r="X71" s="123"/>
      <c r="Y71" s="123"/>
      <c r="Z71" s="123"/>
      <c r="AA71" s="123"/>
      <c r="AB71" s="123"/>
    </row>
    <row r="72" spans="1:28" hidden="1" outlineLevel="1">
      <c r="A72" s="15">
        <v>42401</v>
      </c>
      <c r="B72" s="123">
        <v>5384.8794208299996</v>
      </c>
      <c r="C72" s="123">
        <v>3072.3785382000001</v>
      </c>
      <c r="D72" s="123">
        <v>2123.2963360700001</v>
      </c>
      <c r="E72" s="123">
        <v>1218.5459127300001</v>
      </c>
      <c r="F72" s="123">
        <v>507.45052765999998</v>
      </c>
      <c r="G72" s="123">
        <v>397.29989568000002</v>
      </c>
      <c r="H72" s="123">
        <v>949.08220213000004</v>
      </c>
      <c r="I72" s="123">
        <v>71.133375209999997</v>
      </c>
      <c r="J72" s="123">
        <v>77.673606730000003</v>
      </c>
      <c r="K72" s="123">
        <v>800.27522019000003</v>
      </c>
      <c r="L72" s="123">
        <v>2179.39290536</v>
      </c>
      <c r="M72" s="123">
        <v>307.1975673</v>
      </c>
      <c r="N72" s="123">
        <v>14.69812666</v>
      </c>
      <c r="O72" s="123">
        <v>6.6438564900000001</v>
      </c>
      <c r="P72" s="123">
        <v>285.85558415000003</v>
      </c>
      <c r="Q72" s="123">
        <v>1872.19533806</v>
      </c>
      <c r="R72" s="123">
        <v>408.58442186000002</v>
      </c>
      <c r="S72" s="123">
        <v>83.736005270000007</v>
      </c>
      <c r="T72" s="123">
        <v>1379.8749109299999</v>
      </c>
      <c r="U72" s="123">
        <v>133.10797726999999</v>
      </c>
      <c r="V72" s="123">
        <v>2133.9418841400002</v>
      </c>
      <c r="W72" s="123"/>
      <c r="X72" s="123"/>
      <c r="Y72" s="123"/>
      <c r="Z72" s="123"/>
      <c r="AA72" s="123"/>
      <c r="AB72" s="123"/>
    </row>
    <row r="73" spans="1:28" hidden="1" outlineLevel="1">
      <c r="A73" s="15">
        <v>42430</v>
      </c>
      <c r="B73" s="123">
        <v>5228.6836608100002</v>
      </c>
      <c r="C73" s="123">
        <v>3007.6101643699999</v>
      </c>
      <c r="D73" s="123">
        <v>2129.81518306</v>
      </c>
      <c r="E73" s="123">
        <v>1222.9801575900001</v>
      </c>
      <c r="F73" s="123">
        <v>507.01268470999997</v>
      </c>
      <c r="G73" s="123">
        <v>399.82234075999997</v>
      </c>
      <c r="H73" s="123">
        <v>877.79498131000003</v>
      </c>
      <c r="I73" s="123">
        <v>60.641684810000001</v>
      </c>
      <c r="J73" s="123">
        <v>75.603825860000001</v>
      </c>
      <c r="K73" s="123">
        <v>741.54947063999998</v>
      </c>
      <c r="L73" s="123">
        <v>2084.4389006199999</v>
      </c>
      <c r="M73" s="123">
        <v>301.53555539000001</v>
      </c>
      <c r="N73" s="123">
        <v>2.7580127700000001</v>
      </c>
      <c r="O73" s="123">
        <v>7.5588355299999996</v>
      </c>
      <c r="P73" s="123">
        <v>291.21870709000001</v>
      </c>
      <c r="Q73" s="123">
        <v>1782.90334523</v>
      </c>
      <c r="R73" s="123">
        <v>274.82152994</v>
      </c>
      <c r="S73" s="123">
        <v>79.702837549999998</v>
      </c>
      <c r="T73" s="123">
        <v>1428.37897774</v>
      </c>
      <c r="U73" s="123">
        <v>136.63459581999999</v>
      </c>
      <c r="V73" s="123">
        <v>1976.46432611</v>
      </c>
      <c r="W73" s="123"/>
      <c r="X73" s="123"/>
      <c r="Y73" s="123"/>
      <c r="Z73" s="123"/>
      <c r="AA73" s="123"/>
      <c r="AB73" s="123"/>
    </row>
    <row r="74" spans="1:28" hidden="1" outlineLevel="1">
      <c r="A74" s="15">
        <v>42461</v>
      </c>
      <c r="B74" s="123">
        <v>5029.78820395</v>
      </c>
      <c r="C74" s="123">
        <v>2903.1905344400002</v>
      </c>
      <c r="D74" s="123">
        <v>2069.6128619000001</v>
      </c>
      <c r="E74" s="123">
        <v>1127.7226521800001</v>
      </c>
      <c r="F74" s="123">
        <v>542.68377190000001</v>
      </c>
      <c r="G74" s="123">
        <v>399.20643782000002</v>
      </c>
      <c r="H74" s="123">
        <v>833.57767253999998</v>
      </c>
      <c r="I74" s="123">
        <v>54.538305549999997</v>
      </c>
      <c r="J74" s="123">
        <v>71.463384349999998</v>
      </c>
      <c r="K74" s="123">
        <v>707.57598264000001</v>
      </c>
      <c r="L74" s="123">
        <v>1978.67746642</v>
      </c>
      <c r="M74" s="123">
        <v>297.93599211999998</v>
      </c>
      <c r="N74" s="123">
        <v>3.20194753</v>
      </c>
      <c r="O74" s="123">
        <v>7.5373960100000001</v>
      </c>
      <c r="P74" s="123">
        <v>287.19664857999999</v>
      </c>
      <c r="Q74" s="123">
        <v>1680.7414742999999</v>
      </c>
      <c r="R74" s="123">
        <v>219.06279964000001</v>
      </c>
      <c r="S74" s="123">
        <v>76.575120350000006</v>
      </c>
      <c r="T74" s="123">
        <v>1385.1035543099999</v>
      </c>
      <c r="U74" s="123">
        <v>147.92020309</v>
      </c>
      <c r="V74" s="123">
        <v>1988.63831972</v>
      </c>
      <c r="W74" s="123"/>
      <c r="X74" s="123"/>
      <c r="Y74" s="123"/>
      <c r="Z74" s="123"/>
      <c r="AA74" s="123"/>
      <c r="AB74" s="123"/>
    </row>
    <row r="75" spans="1:28" hidden="1" outlineLevel="1">
      <c r="A75" s="15">
        <v>42491</v>
      </c>
      <c r="B75" s="123">
        <v>5022.4684278499999</v>
      </c>
      <c r="C75" s="123">
        <v>2924.3976691100002</v>
      </c>
      <c r="D75" s="123">
        <v>2098.5599414200001</v>
      </c>
      <c r="E75" s="123">
        <v>1200.79854525</v>
      </c>
      <c r="F75" s="123">
        <v>501.16930489999999</v>
      </c>
      <c r="G75" s="123">
        <v>396.59209127000003</v>
      </c>
      <c r="H75" s="123">
        <v>825.83772768999995</v>
      </c>
      <c r="I75" s="123">
        <v>54.68437917</v>
      </c>
      <c r="J75" s="123">
        <v>70.712273229999994</v>
      </c>
      <c r="K75" s="123">
        <v>700.44107528999996</v>
      </c>
      <c r="L75" s="123">
        <v>1953.041066</v>
      </c>
      <c r="M75" s="123">
        <v>295.91339547000001</v>
      </c>
      <c r="N75" s="123">
        <v>3.2234587700000001</v>
      </c>
      <c r="O75" s="123">
        <v>7.2052733699999996</v>
      </c>
      <c r="P75" s="123">
        <v>285.48466332999999</v>
      </c>
      <c r="Q75" s="123">
        <v>1657.1276705299999</v>
      </c>
      <c r="R75" s="123">
        <v>221.32802294000001</v>
      </c>
      <c r="S75" s="123">
        <v>76.596660709999995</v>
      </c>
      <c r="T75" s="123">
        <v>1359.20298688</v>
      </c>
      <c r="U75" s="123">
        <v>145.02969274</v>
      </c>
      <c r="V75" s="123">
        <v>1945.0886699</v>
      </c>
      <c r="W75" s="123"/>
      <c r="X75" s="123"/>
      <c r="Y75" s="123"/>
      <c r="Z75" s="123"/>
      <c r="AA75" s="123"/>
      <c r="AB75" s="123"/>
    </row>
    <row r="76" spans="1:28" hidden="1" outlineLevel="1">
      <c r="A76" s="15">
        <v>42522</v>
      </c>
      <c r="B76" s="123">
        <v>4847.9311895299998</v>
      </c>
      <c r="C76" s="123">
        <v>2896.7974995300001</v>
      </c>
      <c r="D76" s="123">
        <v>2090.5190013599999</v>
      </c>
      <c r="E76" s="123">
        <v>1193.0483492799999</v>
      </c>
      <c r="F76" s="123">
        <v>505.01390395999999</v>
      </c>
      <c r="G76" s="123">
        <v>392.45674811999999</v>
      </c>
      <c r="H76" s="123">
        <v>806.27849817000003</v>
      </c>
      <c r="I76" s="123">
        <v>55.403641720000003</v>
      </c>
      <c r="J76" s="123">
        <v>64.269402220000003</v>
      </c>
      <c r="K76" s="123">
        <v>686.60545422999996</v>
      </c>
      <c r="L76" s="123">
        <v>1799.3237427500001</v>
      </c>
      <c r="M76" s="123">
        <v>290.4229211</v>
      </c>
      <c r="N76" s="123">
        <v>3.0231518300000002</v>
      </c>
      <c r="O76" s="123">
        <v>7.2639007400000004</v>
      </c>
      <c r="P76" s="123">
        <v>280.13586852999998</v>
      </c>
      <c r="Q76" s="123">
        <v>1508.9008216499999</v>
      </c>
      <c r="R76" s="123">
        <v>103.26337338</v>
      </c>
      <c r="S76" s="123">
        <v>75.670311990000002</v>
      </c>
      <c r="T76" s="123">
        <v>1329.96713628</v>
      </c>
      <c r="U76" s="123">
        <v>151.80994724999999</v>
      </c>
      <c r="V76" s="123">
        <v>1790.2779910500001</v>
      </c>
      <c r="W76" s="123"/>
      <c r="X76" s="123"/>
      <c r="Y76" s="123"/>
      <c r="Z76" s="123"/>
      <c r="AA76" s="123"/>
      <c r="AB76" s="123"/>
    </row>
    <row r="77" spans="1:28" hidden="1" outlineLevel="1">
      <c r="A77" s="15">
        <v>42552</v>
      </c>
      <c r="B77" s="123">
        <v>4606.95586207</v>
      </c>
      <c r="C77" s="123">
        <v>2773.1617595500002</v>
      </c>
      <c r="D77" s="123">
        <v>2016.00153327</v>
      </c>
      <c r="E77" s="123">
        <v>1148.8583030699999</v>
      </c>
      <c r="F77" s="123">
        <v>502.23774132</v>
      </c>
      <c r="G77" s="123">
        <v>364.90548888000001</v>
      </c>
      <c r="H77" s="123">
        <v>757.16022627999996</v>
      </c>
      <c r="I77" s="123">
        <v>54.361333219999999</v>
      </c>
      <c r="J77" s="123">
        <v>58.767828450000003</v>
      </c>
      <c r="K77" s="123">
        <v>644.03106461000004</v>
      </c>
      <c r="L77" s="123">
        <v>1698.9633568100001</v>
      </c>
      <c r="M77" s="123">
        <v>252.67450865999999</v>
      </c>
      <c r="N77" s="123">
        <v>3.1007684200000001</v>
      </c>
      <c r="O77" s="123">
        <v>6.7531966700000003</v>
      </c>
      <c r="P77" s="123">
        <v>242.82054357000001</v>
      </c>
      <c r="Q77" s="123">
        <v>1446.2888481499999</v>
      </c>
      <c r="R77" s="123">
        <v>100.93715963</v>
      </c>
      <c r="S77" s="123">
        <v>76.774051569999997</v>
      </c>
      <c r="T77" s="123">
        <v>1268.5776369499999</v>
      </c>
      <c r="U77" s="123">
        <v>134.83074571</v>
      </c>
      <c r="V77" s="123">
        <v>1656.5092226899999</v>
      </c>
      <c r="W77" s="123"/>
      <c r="X77" s="123"/>
      <c r="Y77" s="123"/>
      <c r="Z77" s="123"/>
      <c r="AA77" s="123"/>
      <c r="AB77" s="123"/>
    </row>
    <row r="78" spans="1:28" hidden="1" outlineLevel="1">
      <c r="A78" s="15">
        <v>42583</v>
      </c>
      <c r="B78" s="123">
        <v>4726.7891786800001</v>
      </c>
      <c r="C78" s="123">
        <v>2865.0391600299999</v>
      </c>
      <c r="D78" s="123">
        <v>2084.4276444799998</v>
      </c>
      <c r="E78" s="123">
        <v>1212.97844261</v>
      </c>
      <c r="F78" s="123">
        <v>510.70762703999998</v>
      </c>
      <c r="G78" s="123">
        <v>360.74157482999999</v>
      </c>
      <c r="H78" s="123">
        <v>780.61151555000004</v>
      </c>
      <c r="I78" s="123">
        <v>56.1453664</v>
      </c>
      <c r="J78" s="123">
        <v>55.87342211</v>
      </c>
      <c r="K78" s="123">
        <v>668.59272704</v>
      </c>
      <c r="L78" s="123">
        <v>1732.8531012000001</v>
      </c>
      <c r="M78" s="123">
        <v>254.39068338999999</v>
      </c>
      <c r="N78" s="123">
        <v>3.3000808199999998</v>
      </c>
      <c r="O78" s="123">
        <v>6.7321746600000001</v>
      </c>
      <c r="P78" s="123">
        <v>244.35842790999999</v>
      </c>
      <c r="Q78" s="123">
        <v>1478.46241781</v>
      </c>
      <c r="R78" s="123">
        <v>105.47435719000001</v>
      </c>
      <c r="S78" s="123">
        <v>79.534547649999993</v>
      </c>
      <c r="T78" s="123">
        <v>1293.45351297</v>
      </c>
      <c r="U78" s="123">
        <v>128.89691744999999</v>
      </c>
      <c r="V78" s="123">
        <v>1677.5989393</v>
      </c>
      <c r="W78" s="123"/>
      <c r="X78" s="123"/>
      <c r="Y78" s="123"/>
      <c r="Z78" s="123"/>
      <c r="AA78" s="123"/>
      <c r="AB78" s="123"/>
    </row>
    <row r="79" spans="1:28" hidden="1" outlineLevel="1">
      <c r="A79" s="15">
        <v>42614</v>
      </c>
      <c r="B79" s="123">
        <v>4706.0689290600003</v>
      </c>
      <c r="C79" s="123">
        <v>2853.3590943099998</v>
      </c>
      <c r="D79" s="123">
        <v>2068.20886157</v>
      </c>
      <c r="E79" s="123">
        <v>1194.8118233600001</v>
      </c>
      <c r="F79" s="123">
        <v>511.75207316000001</v>
      </c>
      <c r="G79" s="123">
        <v>361.64496505</v>
      </c>
      <c r="H79" s="123">
        <v>785.15023273999998</v>
      </c>
      <c r="I79" s="123">
        <v>59.052040730000002</v>
      </c>
      <c r="J79" s="123">
        <v>60.036454089999999</v>
      </c>
      <c r="K79" s="123">
        <v>666.06173792000004</v>
      </c>
      <c r="L79" s="123">
        <v>1705.09398607</v>
      </c>
      <c r="M79" s="123">
        <v>255.43856499</v>
      </c>
      <c r="N79" s="123">
        <v>3.3896949900000002</v>
      </c>
      <c r="O79" s="123">
        <v>8.5201663100000005</v>
      </c>
      <c r="P79" s="123">
        <v>243.52870368999999</v>
      </c>
      <c r="Q79" s="123">
        <v>1449.65542108</v>
      </c>
      <c r="R79" s="123">
        <v>105.81095401</v>
      </c>
      <c r="S79" s="123">
        <v>80.059690169999996</v>
      </c>
      <c r="T79" s="123">
        <v>1263.7847769</v>
      </c>
      <c r="U79" s="123">
        <v>147.61584868</v>
      </c>
      <c r="V79" s="123">
        <v>1658.6858522299999</v>
      </c>
      <c r="W79" s="123"/>
      <c r="X79" s="123"/>
      <c r="Y79" s="123"/>
      <c r="Z79" s="123"/>
      <c r="AA79" s="123"/>
      <c r="AB79" s="123"/>
    </row>
    <row r="80" spans="1:28" hidden="1" outlineLevel="1">
      <c r="A80" s="15">
        <v>42644</v>
      </c>
      <c r="B80" s="123">
        <v>4724.6058630999996</v>
      </c>
      <c r="C80" s="123">
        <v>2901.38601814</v>
      </c>
      <c r="D80" s="123">
        <v>2131.8073916799999</v>
      </c>
      <c r="E80" s="123">
        <v>1247.7769402900001</v>
      </c>
      <c r="F80" s="123">
        <v>525.79511644000002</v>
      </c>
      <c r="G80" s="123">
        <v>358.23533494999998</v>
      </c>
      <c r="H80" s="123">
        <v>769.57862646000001</v>
      </c>
      <c r="I80" s="123">
        <v>58.13526821</v>
      </c>
      <c r="J80" s="123">
        <v>58.89721669</v>
      </c>
      <c r="K80" s="123">
        <v>652.54614156000002</v>
      </c>
      <c r="L80" s="123">
        <v>1667.9960220400001</v>
      </c>
      <c r="M80" s="123">
        <v>256.15621055999998</v>
      </c>
      <c r="N80" s="123">
        <v>4.18995389</v>
      </c>
      <c r="O80" s="123">
        <v>8.2532520199999997</v>
      </c>
      <c r="P80" s="123">
        <v>243.71300464999999</v>
      </c>
      <c r="Q80" s="123">
        <v>1411.83981148</v>
      </c>
      <c r="R80" s="123">
        <v>103.91915170999999</v>
      </c>
      <c r="S80" s="123">
        <v>78.710535129999997</v>
      </c>
      <c r="T80" s="123">
        <v>1229.21012464</v>
      </c>
      <c r="U80" s="123">
        <v>155.22382292</v>
      </c>
      <c r="V80" s="123">
        <v>1665.0614569100001</v>
      </c>
      <c r="W80" s="123"/>
      <c r="X80" s="123"/>
      <c r="Y80" s="123"/>
      <c r="Z80" s="123"/>
      <c r="AA80" s="123"/>
      <c r="AB80" s="123"/>
    </row>
    <row r="81" spans="1:28" hidden="1" outlineLevel="1">
      <c r="A81" s="15">
        <v>42675</v>
      </c>
      <c r="B81" s="123">
        <v>4842.9770639300004</v>
      </c>
      <c r="C81" s="123">
        <v>3032.1288211299998</v>
      </c>
      <c r="D81" s="123">
        <v>2264.50695868</v>
      </c>
      <c r="E81" s="123">
        <v>1253.0350554900001</v>
      </c>
      <c r="F81" s="123">
        <v>647.28577842000004</v>
      </c>
      <c r="G81" s="123">
        <v>364.18612476999999</v>
      </c>
      <c r="H81" s="123">
        <v>767.62186244999998</v>
      </c>
      <c r="I81" s="123">
        <v>58.013989580000001</v>
      </c>
      <c r="J81" s="123">
        <v>58.710295510000002</v>
      </c>
      <c r="K81" s="123">
        <v>650.89757736000001</v>
      </c>
      <c r="L81" s="123">
        <v>1651.2382568600001</v>
      </c>
      <c r="M81" s="123">
        <v>256.85272015999999</v>
      </c>
      <c r="N81" s="123">
        <v>3.6529943</v>
      </c>
      <c r="O81" s="123">
        <v>9.5782834599999997</v>
      </c>
      <c r="P81" s="123">
        <v>243.62144240000001</v>
      </c>
      <c r="Q81" s="123">
        <v>1394.3855367000001</v>
      </c>
      <c r="R81" s="123">
        <v>104.23379686</v>
      </c>
      <c r="S81" s="123">
        <v>78.967503460000003</v>
      </c>
      <c r="T81" s="123">
        <v>1211.1842363799999</v>
      </c>
      <c r="U81" s="123">
        <v>159.60998594</v>
      </c>
      <c r="V81" s="123">
        <v>1652.7669350000001</v>
      </c>
      <c r="W81" s="123"/>
      <c r="X81" s="123"/>
      <c r="Y81" s="123"/>
      <c r="Z81" s="123"/>
      <c r="AA81" s="123"/>
      <c r="AB81" s="123"/>
    </row>
    <row r="82" spans="1:28" hidden="1" outlineLevel="1">
      <c r="A82" s="15">
        <v>42705</v>
      </c>
      <c r="B82" s="123">
        <v>5222.1816440100001</v>
      </c>
      <c r="C82" s="123">
        <v>3067.4236348499999</v>
      </c>
      <c r="D82" s="123">
        <v>2257.3069939699999</v>
      </c>
      <c r="E82" s="123">
        <v>1258.1826547799999</v>
      </c>
      <c r="F82" s="123">
        <v>622.84155654999995</v>
      </c>
      <c r="G82" s="123">
        <v>376.28278263999999</v>
      </c>
      <c r="H82" s="123">
        <v>810.11664087999998</v>
      </c>
      <c r="I82" s="123">
        <v>64.393260789999999</v>
      </c>
      <c r="J82" s="123">
        <v>81.300195799999997</v>
      </c>
      <c r="K82" s="123">
        <v>664.42318428999999</v>
      </c>
      <c r="L82" s="123">
        <v>1997.0076509800001</v>
      </c>
      <c r="M82" s="123">
        <v>276.91908531000001</v>
      </c>
      <c r="N82" s="123">
        <v>6.4224131599999996</v>
      </c>
      <c r="O82" s="123">
        <v>9.4837922100000007</v>
      </c>
      <c r="P82" s="123">
        <v>261.01287994</v>
      </c>
      <c r="Q82" s="123">
        <v>1720.08856567</v>
      </c>
      <c r="R82" s="123">
        <v>171.22949426</v>
      </c>
      <c r="S82" s="123">
        <v>83.947842940000001</v>
      </c>
      <c r="T82" s="123">
        <v>1464.91122847</v>
      </c>
      <c r="U82" s="123">
        <v>157.75035818000001</v>
      </c>
      <c r="V82" s="123">
        <v>2004.4870639799999</v>
      </c>
      <c r="W82" s="123"/>
      <c r="X82" s="123"/>
      <c r="Y82" s="123"/>
      <c r="Z82" s="123"/>
      <c r="AA82" s="123"/>
      <c r="AB82" s="123"/>
    </row>
    <row r="83" spans="1:28" hidden="1" outlineLevel="1">
      <c r="A83" s="15">
        <v>42736</v>
      </c>
      <c r="B83" s="123">
        <v>5213.0113259700001</v>
      </c>
      <c r="C83" s="123">
        <v>3098.7363780999999</v>
      </c>
      <c r="D83" s="123">
        <v>2292.1509980800001</v>
      </c>
      <c r="E83" s="123">
        <v>1290.71408692</v>
      </c>
      <c r="F83" s="123">
        <v>630.02215472</v>
      </c>
      <c r="G83" s="123">
        <v>371.41475644000002</v>
      </c>
      <c r="H83" s="123">
        <v>806.58538002</v>
      </c>
      <c r="I83" s="123">
        <v>63.684291129999998</v>
      </c>
      <c r="J83" s="123">
        <v>80.915778489999994</v>
      </c>
      <c r="K83" s="123">
        <v>661.9853104</v>
      </c>
      <c r="L83" s="123">
        <v>1978.3363072699999</v>
      </c>
      <c r="M83" s="123">
        <v>277.15475223999999</v>
      </c>
      <c r="N83" s="123">
        <v>6.4830826799999999</v>
      </c>
      <c r="O83" s="123">
        <v>9.2564689399999995</v>
      </c>
      <c r="P83" s="123">
        <v>261.41520062000001</v>
      </c>
      <c r="Q83" s="123">
        <v>1701.18155503</v>
      </c>
      <c r="R83" s="123">
        <v>172.39675063999999</v>
      </c>
      <c r="S83" s="123">
        <v>83.647200900000001</v>
      </c>
      <c r="T83" s="123">
        <v>1445.1376034899999</v>
      </c>
      <c r="U83" s="123">
        <v>135.93864060000001</v>
      </c>
      <c r="V83" s="123">
        <v>1925.8547200800001</v>
      </c>
      <c r="W83" s="123"/>
      <c r="X83" s="123"/>
      <c r="Y83" s="123"/>
      <c r="Z83" s="123"/>
      <c r="AA83" s="123"/>
      <c r="AB83" s="123"/>
    </row>
    <row r="84" spans="1:28" hidden="1" outlineLevel="1">
      <c r="A84" s="15">
        <v>42767</v>
      </c>
      <c r="B84" s="123">
        <v>5391.9611340600004</v>
      </c>
      <c r="C84" s="123">
        <v>3303.3711429800001</v>
      </c>
      <c r="D84" s="123">
        <v>2510.8387292900002</v>
      </c>
      <c r="E84" s="123">
        <v>1514.02518783</v>
      </c>
      <c r="F84" s="123">
        <v>630.42777297999999</v>
      </c>
      <c r="G84" s="123">
        <v>366.38576848000002</v>
      </c>
      <c r="H84" s="123">
        <v>792.53241369</v>
      </c>
      <c r="I84" s="123">
        <v>64.145442599999996</v>
      </c>
      <c r="J84" s="123">
        <v>79.213401270000006</v>
      </c>
      <c r="K84" s="123">
        <v>649.17356982000001</v>
      </c>
      <c r="L84" s="123">
        <v>1952.89348356</v>
      </c>
      <c r="M84" s="123">
        <v>278.99147549999998</v>
      </c>
      <c r="N84" s="123">
        <v>6.5790167400000001</v>
      </c>
      <c r="O84" s="123">
        <v>8.9503654699999995</v>
      </c>
      <c r="P84" s="123">
        <v>263.46209328999998</v>
      </c>
      <c r="Q84" s="123">
        <v>1673.9020080600001</v>
      </c>
      <c r="R84" s="123">
        <v>172.64623774</v>
      </c>
      <c r="S84" s="123">
        <v>83.376140919999997</v>
      </c>
      <c r="T84" s="123">
        <v>1417.8796294000001</v>
      </c>
      <c r="U84" s="123">
        <v>135.69650752000001</v>
      </c>
      <c r="V84" s="123">
        <v>1856.5426429199999</v>
      </c>
      <c r="W84" s="123"/>
      <c r="X84" s="123"/>
      <c r="Y84" s="123"/>
      <c r="Z84" s="123"/>
      <c r="AA84" s="123"/>
      <c r="AB84" s="123"/>
    </row>
    <row r="85" spans="1:28" hidden="1" outlineLevel="1">
      <c r="A85" s="15">
        <v>42795</v>
      </c>
      <c r="B85" s="123">
        <v>5441.9674228900003</v>
      </c>
      <c r="C85" s="123">
        <v>3400.8841178900002</v>
      </c>
      <c r="D85" s="123">
        <v>2628.2199768800001</v>
      </c>
      <c r="E85" s="123">
        <v>1606.5596077499999</v>
      </c>
      <c r="F85" s="123">
        <v>656.38719323999999</v>
      </c>
      <c r="G85" s="123">
        <v>365.27317589</v>
      </c>
      <c r="H85" s="123">
        <v>772.66414100999998</v>
      </c>
      <c r="I85" s="123">
        <v>1.91324128</v>
      </c>
      <c r="J85" s="123">
        <v>110.42892632</v>
      </c>
      <c r="K85" s="123">
        <v>660.32197341000006</v>
      </c>
      <c r="L85" s="123">
        <v>1890.8097813100001</v>
      </c>
      <c r="M85" s="123">
        <v>270.37897291000002</v>
      </c>
      <c r="N85" s="123">
        <v>1.37313979</v>
      </c>
      <c r="O85" s="123">
        <v>8.6355286099999997</v>
      </c>
      <c r="P85" s="123">
        <v>260.37030450999998</v>
      </c>
      <c r="Q85" s="123">
        <v>1620.4308083999999</v>
      </c>
      <c r="R85" s="123">
        <v>104.99182043</v>
      </c>
      <c r="S85" s="123">
        <v>95.830224909999998</v>
      </c>
      <c r="T85" s="123">
        <v>1419.60876306</v>
      </c>
      <c r="U85" s="123">
        <v>150.27352368999999</v>
      </c>
      <c r="V85" s="123">
        <v>1818.3053766200001</v>
      </c>
      <c r="W85" s="123"/>
      <c r="X85" s="123"/>
      <c r="Y85" s="123"/>
      <c r="Z85" s="123"/>
      <c r="AA85" s="123"/>
      <c r="AB85" s="123"/>
    </row>
    <row r="86" spans="1:28" hidden="1" outlineLevel="1">
      <c r="A86" s="15">
        <v>42826</v>
      </c>
      <c r="B86" s="123">
        <v>5392.78561876</v>
      </c>
      <c r="C86" s="123">
        <v>3409.9038342899998</v>
      </c>
      <c r="D86" s="123">
        <v>2651.38503206</v>
      </c>
      <c r="E86" s="123">
        <v>1617.3065016999999</v>
      </c>
      <c r="F86" s="123">
        <v>669.14974189999998</v>
      </c>
      <c r="G86" s="123">
        <v>364.92878846000002</v>
      </c>
      <c r="H86" s="123">
        <v>758.51880223000001</v>
      </c>
      <c r="I86" s="123">
        <v>4.6318130599999998</v>
      </c>
      <c r="J86" s="123">
        <v>108.62924068</v>
      </c>
      <c r="K86" s="123">
        <v>645.25774849000004</v>
      </c>
      <c r="L86" s="123">
        <v>1837.5318982599999</v>
      </c>
      <c r="M86" s="123">
        <v>262.77996530000001</v>
      </c>
      <c r="N86" s="123">
        <v>3.8572231100000001</v>
      </c>
      <c r="O86" s="123">
        <v>8.7889290800000008</v>
      </c>
      <c r="P86" s="123">
        <v>250.13381311000001</v>
      </c>
      <c r="Q86" s="123">
        <v>1574.75193296</v>
      </c>
      <c r="R86" s="123">
        <v>136.32699847000001</v>
      </c>
      <c r="S86" s="123">
        <v>94.258592359999994</v>
      </c>
      <c r="T86" s="123">
        <v>1344.16634213</v>
      </c>
      <c r="U86" s="123">
        <v>145.34988620999999</v>
      </c>
      <c r="V86" s="123">
        <v>1732.4607244199999</v>
      </c>
      <c r="W86" s="123"/>
      <c r="X86" s="123"/>
      <c r="Y86" s="123"/>
      <c r="Z86" s="123"/>
      <c r="AA86" s="123"/>
      <c r="AB86" s="123"/>
    </row>
    <row r="87" spans="1:28" hidden="1" outlineLevel="1">
      <c r="A87" s="15">
        <v>42856</v>
      </c>
      <c r="B87" s="123">
        <v>5384.0928458300004</v>
      </c>
      <c r="C87" s="123">
        <v>3464.5161676900002</v>
      </c>
      <c r="D87" s="123">
        <v>2741.4921178599998</v>
      </c>
      <c r="E87" s="123">
        <v>1685.3992364400001</v>
      </c>
      <c r="F87" s="123">
        <v>692.26949302000003</v>
      </c>
      <c r="G87" s="123">
        <v>363.8233884</v>
      </c>
      <c r="H87" s="123">
        <v>723.02404982999997</v>
      </c>
      <c r="I87" s="123">
        <v>4.5265053899999996</v>
      </c>
      <c r="J87" s="123">
        <v>92.654319259999994</v>
      </c>
      <c r="K87" s="123">
        <v>625.84322517999999</v>
      </c>
      <c r="L87" s="123">
        <v>1767.64963633</v>
      </c>
      <c r="M87" s="123">
        <v>253.51816886</v>
      </c>
      <c r="N87" s="123">
        <v>3.7486511</v>
      </c>
      <c r="O87" s="123">
        <v>8.6465387099999997</v>
      </c>
      <c r="P87" s="123">
        <v>241.12297905</v>
      </c>
      <c r="Q87" s="123">
        <v>1514.13146747</v>
      </c>
      <c r="R87" s="123">
        <v>128.98751973</v>
      </c>
      <c r="S87" s="123">
        <v>87.905584739999995</v>
      </c>
      <c r="T87" s="123">
        <v>1297.2383629999999</v>
      </c>
      <c r="U87" s="123">
        <v>151.92704180999999</v>
      </c>
      <c r="V87" s="123">
        <v>1701.50662655</v>
      </c>
      <c r="W87" s="123"/>
      <c r="X87" s="123"/>
      <c r="Y87" s="123"/>
      <c r="Z87" s="123"/>
      <c r="AA87" s="123"/>
      <c r="AB87" s="123"/>
    </row>
    <row r="88" spans="1:28" hidden="1" outlineLevel="1">
      <c r="A88" s="15">
        <v>42887</v>
      </c>
      <c r="B88" s="123">
        <v>5397.8510407599997</v>
      </c>
      <c r="C88" s="123">
        <v>3489.9949346100002</v>
      </c>
      <c r="D88" s="123">
        <v>2776.5683839500002</v>
      </c>
      <c r="E88" s="123">
        <v>1608.8369747199999</v>
      </c>
      <c r="F88" s="123">
        <v>814.30359637000004</v>
      </c>
      <c r="G88" s="123">
        <v>353.42781286000002</v>
      </c>
      <c r="H88" s="123">
        <v>713.42655065999998</v>
      </c>
      <c r="I88" s="123">
        <v>4.3383474</v>
      </c>
      <c r="J88" s="123">
        <v>91.897346999999996</v>
      </c>
      <c r="K88" s="123">
        <v>617.19085626000003</v>
      </c>
      <c r="L88" s="123">
        <v>1745.84738935</v>
      </c>
      <c r="M88" s="123">
        <v>251.96600716</v>
      </c>
      <c r="N88" s="123">
        <v>3.7950965499999998</v>
      </c>
      <c r="O88" s="123">
        <v>8.4452210999999995</v>
      </c>
      <c r="P88" s="123">
        <v>239.72568951</v>
      </c>
      <c r="Q88" s="123">
        <v>1493.8813821900001</v>
      </c>
      <c r="R88" s="123">
        <v>125.77518541000001</v>
      </c>
      <c r="S88" s="123">
        <v>86.955014759999997</v>
      </c>
      <c r="T88" s="123">
        <v>1281.1511820200001</v>
      </c>
      <c r="U88" s="123">
        <v>162.0087168</v>
      </c>
      <c r="V88" s="123">
        <v>1667.0931258000001</v>
      </c>
      <c r="W88" s="123"/>
      <c r="X88" s="123"/>
      <c r="Y88" s="123"/>
      <c r="Z88" s="123"/>
      <c r="AA88" s="123"/>
      <c r="AB88" s="123"/>
    </row>
    <row r="89" spans="1:28" hidden="1" outlineLevel="1">
      <c r="A89" s="15">
        <v>42917</v>
      </c>
      <c r="B89" s="123">
        <v>5402.6033525399998</v>
      </c>
      <c r="C89" s="123">
        <v>3526.81840539</v>
      </c>
      <c r="D89" s="123">
        <v>2820.09813605</v>
      </c>
      <c r="E89" s="123">
        <v>1690.4069810399999</v>
      </c>
      <c r="F89" s="123">
        <v>775.90671428999997</v>
      </c>
      <c r="G89" s="123">
        <v>353.78444072000002</v>
      </c>
      <c r="H89" s="123">
        <v>706.72026933999996</v>
      </c>
      <c r="I89" s="123">
        <v>1.89267005</v>
      </c>
      <c r="J89" s="123">
        <v>91.185003679999994</v>
      </c>
      <c r="K89" s="123">
        <v>613.64259560999994</v>
      </c>
      <c r="L89" s="123">
        <v>1726.9452210100001</v>
      </c>
      <c r="M89" s="123">
        <v>249.72638104999999</v>
      </c>
      <c r="N89" s="123">
        <v>1.54071381</v>
      </c>
      <c r="O89" s="123">
        <v>8.4273631099999999</v>
      </c>
      <c r="P89" s="123">
        <v>239.75830413</v>
      </c>
      <c r="Q89" s="123">
        <v>1477.21883996</v>
      </c>
      <c r="R89" s="123">
        <v>96.849633920000002</v>
      </c>
      <c r="S89" s="123">
        <v>86.551622440000003</v>
      </c>
      <c r="T89" s="123">
        <v>1293.8175836</v>
      </c>
      <c r="U89" s="123">
        <v>148.83972614000001</v>
      </c>
      <c r="V89" s="123">
        <v>1630.31579921</v>
      </c>
      <c r="W89" s="123"/>
      <c r="X89" s="123"/>
      <c r="Y89" s="123"/>
      <c r="Z89" s="123"/>
      <c r="AA89" s="123"/>
      <c r="AB89" s="123"/>
    </row>
    <row r="90" spans="1:28" hidden="1" outlineLevel="1">
      <c r="A90" s="15">
        <v>42948</v>
      </c>
      <c r="B90" s="123">
        <v>5439.8825331199996</v>
      </c>
      <c r="C90" s="123">
        <v>3599.52624457</v>
      </c>
      <c r="D90" s="123">
        <v>2911.5972355600002</v>
      </c>
      <c r="E90" s="123">
        <v>1768.38354994</v>
      </c>
      <c r="F90" s="123">
        <v>791.93845753999994</v>
      </c>
      <c r="G90" s="123">
        <v>351.27522807999998</v>
      </c>
      <c r="H90" s="123">
        <v>687.92900900999996</v>
      </c>
      <c r="I90" s="123">
        <v>1.6418915999999999</v>
      </c>
      <c r="J90" s="123">
        <v>89.761415940000006</v>
      </c>
      <c r="K90" s="123">
        <v>596.52570146999994</v>
      </c>
      <c r="L90" s="123">
        <v>1692.6574412099999</v>
      </c>
      <c r="M90" s="123">
        <v>250.24266682999999</v>
      </c>
      <c r="N90" s="123">
        <v>3.5681692100000002</v>
      </c>
      <c r="O90" s="123">
        <v>8.2302795700000004</v>
      </c>
      <c r="P90" s="123">
        <v>238.44421804999999</v>
      </c>
      <c r="Q90" s="123">
        <v>1442.4147743799999</v>
      </c>
      <c r="R90" s="123">
        <v>96.128611930000005</v>
      </c>
      <c r="S90" s="123">
        <v>85.363017339999999</v>
      </c>
      <c r="T90" s="123">
        <v>1260.92314511</v>
      </c>
      <c r="U90" s="123">
        <v>147.69884733999999</v>
      </c>
      <c r="V90" s="123">
        <v>1551.95832301</v>
      </c>
      <c r="W90" s="123"/>
      <c r="X90" s="123"/>
      <c r="Y90" s="123"/>
      <c r="Z90" s="123"/>
      <c r="AA90" s="123"/>
      <c r="AB90" s="123"/>
    </row>
    <row r="91" spans="1:28" hidden="1" outlineLevel="1">
      <c r="A91" s="15">
        <v>42979</v>
      </c>
      <c r="B91" s="123">
        <v>5506.1604979200001</v>
      </c>
      <c r="C91" s="123">
        <v>3659.3666807099999</v>
      </c>
      <c r="D91" s="123">
        <v>2962.7391272599998</v>
      </c>
      <c r="E91" s="123">
        <v>1824.66552787</v>
      </c>
      <c r="F91" s="123">
        <v>788.39593070000001</v>
      </c>
      <c r="G91" s="123">
        <v>349.67766869000002</v>
      </c>
      <c r="H91" s="123">
        <v>696.62755345000005</v>
      </c>
      <c r="I91" s="123">
        <v>0.64280868999999996</v>
      </c>
      <c r="J91" s="123">
        <v>90.74231374</v>
      </c>
      <c r="K91" s="123">
        <v>605.24243102000003</v>
      </c>
      <c r="L91" s="123">
        <v>1679.24891675</v>
      </c>
      <c r="M91" s="123">
        <v>245.12556891</v>
      </c>
      <c r="N91" s="123">
        <v>1.5747298599999999</v>
      </c>
      <c r="O91" s="123">
        <v>8.2414496699999997</v>
      </c>
      <c r="P91" s="123">
        <v>235.30938938</v>
      </c>
      <c r="Q91" s="123">
        <v>1434.12334784</v>
      </c>
      <c r="R91" s="123">
        <v>94.959872899999993</v>
      </c>
      <c r="S91" s="123">
        <v>88.347088659999997</v>
      </c>
      <c r="T91" s="123">
        <v>1250.81638628</v>
      </c>
      <c r="U91" s="123">
        <v>167.54490046000001</v>
      </c>
      <c r="V91" s="123">
        <v>1530.18457904</v>
      </c>
      <c r="W91" s="123"/>
      <c r="X91" s="123"/>
      <c r="Y91" s="123"/>
      <c r="Z91" s="123"/>
      <c r="AA91" s="123"/>
      <c r="AB91" s="123"/>
    </row>
    <row r="92" spans="1:28" hidden="1" outlineLevel="1">
      <c r="A92" s="15">
        <v>43009</v>
      </c>
      <c r="B92" s="123">
        <v>5563.9059567300001</v>
      </c>
      <c r="C92" s="123">
        <v>3710.1343788099998</v>
      </c>
      <c r="D92" s="123">
        <v>3012.8484968600001</v>
      </c>
      <c r="E92" s="123">
        <v>1888.1393246800001</v>
      </c>
      <c r="F92" s="123">
        <v>769.94447387000002</v>
      </c>
      <c r="G92" s="123">
        <v>354.76469831000003</v>
      </c>
      <c r="H92" s="123">
        <v>697.28588194999998</v>
      </c>
      <c r="I92" s="123">
        <v>0.99984965000000003</v>
      </c>
      <c r="J92" s="123">
        <v>71.310631200000003</v>
      </c>
      <c r="K92" s="123">
        <v>624.9754011</v>
      </c>
      <c r="L92" s="123">
        <v>1678.19368179</v>
      </c>
      <c r="M92" s="123">
        <v>244.66766405999999</v>
      </c>
      <c r="N92" s="123">
        <v>1.6290496699999999</v>
      </c>
      <c r="O92" s="123">
        <v>8.0958727199999991</v>
      </c>
      <c r="P92" s="123">
        <v>234.94274167</v>
      </c>
      <c r="Q92" s="123">
        <v>1433.5260177299999</v>
      </c>
      <c r="R92" s="123">
        <v>95.703259829999993</v>
      </c>
      <c r="S92" s="123">
        <v>91.24037629</v>
      </c>
      <c r="T92" s="123">
        <v>1246.5823816100001</v>
      </c>
      <c r="U92" s="123">
        <v>175.57789613</v>
      </c>
      <c r="V92" s="123">
        <v>1531.7774075699999</v>
      </c>
      <c r="W92" s="123"/>
      <c r="X92" s="123"/>
      <c r="Y92" s="123"/>
      <c r="Z92" s="123"/>
      <c r="AA92" s="123"/>
      <c r="AB92" s="123"/>
    </row>
    <row r="93" spans="1:28" hidden="1" outlineLevel="1">
      <c r="A93" s="15">
        <v>43040</v>
      </c>
      <c r="B93" s="123">
        <v>5465.0752138600001</v>
      </c>
      <c r="C93" s="123">
        <v>3691.6821753200002</v>
      </c>
      <c r="D93" s="123">
        <v>3066.6964638099998</v>
      </c>
      <c r="E93" s="123">
        <v>1932.74026422</v>
      </c>
      <c r="F93" s="123">
        <v>782.97506625000005</v>
      </c>
      <c r="G93" s="123">
        <v>350.98113333999999</v>
      </c>
      <c r="H93" s="123">
        <v>624.98571150999999</v>
      </c>
      <c r="I93" s="123">
        <v>0.97043950999999995</v>
      </c>
      <c r="J93" s="123">
        <v>71.029295090000005</v>
      </c>
      <c r="K93" s="123">
        <v>552.98597690999998</v>
      </c>
      <c r="L93" s="123">
        <v>1596.5712563500001</v>
      </c>
      <c r="M93" s="123">
        <v>245.04147953</v>
      </c>
      <c r="N93" s="123">
        <v>1.5847804599999999</v>
      </c>
      <c r="O93" s="123">
        <v>10.51406809</v>
      </c>
      <c r="P93" s="123">
        <v>232.94263097999999</v>
      </c>
      <c r="Q93" s="123">
        <v>1351.5297768200001</v>
      </c>
      <c r="R93" s="123">
        <v>97.21786711</v>
      </c>
      <c r="S93" s="123">
        <v>77.354986440000005</v>
      </c>
      <c r="T93" s="123">
        <v>1176.9569232700001</v>
      </c>
      <c r="U93" s="123">
        <v>176.82178218999999</v>
      </c>
      <c r="V93" s="123">
        <v>1584.86710799</v>
      </c>
      <c r="W93" s="123"/>
      <c r="X93" s="123"/>
      <c r="Y93" s="123"/>
      <c r="Z93" s="123"/>
      <c r="AA93" s="123"/>
      <c r="AB93" s="123"/>
    </row>
    <row r="94" spans="1:28" hidden="1" outlineLevel="1">
      <c r="A94" s="15">
        <v>43070</v>
      </c>
      <c r="B94" s="123">
        <v>5912.1063294200003</v>
      </c>
      <c r="C94" s="123">
        <v>3959.9220076400002</v>
      </c>
      <c r="D94" s="123">
        <v>3278.1746134800001</v>
      </c>
      <c r="E94" s="123">
        <v>1708.89089184</v>
      </c>
      <c r="F94" s="123">
        <v>1213.22140754</v>
      </c>
      <c r="G94" s="123">
        <v>356.06231409999998</v>
      </c>
      <c r="H94" s="123">
        <v>681.74739416</v>
      </c>
      <c r="I94" s="123">
        <v>1.0759976499999999</v>
      </c>
      <c r="J94" s="123">
        <v>88.192531740000007</v>
      </c>
      <c r="K94" s="123">
        <v>592.47886476999997</v>
      </c>
      <c r="L94" s="123">
        <v>1746.7629947800001</v>
      </c>
      <c r="M94" s="123">
        <v>250.08664619999999</v>
      </c>
      <c r="N94" s="123">
        <v>0.28270688999999999</v>
      </c>
      <c r="O94" s="123">
        <v>11.77092412</v>
      </c>
      <c r="P94" s="123">
        <v>238.03301518999999</v>
      </c>
      <c r="Q94" s="123">
        <v>1496.67634858</v>
      </c>
      <c r="R94" s="123">
        <v>98.258459090000002</v>
      </c>
      <c r="S94" s="123">
        <v>88.932558310000005</v>
      </c>
      <c r="T94" s="123">
        <v>1309.48533118</v>
      </c>
      <c r="U94" s="123">
        <v>205.42132699999999</v>
      </c>
      <c r="V94" s="123">
        <v>1561.4930645100001</v>
      </c>
      <c r="W94" s="123"/>
      <c r="X94" s="123"/>
      <c r="Y94" s="123"/>
      <c r="Z94" s="123"/>
      <c r="AA94" s="123"/>
      <c r="AB94" s="123"/>
    </row>
    <row r="95" spans="1:28" hidden="1" outlineLevel="1">
      <c r="A95" s="15">
        <v>43101</v>
      </c>
      <c r="B95" s="123">
        <v>6134.8648441200003</v>
      </c>
      <c r="C95" s="123">
        <v>4218.7582876300003</v>
      </c>
      <c r="D95" s="123">
        <v>3483.6738359000001</v>
      </c>
      <c r="E95" s="123">
        <v>2191.5979170599999</v>
      </c>
      <c r="F95" s="123">
        <v>898.75308508000001</v>
      </c>
      <c r="G95" s="123">
        <v>393.32283375999998</v>
      </c>
      <c r="H95" s="123">
        <v>735.08445172999996</v>
      </c>
      <c r="I95" s="123">
        <v>25.387889909999998</v>
      </c>
      <c r="J95" s="123">
        <v>68.883983509999993</v>
      </c>
      <c r="K95" s="123">
        <v>640.81257831000005</v>
      </c>
      <c r="L95" s="123">
        <v>1714.0901829100001</v>
      </c>
      <c r="M95" s="123">
        <v>219.86742436</v>
      </c>
      <c r="N95" s="123">
        <v>1.0033992</v>
      </c>
      <c r="O95" s="123">
        <v>10.999482560000001</v>
      </c>
      <c r="P95" s="123">
        <v>207.86454259999999</v>
      </c>
      <c r="Q95" s="123">
        <v>1494.22275855</v>
      </c>
      <c r="R95" s="123">
        <v>121.55963407</v>
      </c>
      <c r="S95" s="123">
        <v>85.94542362</v>
      </c>
      <c r="T95" s="123">
        <v>1286.7177008599999</v>
      </c>
      <c r="U95" s="123">
        <v>202.01637357999999</v>
      </c>
      <c r="V95" s="123">
        <v>1689.0931614399999</v>
      </c>
      <c r="W95" s="123"/>
      <c r="X95" s="123"/>
      <c r="Y95" s="123"/>
      <c r="Z95" s="123"/>
      <c r="AA95" s="123"/>
      <c r="AB95" s="123"/>
    </row>
    <row r="96" spans="1:28" hidden="1" outlineLevel="1">
      <c r="A96" s="15">
        <v>43132</v>
      </c>
      <c r="B96" s="123">
        <v>6098.3301001</v>
      </c>
      <c r="C96" s="123">
        <v>4194.6494706200001</v>
      </c>
      <c r="D96" s="123">
        <v>3490.0919107700001</v>
      </c>
      <c r="E96" s="123">
        <v>2216.61996847</v>
      </c>
      <c r="F96" s="123">
        <v>907.42097934000003</v>
      </c>
      <c r="G96" s="123">
        <v>366.05096295999999</v>
      </c>
      <c r="H96" s="123">
        <v>704.55755984999996</v>
      </c>
      <c r="I96" s="123">
        <v>1.3380035299999999</v>
      </c>
      <c r="J96" s="123">
        <v>81.432244569999995</v>
      </c>
      <c r="K96" s="123">
        <v>621.78731174999996</v>
      </c>
      <c r="L96" s="123">
        <v>1684.60249462</v>
      </c>
      <c r="M96" s="123">
        <v>245.41010112999999</v>
      </c>
      <c r="N96" s="123">
        <v>0.67496442999999995</v>
      </c>
      <c r="O96" s="123">
        <v>11.60484754</v>
      </c>
      <c r="P96" s="123">
        <v>233.13028915999999</v>
      </c>
      <c r="Q96" s="123">
        <v>1439.1923934900001</v>
      </c>
      <c r="R96" s="123">
        <v>110.04947004</v>
      </c>
      <c r="S96" s="123">
        <v>86.074474129999999</v>
      </c>
      <c r="T96" s="123">
        <v>1243.0684493199999</v>
      </c>
      <c r="U96" s="123">
        <v>219.07813486000001</v>
      </c>
      <c r="V96" s="123">
        <v>1725.0378360899999</v>
      </c>
      <c r="W96" s="123"/>
      <c r="X96" s="123"/>
      <c r="Y96" s="123"/>
      <c r="Z96" s="123"/>
      <c r="AA96" s="123"/>
      <c r="AB96" s="123"/>
    </row>
    <row r="97" spans="1:28" hidden="1" outlineLevel="1">
      <c r="A97" s="15">
        <v>43160</v>
      </c>
      <c r="B97" s="123">
        <v>6146.5745333000004</v>
      </c>
      <c r="C97" s="123">
        <v>4252.9014691299999</v>
      </c>
      <c r="D97" s="123">
        <v>3581.1313769100002</v>
      </c>
      <c r="E97" s="123">
        <v>2276.0793809800002</v>
      </c>
      <c r="F97" s="123">
        <v>929.86491110999998</v>
      </c>
      <c r="G97" s="123">
        <v>375.18708482</v>
      </c>
      <c r="H97" s="123">
        <v>671.77009222000004</v>
      </c>
      <c r="I97" s="123">
        <v>1.40419604</v>
      </c>
      <c r="J97" s="123">
        <v>80.999669030000007</v>
      </c>
      <c r="K97" s="123">
        <v>589.36622714999999</v>
      </c>
      <c r="L97" s="123">
        <v>1665.4204748300001</v>
      </c>
      <c r="M97" s="123">
        <v>244.03736738000001</v>
      </c>
      <c r="N97" s="123">
        <v>0.67796718</v>
      </c>
      <c r="O97" s="123">
        <v>11.35088161</v>
      </c>
      <c r="P97" s="123">
        <v>232.00851858999999</v>
      </c>
      <c r="Q97" s="123">
        <v>1421.3831074499999</v>
      </c>
      <c r="R97" s="123">
        <v>108.22280073</v>
      </c>
      <c r="S97" s="123">
        <v>84.951310910000004</v>
      </c>
      <c r="T97" s="123">
        <v>1228.20899581</v>
      </c>
      <c r="U97" s="123">
        <v>228.25258933999999</v>
      </c>
      <c r="V97" s="123">
        <v>1686.31921244</v>
      </c>
      <c r="W97" s="123"/>
      <c r="X97" s="123"/>
      <c r="Y97" s="123"/>
      <c r="Z97" s="123"/>
      <c r="AA97" s="123"/>
      <c r="AB97" s="123"/>
    </row>
    <row r="98" spans="1:28" hidden="1" outlineLevel="1">
      <c r="A98" s="15">
        <v>43191</v>
      </c>
      <c r="B98" s="123">
        <v>6124.5136993699998</v>
      </c>
      <c r="C98" s="123">
        <v>4274.5335968199997</v>
      </c>
      <c r="D98" s="123">
        <v>3621.0222727300002</v>
      </c>
      <c r="E98" s="123">
        <v>2311.33564854</v>
      </c>
      <c r="F98" s="123">
        <v>953.58415321999996</v>
      </c>
      <c r="G98" s="123">
        <v>356.10247097000001</v>
      </c>
      <c r="H98" s="123">
        <v>653.51132409000002</v>
      </c>
      <c r="I98" s="123">
        <v>1.40426077</v>
      </c>
      <c r="J98" s="123">
        <v>81.559024320000006</v>
      </c>
      <c r="K98" s="123">
        <v>570.54803900000002</v>
      </c>
      <c r="L98" s="123">
        <v>1628.35138564</v>
      </c>
      <c r="M98" s="123">
        <v>239.78272738000001</v>
      </c>
      <c r="N98" s="123">
        <v>0.68326021999999997</v>
      </c>
      <c r="O98" s="123">
        <v>11.26634617</v>
      </c>
      <c r="P98" s="123">
        <v>227.83312099</v>
      </c>
      <c r="Q98" s="123">
        <v>1388.5686582599999</v>
      </c>
      <c r="R98" s="123">
        <v>106.31685367</v>
      </c>
      <c r="S98" s="123">
        <v>84.132276149999996</v>
      </c>
      <c r="T98" s="123">
        <v>1198.1195284400001</v>
      </c>
      <c r="U98" s="123">
        <v>221.62871691000001</v>
      </c>
      <c r="V98" s="123">
        <v>1618.48615292</v>
      </c>
      <c r="W98" s="123"/>
      <c r="X98" s="123"/>
      <c r="Y98" s="123"/>
      <c r="Z98" s="123"/>
      <c r="AA98" s="123"/>
      <c r="AB98" s="123"/>
    </row>
    <row r="99" spans="1:28" hidden="1" outlineLevel="1">
      <c r="A99" s="15">
        <v>43221</v>
      </c>
      <c r="B99" s="123">
        <v>6157.0099351199997</v>
      </c>
      <c r="C99" s="123">
        <v>4395.6163452000001</v>
      </c>
      <c r="D99" s="123">
        <v>3756.5686796199998</v>
      </c>
      <c r="E99" s="123">
        <v>2398.7950740299998</v>
      </c>
      <c r="F99" s="123">
        <v>1000.6017131999999</v>
      </c>
      <c r="G99" s="123">
        <v>357.17189238999998</v>
      </c>
      <c r="H99" s="123">
        <v>639.04766557999994</v>
      </c>
      <c r="I99" s="123">
        <v>1.3510110099999999</v>
      </c>
      <c r="J99" s="123">
        <v>81.393720259999995</v>
      </c>
      <c r="K99" s="123">
        <v>556.30293430999996</v>
      </c>
      <c r="L99" s="123">
        <v>1557.7004071399999</v>
      </c>
      <c r="M99" s="123">
        <v>235.7524961</v>
      </c>
      <c r="N99" s="123">
        <v>0.66835047000000003</v>
      </c>
      <c r="O99" s="123">
        <v>11.23944594</v>
      </c>
      <c r="P99" s="123">
        <v>223.84469969</v>
      </c>
      <c r="Q99" s="123">
        <v>1321.94791104</v>
      </c>
      <c r="R99" s="123">
        <v>106.15917597000001</v>
      </c>
      <c r="S99" s="123">
        <v>70.214770369999997</v>
      </c>
      <c r="T99" s="123">
        <v>1145.5739647</v>
      </c>
      <c r="U99" s="123">
        <v>203.69318278</v>
      </c>
      <c r="V99" s="123">
        <v>1524.56375465</v>
      </c>
      <c r="W99" s="123"/>
      <c r="X99" s="123"/>
      <c r="Y99" s="123"/>
      <c r="Z99" s="123"/>
      <c r="AA99" s="123"/>
      <c r="AB99" s="123"/>
    </row>
    <row r="100" spans="1:28" hidden="1" outlineLevel="1">
      <c r="A100" s="15">
        <v>43252</v>
      </c>
      <c r="B100" s="123">
        <v>6131.2552272200001</v>
      </c>
      <c r="C100" s="123">
        <v>4377.4512136699996</v>
      </c>
      <c r="D100" s="123">
        <v>3750.0262222199999</v>
      </c>
      <c r="E100" s="123">
        <v>2382.0172425999999</v>
      </c>
      <c r="F100" s="123">
        <v>1025.3244747000001</v>
      </c>
      <c r="G100" s="123">
        <v>342.68450491999999</v>
      </c>
      <c r="H100" s="123">
        <v>627.42499144999999</v>
      </c>
      <c r="I100" s="123">
        <v>1.2231668</v>
      </c>
      <c r="J100" s="123">
        <v>81.352685910000005</v>
      </c>
      <c r="K100" s="123">
        <v>544.84913873999994</v>
      </c>
      <c r="L100" s="123">
        <v>1545.88524119</v>
      </c>
      <c r="M100" s="123">
        <v>237.50495523000001</v>
      </c>
      <c r="N100" s="123">
        <v>0.65631658999999998</v>
      </c>
      <c r="O100" s="123">
        <v>11.67127365</v>
      </c>
      <c r="P100" s="123">
        <v>225.17736499</v>
      </c>
      <c r="Q100" s="123">
        <v>1308.38028596</v>
      </c>
      <c r="R100" s="123">
        <v>107.11197391</v>
      </c>
      <c r="S100" s="123">
        <v>70.476740390000003</v>
      </c>
      <c r="T100" s="123">
        <v>1130.79157166</v>
      </c>
      <c r="U100" s="123">
        <v>207.91877235999999</v>
      </c>
      <c r="V100" s="123">
        <v>1503.89824043</v>
      </c>
      <c r="W100" s="123"/>
      <c r="X100" s="123"/>
      <c r="Y100" s="123"/>
      <c r="Z100" s="123"/>
      <c r="AA100" s="123"/>
      <c r="AB100" s="123"/>
    </row>
    <row r="101" spans="1:28" hidden="1" outlineLevel="1">
      <c r="A101" s="15">
        <v>43282</v>
      </c>
      <c r="B101" s="123">
        <v>6179.82926916</v>
      </c>
      <c r="C101" s="123">
        <v>4429.2998051000004</v>
      </c>
      <c r="D101" s="123">
        <v>3817.5946664200001</v>
      </c>
      <c r="E101" s="123">
        <v>2424.1067532100001</v>
      </c>
      <c r="F101" s="123">
        <v>1054.35834303</v>
      </c>
      <c r="G101" s="123">
        <v>339.12957017999997</v>
      </c>
      <c r="H101" s="123">
        <v>611.70513868</v>
      </c>
      <c r="I101" s="123">
        <v>1.23804381</v>
      </c>
      <c r="J101" s="123">
        <v>82.672048559999993</v>
      </c>
      <c r="K101" s="123">
        <v>527.79504630999998</v>
      </c>
      <c r="L101" s="123">
        <v>1541.03346736</v>
      </c>
      <c r="M101" s="123">
        <v>236.55142377000001</v>
      </c>
      <c r="N101" s="123">
        <v>0.66166186000000005</v>
      </c>
      <c r="O101" s="123">
        <v>11.52377549</v>
      </c>
      <c r="P101" s="123">
        <v>224.36598642000001</v>
      </c>
      <c r="Q101" s="123">
        <v>1304.4820435900001</v>
      </c>
      <c r="R101" s="123">
        <v>107.71220982</v>
      </c>
      <c r="S101" s="123">
        <v>71.732389670000003</v>
      </c>
      <c r="T101" s="123">
        <v>1125.0374440999999</v>
      </c>
      <c r="U101" s="123">
        <v>209.49599670000001</v>
      </c>
      <c r="V101" s="123">
        <v>1455.04376972</v>
      </c>
      <c r="W101" s="123"/>
      <c r="X101" s="123"/>
      <c r="Y101" s="123"/>
      <c r="Z101" s="123"/>
      <c r="AA101" s="123"/>
      <c r="AB101" s="123"/>
    </row>
    <row r="102" spans="1:28" hidden="1" outlineLevel="1">
      <c r="A102" s="15">
        <v>43313</v>
      </c>
      <c r="B102" s="123">
        <v>6689.4160828000004</v>
      </c>
      <c r="C102" s="123">
        <v>4619.6259945800002</v>
      </c>
      <c r="D102" s="123">
        <v>3943.4827510800001</v>
      </c>
      <c r="E102" s="123">
        <v>2518.79633173</v>
      </c>
      <c r="F102" s="123">
        <v>1079.8972185099999</v>
      </c>
      <c r="G102" s="123">
        <v>344.78920083999998</v>
      </c>
      <c r="H102" s="123">
        <v>676.14324350000004</v>
      </c>
      <c r="I102" s="123">
        <v>1.3453386300000001</v>
      </c>
      <c r="J102" s="123">
        <v>99.954421830000001</v>
      </c>
      <c r="K102" s="123">
        <v>574.84348304000002</v>
      </c>
      <c r="L102" s="123">
        <v>1849.5665528100001</v>
      </c>
      <c r="M102" s="123">
        <v>247.88418426999999</v>
      </c>
      <c r="N102" s="123">
        <v>0.65148116</v>
      </c>
      <c r="O102" s="123">
        <v>11.803765629999999</v>
      </c>
      <c r="P102" s="123">
        <v>235.42893748</v>
      </c>
      <c r="Q102" s="123">
        <v>1601.68236854</v>
      </c>
      <c r="R102" s="123">
        <v>114.71693067</v>
      </c>
      <c r="S102" s="123">
        <v>79.808388379999997</v>
      </c>
      <c r="T102" s="123">
        <v>1407.15704949</v>
      </c>
      <c r="U102" s="123">
        <v>220.22353541000001</v>
      </c>
      <c r="V102" s="123">
        <v>1672.16271624</v>
      </c>
      <c r="W102" s="123"/>
      <c r="X102" s="123"/>
      <c r="Y102" s="123"/>
      <c r="Z102" s="123"/>
      <c r="AA102" s="123"/>
      <c r="AB102" s="123"/>
    </row>
    <row r="103" spans="1:28" hidden="1" outlineLevel="1">
      <c r="A103" s="15">
        <v>43344</v>
      </c>
      <c r="B103" s="123">
        <v>6732.37370096</v>
      </c>
      <c r="C103" s="123">
        <v>4651.5935835099999</v>
      </c>
      <c r="D103" s="123">
        <v>3993.3870605000002</v>
      </c>
      <c r="E103" s="123">
        <v>2552.8619337999999</v>
      </c>
      <c r="F103" s="123">
        <v>1096.51161794</v>
      </c>
      <c r="G103" s="123">
        <v>344.01350875999998</v>
      </c>
      <c r="H103" s="123">
        <v>658.20652300999996</v>
      </c>
      <c r="I103" s="123">
        <v>1.35883416</v>
      </c>
      <c r="J103" s="123">
        <v>100.34739614999999</v>
      </c>
      <c r="K103" s="123">
        <v>556.50029270000005</v>
      </c>
      <c r="L103" s="123">
        <v>1832.6834284199999</v>
      </c>
      <c r="M103" s="123">
        <v>248.39293258000001</v>
      </c>
      <c r="N103" s="123">
        <v>0.64115478000000004</v>
      </c>
      <c r="O103" s="123">
        <v>13.360713410000001</v>
      </c>
      <c r="P103" s="123">
        <v>234.39106439</v>
      </c>
      <c r="Q103" s="123">
        <v>1584.2904958399999</v>
      </c>
      <c r="R103" s="123">
        <v>115.21431387</v>
      </c>
      <c r="S103" s="123">
        <v>80.091401669999996</v>
      </c>
      <c r="T103" s="123">
        <v>1388.9847803</v>
      </c>
      <c r="U103" s="123">
        <v>248.09668902999999</v>
      </c>
      <c r="V103" s="123">
        <v>1661.0186575299999</v>
      </c>
      <c r="W103" s="123"/>
      <c r="X103" s="123"/>
      <c r="Y103" s="123"/>
      <c r="Z103" s="123"/>
      <c r="AA103" s="123"/>
      <c r="AB103" s="123"/>
    </row>
    <row r="104" spans="1:28" hidden="1" outlineLevel="1">
      <c r="A104" s="15">
        <v>43374</v>
      </c>
      <c r="B104" s="123">
        <v>6778.4336343499999</v>
      </c>
      <c r="C104" s="123">
        <v>4771.2120759600002</v>
      </c>
      <c r="D104" s="123">
        <v>4094.2186410300001</v>
      </c>
      <c r="E104" s="123">
        <v>2644.0658857799999</v>
      </c>
      <c r="F104" s="123">
        <v>1122.64017911</v>
      </c>
      <c r="G104" s="123">
        <v>327.51257614000002</v>
      </c>
      <c r="H104" s="123">
        <v>676.99343493000003</v>
      </c>
      <c r="I104" s="123">
        <v>1.3404767799999999</v>
      </c>
      <c r="J104" s="123">
        <v>125.34012256</v>
      </c>
      <c r="K104" s="123">
        <v>550.31283558999996</v>
      </c>
      <c r="L104" s="123">
        <v>1775.9167141299999</v>
      </c>
      <c r="M104" s="123">
        <v>247.83728015</v>
      </c>
      <c r="N104" s="123">
        <v>0.65216962000000001</v>
      </c>
      <c r="O104" s="123">
        <v>13.57000311</v>
      </c>
      <c r="P104" s="123">
        <v>233.61510741999999</v>
      </c>
      <c r="Q104" s="123">
        <v>1528.07943398</v>
      </c>
      <c r="R104" s="123">
        <v>114.04988041999999</v>
      </c>
      <c r="S104" s="123">
        <v>51.993871470000002</v>
      </c>
      <c r="T104" s="123">
        <v>1362.0356820899999</v>
      </c>
      <c r="U104" s="123">
        <v>231.30484426000001</v>
      </c>
      <c r="V104" s="123">
        <v>1628.7631062999999</v>
      </c>
      <c r="W104" s="123"/>
      <c r="X104" s="123"/>
      <c r="Y104" s="123"/>
      <c r="Z104" s="123"/>
      <c r="AA104" s="123"/>
      <c r="AB104" s="123"/>
    </row>
    <row r="105" spans="1:28" hidden="1" outlineLevel="1">
      <c r="A105" s="15">
        <v>43405</v>
      </c>
      <c r="B105" s="123">
        <v>6901.90360951</v>
      </c>
      <c r="C105" s="123">
        <v>4876.9739492199997</v>
      </c>
      <c r="D105" s="123">
        <v>4196.2252251700002</v>
      </c>
      <c r="E105" s="123">
        <v>2711.0014543799998</v>
      </c>
      <c r="F105" s="123">
        <v>1155.32475406</v>
      </c>
      <c r="G105" s="123">
        <v>329.89901673000003</v>
      </c>
      <c r="H105" s="123">
        <v>680.74872404999996</v>
      </c>
      <c r="I105" s="123">
        <v>1.2970398000000001</v>
      </c>
      <c r="J105" s="123">
        <v>126.88446303000001</v>
      </c>
      <c r="K105" s="123">
        <v>552.56722121999996</v>
      </c>
      <c r="L105" s="123">
        <v>1787.09235805</v>
      </c>
      <c r="M105" s="123">
        <v>250.54710675000001</v>
      </c>
      <c r="N105" s="123">
        <v>0.64417553999999999</v>
      </c>
      <c r="O105" s="123">
        <v>14.372088919999999</v>
      </c>
      <c r="P105" s="123">
        <v>235.53084229000001</v>
      </c>
      <c r="Q105" s="123">
        <v>1536.5452513</v>
      </c>
      <c r="R105" s="123">
        <v>115.37013899</v>
      </c>
      <c r="S105" s="123">
        <v>52.655440179999999</v>
      </c>
      <c r="T105" s="123">
        <v>1368.5196721299999</v>
      </c>
      <c r="U105" s="123">
        <v>237.83730224000001</v>
      </c>
      <c r="V105" s="123">
        <v>1683.4418588599999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5">
        <v>43435</v>
      </c>
      <c r="B106" s="123">
        <v>6685.9161674500001</v>
      </c>
      <c r="C106" s="123">
        <v>4822.6156070400002</v>
      </c>
      <c r="D106" s="123">
        <v>4227.7474146499999</v>
      </c>
      <c r="E106" s="123">
        <v>2732.75808882</v>
      </c>
      <c r="F106" s="123">
        <v>1166.0336231599999</v>
      </c>
      <c r="G106" s="123">
        <v>328.95570266999999</v>
      </c>
      <c r="H106" s="123">
        <v>594.86819238999999</v>
      </c>
      <c r="I106" s="123">
        <v>1.2555544300000001</v>
      </c>
      <c r="J106" s="123">
        <v>110.05255074</v>
      </c>
      <c r="K106" s="123">
        <v>483.56008722000001</v>
      </c>
      <c r="L106" s="123">
        <v>1624.32518237</v>
      </c>
      <c r="M106" s="123">
        <v>248.00202762999999</v>
      </c>
      <c r="N106" s="123">
        <v>0.64976727000000001</v>
      </c>
      <c r="O106" s="123">
        <v>16.611905310000001</v>
      </c>
      <c r="P106" s="123">
        <v>230.74035505000001</v>
      </c>
      <c r="Q106" s="123">
        <v>1376.3231547400001</v>
      </c>
      <c r="R106" s="123">
        <v>68.273066790000001</v>
      </c>
      <c r="S106" s="123">
        <v>59.565838749999998</v>
      </c>
      <c r="T106" s="123">
        <v>1248.4842492</v>
      </c>
      <c r="U106" s="123">
        <v>238.97537804000001</v>
      </c>
      <c r="V106" s="123">
        <v>1562.5508778799999</v>
      </c>
      <c r="W106" s="123"/>
      <c r="X106" s="123"/>
      <c r="Y106" s="123"/>
      <c r="Z106" s="123"/>
      <c r="AA106" s="123"/>
      <c r="AB106" s="123"/>
    </row>
    <row r="107" spans="1:28" hidden="1" outlineLevel="1">
      <c r="A107" s="15">
        <v>43466</v>
      </c>
      <c r="B107" s="123">
        <v>6767.4957780100003</v>
      </c>
      <c r="C107" s="123">
        <v>4909.6686524500001</v>
      </c>
      <c r="D107" s="123">
        <v>4312.5432192600001</v>
      </c>
      <c r="E107" s="123">
        <v>2783.0742032200001</v>
      </c>
      <c r="F107" s="123">
        <v>1198.25241452</v>
      </c>
      <c r="G107" s="123">
        <v>331.21660151999998</v>
      </c>
      <c r="H107" s="123">
        <v>597.12543318999997</v>
      </c>
      <c r="I107" s="123">
        <v>1.42165911</v>
      </c>
      <c r="J107" s="123">
        <v>110.24107124</v>
      </c>
      <c r="K107" s="123">
        <v>485.46270284000002</v>
      </c>
      <c r="L107" s="123">
        <v>1624.8638044500001</v>
      </c>
      <c r="M107" s="123">
        <v>249.14230165000001</v>
      </c>
      <c r="N107" s="123">
        <v>0.50134756000000003</v>
      </c>
      <c r="O107" s="123">
        <v>18.136058760000001</v>
      </c>
      <c r="P107" s="123">
        <v>230.50489533000001</v>
      </c>
      <c r="Q107" s="123">
        <v>1375.7215028000001</v>
      </c>
      <c r="R107" s="123">
        <v>68.884908999999993</v>
      </c>
      <c r="S107" s="123">
        <v>60.012136300000002</v>
      </c>
      <c r="T107" s="123">
        <v>1246.8244575000001</v>
      </c>
      <c r="U107" s="123">
        <v>232.96332111000001</v>
      </c>
      <c r="V107" s="123">
        <v>1468.2362594199999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5">
        <v>43497</v>
      </c>
      <c r="B108" s="123">
        <v>6755.9997443100001</v>
      </c>
      <c r="C108" s="123">
        <v>4944.5215510099997</v>
      </c>
      <c r="D108" s="123">
        <v>4363.1097880400002</v>
      </c>
      <c r="E108" s="123">
        <v>2800.8185742300002</v>
      </c>
      <c r="F108" s="123">
        <v>1224.9414652400001</v>
      </c>
      <c r="G108" s="123">
        <v>337.34974856999997</v>
      </c>
      <c r="H108" s="123">
        <v>581.41176297000004</v>
      </c>
      <c r="I108" s="123">
        <v>1.13450144</v>
      </c>
      <c r="J108" s="123">
        <v>106.49126087</v>
      </c>
      <c r="K108" s="123">
        <v>473.78600066000001</v>
      </c>
      <c r="L108" s="123">
        <v>1580.3585342900001</v>
      </c>
      <c r="M108" s="123">
        <v>250.81828302</v>
      </c>
      <c r="N108" s="123">
        <v>0.49345495</v>
      </c>
      <c r="O108" s="123">
        <v>18.69217102</v>
      </c>
      <c r="P108" s="123">
        <v>231.63265705000001</v>
      </c>
      <c r="Q108" s="123">
        <v>1329.54025127</v>
      </c>
      <c r="R108" s="123">
        <v>67.522048269999999</v>
      </c>
      <c r="S108" s="123">
        <v>57.879619400000003</v>
      </c>
      <c r="T108" s="123">
        <v>1204.1385835999999</v>
      </c>
      <c r="U108" s="123">
        <v>231.11965900999999</v>
      </c>
      <c r="V108" s="123">
        <v>1499.4869913099999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5">
        <v>43525</v>
      </c>
      <c r="B109" s="123">
        <v>6913.4477143499998</v>
      </c>
      <c r="C109" s="123">
        <v>5076.6391652599996</v>
      </c>
      <c r="D109" s="123">
        <v>4490.6917986899998</v>
      </c>
      <c r="E109" s="123">
        <v>2924.9152455399999</v>
      </c>
      <c r="F109" s="123">
        <v>1230.4944924599999</v>
      </c>
      <c r="G109" s="123">
        <v>335.28206068999998</v>
      </c>
      <c r="H109" s="123">
        <v>585.94736656999999</v>
      </c>
      <c r="I109" s="123">
        <v>8.4745749900000007</v>
      </c>
      <c r="J109" s="123">
        <v>107.81318778000001</v>
      </c>
      <c r="K109" s="123">
        <v>469.65960380000001</v>
      </c>
      <c r="L109" s="123">
        <v>1592.0215861199999</v>
      </c>
      <c r="M109" s="123">
        <v>251.81165394000001</v>
      </c>
      <c r="N109" s="123">
        <v>25.681500450000001</v>
      </c>
      <c r="O109" s="123">
        <v>20.06528376</v>
      </c>
      <c r="P109" s="123">
        <v>206.06486973</v>
      </c>
      <c r="Q109" s="123">
        <v>1340.2099321799999</v>
      </c>
      <c r="R109" s="123">
        <v>167.19476230999999</v>
      </c>
      <c r="S109" s="123">
        <v>50.722444430000003</v>
      </c>
      <c r="T109" s="123">
        <v>1122.2927254399999</v>
      </c>
      <c r="U109" s="123">
        <v>244.78696296999999</v>
      </c>
      <c r="V109" s="123">
        <v>1512.2747586600001</v>
      </c>
      <c r="W109" s="123"/>
      <c r="X109" s="123"/>
      <c r="Y109" s="123"/>
      <c r="Z109" s="123"/>
      <c r="AA109" s="123"/>
      <c r="AB109" s="123"/>
    </row>
    <row r="110" spans="1:28" hidden="1" outlineLevel="1">
      <c r="A110" s="15">
        <v>43556</v>
      </c>
      <c r="B110" s="123">
        <v>6905.0743164699998</v>
      </c>
      <c r="C110" s="123">
        <v>5114.59130482</v>
      </c>
      <c r="D110" s="123">
        <v>4556.6101300600003</v>
      </c>
      <c r="E110" s="123">
        <v>2898.5359759799999</v>
      </c>
      <c r="F110" s="123">
        <v>1320.26392007</v>
      </c>
      <c r="G110" s="123">
        <v>337.81023400999999</v>
      </c>
      <c r="H110" s="123">
        <v>557.98117476000004</v>
      </c>
      <c r="I110" s="123">
        <v>5.26456064</v>
      </c>
      <c r="J110" s="123">
        <v>105.52918164</v>
      </c>
      <c r="K110" s="123">
        <v>447.18743247999998</v>
      </c>
      <c r="L110" s="123">
        <v>1522.6537671599999</v>
      </c>
      <c r="M110" s="123">
        <v>254.52418875000001</v>
      </c>
      <c r="N110" s="123">
        <v>0.49823309999999998</v>
      </c>
      <c r="O110" s="123">
        <v>21.165392310000001</v>
      </c>
      <c r="P110" s="123">
        <v>232.86056334</v>
      </c>
      <c r="Q110" s="123">
        <v>1268.12957841</v>
      </c>
      <c r="R110" s="123">
        <v>73.990931549999999</v>
      </c>
      <c r="S110" s="123">
        <v>49.94682289</v>
      </c>
      <c r="T110" s="123">
        <v>1144.1918239700001</v>
      </c>
      <c r="U110" s="123">
        <v>267.82924449000001</v>
      </c>
      <c r="V110" s="123">
        <v>1480.3282837199999</v>
      </c>
      <c r="W110" s="123"/>
      <c r="X110" s="123"/>
      <c r="Y110" s="123"/>
      <c r="Z110" s="123"/>
      <c r="AA110" s="123"/>
      <c r="AB110" s="123"/>
    </row>
    <row r="111" spans="1:28" hidden="1" outlineLevel="1">
      <c r="A111" s="15">
        <v>43586</v>
      </c>
      <c r="B111" s="123">
        <v>7043.4213382500002</v>
      </c>
      <c r="C111" s="123">
        <v>5259.8732903500004</v>
      </c>
      <c r="D111" s="123">
        <v>4705.8080444099996</v>
      </c>
      <c r="E111" s="123">
        <v>2997.2004508800001</v>
      </c>
      <c r="F111" s="123">
        <v>1367.8790894900001</v>
      </c>
      <c r="G111" s="123">
        <v>340.72850404000002</v>
      </c>
      <c r="H111" s="123">
        <v>554.06524593999995</v>
      </c>
      <c r="I111" s="123">
        <v>5.41998041</v>
      </c>
      <c r="J111" s="123">
        <v>105.3978225</v>
      </c>
      <c r="K111" s="123">
        <v>443.24744303</v>
      </c>
      <c r="L111" s="123">
        <v>1510.03351395</v>
      </c>
      <c r="M111" s="123">
        <v>254.33396227</v>
      </c>
      <c r="N111" s="123">
        <v>0.50496152999999999</v>
      </c>
      <c r="O111" s="123">
        <v>21.381497249999999</v>
      </c>
      <c r="P111" s="123">
        <v>232.44750349</v>
      </c>
      <c r="Q111" s="123">
        <v>1255.69955168</v>
      </c>
      <c r="R111" s="123">
        <v>75.19015684</v>
      </c>
      <c r="S111" s="123">
        <v>50.521170609999999</v>
      </c>
      <c r="T111" s="123">
        <v>1129.98822423</v>
      </c>
      <c r="U111" s="123">
        <v>273.51453394999999</v>
      </c>
      <c r="V111" s="123">
        <v>1475.5184436899999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5">
        <v>43617</v>
      </c>
      <c r="B112" s="123">
        <v>6509.7724642900002</v>
      </c>
      <c r="C112" s="123">
        <v>4928.1552124</v>
      </c>
      <c r="D112" s="123">
        <v>4671.2531356400004</v>
      </c>
      <c r="E112" s="123">
        <v>3108.0346183199999</v>
      </c>
      <c r="F112" s="123">
        <v>1248.87265645</v>
      </c>
      <c r="G112" s="123">
        <v>314.34586087000002</v>
      </c>
      <c r="H112" s="123">
        <v>256.90207676</v>
      </c>
      <c r="I112" s="123">
        <v>5.2221771099999996</v>
      </c>
      <c r="J112" s="123">
        <v>89.985140450000003</v>
      </c>
      <c r="K112" s="123">
        <v>161.69475919999999</v>
      </c>
      <c r="L112" s="123">
        <v>1304.16404109</v>
      </c>
      <c r="M112" s="123">
        <v>235.99280383000001</v>
      </c>
      <c r="N112" s="123">
        <v>0.50013036</v>
      </c>
      <c r="O112" s="123">
        <v>22.03674019</v>
      </c>
      <c r="P112" s="123">
        <v>213.45593328000001</v>
      </c>
      <c r="Q112" s="123">
        <v>1068.17123726</v>
      </c>
      <c r="R112" s="123">
        <v>73.677136570000002</v>
      </c>
      <c r="S112" s="123">
        <v>49.448399430000002</v>
      </c>
      <c r="T112" s="123">
        <v>945.04570125999999</v>
      </c>
      <c r="U112" s="123">
        <v>277.45321080000002</v>
      </c>
      <c r="V112" s="123">
        <v>1176.78957644</v>
      </c>
      <c r="W112" s="123"/>
      <c r="X112" s="123"/>
      <c r="Y112" s="123"/>
      <c r="Z112" s="123"/>
      <c r="AA112" s="123"/>
      <c r="AB112" s="123"/>
    </row>
    <row r="113" spans="1:28" hidden="1" outlineLevel="1">
      <c r="A113" s="15">
        <v>43647</v>
      </c>
      <c r="B113" s="123">
        <v>6472.32766997</v>
      </c>
      <c r="C113" s="123">
        <v>4963.2571571899998</v>
      </c>
      <c r="D113" s="123">
        <v>4716.9595625299999</v>
      </c>
      <c r="E113" s="123">
        <v>3130.6210416099998</v>
      </c>
      <c r="F113" s="123">
        <v>1274.1317193899999</v>
      </c>
      <c r="G113" s="123">
        <v>312.20680153000001</v>
      </c>
      <c r="H113" s="123">
        <v>246.29759465999999</v>
      </c>
      <c r="I113" s="123">
        <v>4.9223379400000002</v>
      </c>
      <c r="J113" s="123">
        <v>86.222248859999993</v>
      </c>
      <c r="K113" s="123">
        <v>155.15300786</v>
      </c>
      <c r="L113" s="123">
        <v>1257.66672952</v>
      </c>
      <c r="M113" s="123">
        <v>235.82970802</v>
      </c>
      <c r="N113" s="123">
        <v>0.50897630000000005</v>
      </c>
      <c r="O113" s="123">
        <v>22.497936230000001</v>
      </c>
      <c r="P113" s="123">
        <v>212.82279549</v>
      </c>
      <c r="Q113" s="123">
        <v>1021.8370215</v>
      </c>
      <c r="R113" s="123">
        <v>71.068112709999994</v>
      </c>
      <c r="S113" s="123">
        <v>47.643771919999999</v>
      </c>
      <c r="T113" s="123">
        <v>903.12513687000001</v>
      </c>
      <c r="U113" s="123">
        <v>251.40378326000001</v>
      </c>
      <c r="V113" s="123">
        <v>759.25897177000002</v>
      </c>
      <c r="W113" s="123"/>
      <c r="X113" s="123"/>
      <c r="Y113" s="123"/>
      <c r="Z113" s="123"/>
      <c r="AA113" s="123"/>
      <c r="AB113" s="123"/>
    </row>
    <row r="114" spans="1:28" hidden="1" outlineLevel="1">
      <c r="A114" s="15">
        <v>43678</v>
      </c>
      <c r="B114" s="123">
        <v>6590.3136948399997</v>
      </c>
      <c r="C114" s="123">
        <v>5075.6199821199998</v>
      </c>
      <c r="D114" s="123">
        <v>4827.6431997600002</v>
      </c>
      <c r="E114" s="123">
        <v>3144.0258878999998</v>
      </c>
      <c r="F114" s="123">
        <v>1367.35685992</v>
      </c>
      <c r="G114" s="123">
        <v>316.26045194</v>
      </c>
      <c r="H114" s="123">
        <v>247.97678235999999</v>
      </c>
      <c r="I114" s="123">
        <v>4.9838573100000003</v>
      </c>
      <c r="J114" s="123">
        <v>86.716738809999995</v>
      </c>
      <c r="K114" s="123">
        <v>156.27618623999999</v>
      </c>
      <c r="L114" s="123">
        <v>1264.1775443500001</v>
      </c>
      <c r="M114" s="123">
        <v>236.00754893000001</v>
      </c>
      <c r="N114" s="123">
        <v>0.485763</v>
      </c>
      <c r="O114" s="123">
        <v>23.574653810000001</v>
      </c>
      <c r="P114" s="123">
        <v>211.94713211999999</v>
      </c>
      <c r="Q114" s="123">
        <v>1028.1699954200001</v>
      </c>
      <c r="R114" s="123">
        <v>71.941712449999997</v>
      </c>
      <c r="S114" s="123">
        <v>48.187119369999998</v>
      </c>
      <c r="T114" s="123">
        <v>908.0411636</v>
      </c>
      <c r="U114" s="123">
        <v>250.51616837</v>
      </c>
      <c r="V114" s="123">
        <v>783.62469600999998</v>
      </c>
      <c r="W114" s="123"/>
      <c r="X114" s="123"/>
      <c r="Y114" s="123"/>
      <c r="Z114" s="123"/>
      <c r="AA114" s="123"/>
      <c r="AB114" s="123"/>
    </row>
    <row r="115" spans="1:28" hidden="1" outlineLevel="1">
      <c r="A115" s="15">
        <v>43709</v>
      </c>
      <c r="B115" s="123">
        <v>6626.2443731599997</v>
      </c>
      <c r="C115" s="123">
        <v>5155.9844042200002</v>
      </c>
      <c r="D115" s="123">
        <v>4920.8169938000001</v>
      </c>
      <c r="E115" s="123">
        <v>3201.2906342400001</v>
      </c>
      <c r="F115" s="123">
        <v>1401.95430708</v>
      </c>
      <c r="G115" s="123">
        <v>317.57205248000002</v>
      </c>
      <c r="H115" s="123">
        <v>235.16741042000001</v>
      </c>
      <c r="I115" s="123">
        <v>4.79864903</v>
      </c>
      <c r="J115" s="123">
        <v>82.516575020000005</v>
      </c>
      <c r="K115" s="123">
        <v>147.85218637</v>
      </c>
      <c r="L115" s="123">
        <v>1218.1588453700001</v>
      </c>
      <c r="M115" s="123">
        <v>237.82476097</v>
      </c>
      <c r="N115" s="123">
        <v>0.46934975000000001</v>
      </c>
      <c r="O115" s="123">
        <v>22.752526379999999</v>
      </c>
      <c r="P115" s="123">
        <v>214.60288484</v>
      </c>
      <c r="Q115" s="123">
        <v>980.33408440000005</v>
      </c>
      <c r="R115" s="123">
        <v>69.088468890000001</v>
      </c>
      <c r="S115" s="123">
        <v>46.221280159999999</v>
      </c>
      <c r="T115" s="123">
        <v>865.02433535</v>
      </c>
      <c r="U115" s="123">
        <v>252.10112357</v>
      </c>
      <c r="V115" s="123">
        <v>726.85467630999995</v>
      </c>
      <c r="W115" s="123"/>
      <c r="X115" s="123"/>
      <c r="Y115" s="123"/>
      <c r="Z115" s="123"/>
      <c r="AA115" s="123"/>
      <c r="AB115" s="123"/>
    </row>
    <row r="116" spans="1:28" hidden="1" outlineLevel="1">
      <c r="A116" s="15">
        <v>43739</v>
      </c>
      <c r="B116" s="123">
        <v>6769.3363438200004</v>
      </c>
      <c r="C116" s="123">
        <v>5264.7147928300001</v>
      </c>
      <c r="D116" s="123">
        <v>5022.26613292</v>
      </c>
      <c r="E116" s="123">
        <v>3224.9867117600002</v>
      </c>
      <c r="F116" s="123">
        <v>1448.61295412</v>
      </c>
      <c r="G116" s="123">
        <v>348.66646703999999</v>
      </c>
      <c r="H116" s="123">
        <v>242.44865991</v>
      </c>
      <c r="I116" s="123">
        <v>4.99914097</v>
      </c>
      <c r="J116" s="123">
        <v>85.751984739999997</v>
      </c>
      <c r="K116" s="123">
        <v>151.69753420000001</v>
      </c>
      <c r="L116" s="123">
        <v>1249.96499247</v>
      </c>
      <c r="M116" s="123">
        <v>240.93400324000001</v>
      </c>
      <c r="N116" s="123">
        <v>0.46528834000000002</v>
      </c>
      <c r="O116" s="123">
        <v>25.133918449999999</v>
      </c>
      <c r="P116" s="123">
        <v>215.33479645</v>
      </c>
      <c r="Q116" s="123">
        <v>1009.03098923</v>
      </c>
      <c r="R116" s="123">
        <v>72.062823100000003</v>
      </c>
      <c r="S116" s="123">
        <v>48.17816483</v>
      </c>
      <c r="T116" s="123">
        <v>888.79000129999997</v>
      </c>
      <c r="U116" s="123">
        <v>254.65655852</v>
      </c>
      <c r="V116" s="123">
        <v>685.25974480000002</v>
      </c>
      <c r="W116" s="123"/>
      <c r="X116" s="123"/>
      <c r="Y116" s="123"/>
      <c r="Z116" s="123"/>
      <c r="AA116" s="123"/>
      <c r="AB116" s="123"/>
    </row>
    <row r="117" spans="1:28" hidden="1" outlineLevel="1">
      <c r="A117" s="15">
        <v>43770</v>
      </c>
      <c r="B117" s="123">
        <v>6788.3717623000002</v>
      </c>
      <c r="C117" s="123">
        <v>5319.3826668399997</v>
      </c>
      <c r="D117" s="123">
        <v>5086.2677824700004</v>
      </c>
      <c r="E117" s="123">
        <v>3263.3847167899999</v>
      </c>
      <c r="F117" s="123">
        <v>1477.1362567000001</v>
      </c>
      <c r="G117" s="123">
        <v>345.74680898000003</v>
      </c>
      <c r="H117" s="123">
        <v>233.11488437</v>
      </c>
      <c r="I117" s="123">
        <v>4.7850677499999996</v>
      </c>
      <c r="J117" s="123">
        <v>82.242756720000003</v>
      </c>
      <c r="K117" s="123">
        <v>146.08705990000001</v>
      </c>
      <c r="L117" s="123">
        <v>1206.9323057199999</v>
      </c>
      <c r="M117" s="123">
        <v>243.16186296000001</v>
      </c>
      <c r="N117" s="123">
        <v>0.46135725999999999</v>
      </c>
      <c r="O117" s="123">
        <v>25.11501286</v>
      </c>
      <c r="P117" s="123">
        <v>217.58549284</v>
      </c>
      <c r="Q117" s="123">
        <v>963.77044276000004</v>
      </c>
      <c r="R117" s="123">
        <v>69.441125400000004</v>
      </c>
      <c r="S117" s="123">
        <v>46.350045610000002</v>
      </c>
      <c r="T117" s="123">
        <v>847.97927174999995</v>
      </c>
      <c r="U117" s="123">
        <v>262.05678974</v>
      </c>
      <c r="V117" s="123">
        <v>669.33800814999995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5">
        <v>43800</v>
      </c>
      <c r="B118" s="123">
        <v>6777.9731269599997</v>
      </c>
      <c r="C118" s="123">
        <v>5313.8523544999998</v>
      </c>
      <c r="D118" s="123">
        <v>5086.0657677199997</v>
      </c>
      <c r="E118" s="123">
        <v>3299.3346264500001</v>
      </c>
      <c r="F118" s="123">
        <v>1434.7806030300001</v>
      </c>
      <c r="G118" s="123">
        <v>351.95053824000001</v>
      </c>
      <c r="H118" s="123">
        <v>227.78658677999999</v>
      </c>
      <c r="I118" s="123">
        <v>4.7381623599999996</v>
      </c>
      <c r="J118" s="123">
        <v>83.045780629999996</v>
      </c>
      <c r="K118" s="123">
        <v>140.00264379000001</v>
      </c>
      <c r="L118" s="123">
        <v>1188.4952995900001</v>
      </c>
      <c r="M118" s="123">
        <v>239.92477855999999</v>
      </c>
      <c r="N118" s="123">
        <v>0.48564253000000002</v>
      </c>
      <c r="O118" s="123">
        <v>25.570395019999999</v>
      </c>
      <c r="P118" s="123">
        <v>213.86874101000001</v>
      </c>
      <c r="Q118" s="123">
        <v>948.57052103000001</v>
      </c>
      <c r="R118" s="123">
        <v>68.873286780000001</v>
      </c>
      <c r="S118" s="123">
        <v>44.888075329999999</v>
      </c>
      <c r="T118" s="123">
        <v>834.80915891999996</v>
      </c>
      <c r="U118" s="123">
        <v>275.62547287000001</v>
      </c>
      <c r="V118" s="123">
        <v>658.98962687999995</v>
      </c>
      <c r="W118" s="123"/>
      <c r="X118" s="123"/>
      <c r="Y118" s="123"/>
      <c r="Z118" s="123"/>
      <c r="AA118" s="123"/>
      <c r="AB118" s="123"/>
    </row>
    <row r="119" spans="1:28" hidden="1" outlineLevel="1">
      <c r="A119" s="15">
        <v>43831</v>
      </c>
      <c r="B119" s="123">
        <v>6921.2784965299998</v>
      </c>
      <c r="C119" s="123">
        <v>5420.8531072699998</v>
      </c>
      <c r="D119" s="123">
        <v>5181.96046639</v>
      </c>
      <c r="E119" s="123">
        <v>3349.51455257</v>
      </c>
      <c r="F119" s="123">
        <v>1478.69446027</v>
      </c>
      <c r="G119" s="123">
        <v>353.75145355000001</v>
      </c>
      <c r="H119" s="123">
        <v>238.89264087999999</v>
      </c>
      <c r="I119" s="123">
        <v>5.0974296199999998</v>
      </c>
      <c r="J119" s="123">
        <v>87.145580350000003</v>
      </c>
      <c r="K119" s="123">
        <v>146.64963091000001</v>
      </c>
      <c r="L119" s="123">
        <v>1243.7856419100001</v>
      </c>
      <c r="M119" s="123">
        <v>245.77984619</v>
      </c>
      <c r="N119" s="123">
        <v>0.46747434999999998</v>
      </c>
      <c r="O119" s="123">
        <v>30.008048710000001</v>
      </c>
      <c r="P119" s="123">
        <v>215.30432313</v>
      </c>
      <c r="Q119" s="123">
        <v>998.00579572000004</v>
      </c>
      <c r="R119" s="123">
        <v>72.848991979999994</v>
      </c>
      <c r="S119" s="123">
        <v>47.444493010000002</v>
      </c>
      <c r="T119" s="123">
        <v>877.71231073000001</v>
      </c>
      <c r="U119" s="123">
        <v>256.63974734999999</v>
      </c>
      <c r="V119" s="123">
        <v>836.38016402000005</v>
      </c>
      <c r="W119" s="123"/>
      <c r="X119" s="123"/>
      <c r="Y119" s="123"/>
      <c r="Z119" s="123"/>
      <c r="AA119" s="123"/>
      <c r="AB119" s="123"/>
    </row>
    <row r="120" spans="1:28" hidden="1" outlineLevel="1">
      <c r="A120" s="15">
        <v>43862</v>
      </c>
      <c r="B120" s="123">
        <v>6973.1675616299999</v>
      </c>
      <c r="C120" s="123">
        <v>5482.2999663500004</v>
      </c>
      <c r="D120" s="123">
        <v>5246.9526867699997</v>
      </c>
      <c r="E120" s="123">
        <v>3394.06744209</v>
      </c>
      <c r="F120" s="123">
        <v>1497.1947182500001</v>
      </c>
      <c r="G120" s="123">
        <v>355.69052642999998</v>
      </c>
      <c r="H120" s="123">
        <v>235.34727957999999</v>
      </c>
      <c r="I120" s="123">
        <v>4.9420533000000004</v>
      </c>
      <c r="J120" s="123">
        <v>86.038875630000007</v>
      </c>
      <c r="K120" s="123">
        <v>144.36635064999999</v>
      </c>
      <c r="L120" s="123">
        <v>1228.5466198700001</v>
      </c>
      <c r="M120" s="123">
        <v>247.03410359</v>
      </c>
      <c r="N120" s="123">
        <v>0.46882284000000002</v>
      </c>
      <c r="O120" s="123">
        <v>31.04681141</v>
      </c>
      <c r="P120" s="123">
        <v>215.51846934</v>
      </c>
      <c r="Q120" s="123">
        <v>981.51251628</v>
      </c>
      <c r="R120" s="123">
        <v>71.879332500000004</v>
      </c>
      <c r="S120" s="123">
        <v>46.966133659999997</v>
      </c>
      <c r="T120" s="123">
        <v>862.66705012</v>
      </c>
      <c r="U120" s="123">
        <v>262.32097541000002</v>
      </c>
      <c r="V120" s="123">
        <v>877.72287991999997</v>
      </c>
      <c r="W120" s="123"/>
      <c r="X120" s="123"/>
      <c r="Y120" s="123"/>
      <c r="Z120" s="123"/>
      <c r="AA120" s="123"/>
      <c r="AB120" s="123"/>
    </row>
    <row r="121" spans="1:28" hidden="1" outlineLevel="1">
      <c r="A121" s="15">
        <v>43891</v>
      </c>
      <c r="B121" s="123">
        <v>7253.0636007800003</v>
      </c>
      <c r="C121" s="123">
        <v>5607.2379394</v>
      </c>
      <c r="D121" s="123">
        <v>5338.41565068</v>
      </c>
      <c r="E121" s="123">
        <v>3498.0633361800001</v>
      </c>
      <c r="F121" s="123">
        <v>1496.4799114499999</v>
      </c>
      <c r="G121" s="123">
        <v>343.87240305</v>
      </c>
      <c r="H121" s="123">
        <v>268.82228872000002</v>
      </c>
      <c r="I121" s="123">
        <v>5.6696580499999998</v>
      </c>
      <c r="J121" s="123">
        <v>97.926481440000003</v>
      </c>
      <c r="K121" s="123">
        <v>165.22614923</v>
      </c>
      <c r="L121" s="123">
        <v>1381.7784118300001</v>
      </c>
      <c r="M121" s="123">
        <v>252.83250018999999</v>
      </c>
      <c r="N121" s="123">
        <v>0.46762271</v>
      </c>
      <c r="O121" s="123">
        <v>32.369810170000001</v>
      </c>
      <c r="P121" s="123">
        <v>219.99506731</v>
      </c>
      <c r="Q121" s="123">
        <v>1128.9459116400001</v>
      </c>
      <c r="R121" s="123">
        <v>83.789840799999993</v>
      </c>
      <c r="S121" s="123">
        <v>53.882984329999999</v>
      </c>
      <c r="T121" s="123">
        <v>991.27308650999998</v>
      </c>
      <c r="U121" s="123">
        <v>264.04724955</v>
      </c>
      <c r="V121" s="123">
        <v>1024.9190376700001</v>
      </c>
      <c r="W121" s="123"/>
      <c r="X121" s="123"/>
      <c r="Y121" s="123"/>
      <c r="Z121" s="123"/>
      <c r="AA121" s="123"/>
      <c r="AB121" s="123"/>
    </row>
    <row r="122" spans="1:28" hidden="1" outlineLevel="1">
      <c r="A122" s="15">
        <v>43922</v>
      </c>
      <c r="B122" s="123">
        <v>7027.2801101100004</v>
      </c>
      <c r="C122" s="123">
        <v>5452.65254207</v>
      </c>
      <c r="D122" s="123">
        <v>5194.2996205400004</v>
      </c>
      <c r="E122" s="123">
        <v>3365.4145183000001</v>
      </c>
      <c r="F122" s="123">
        <v>1458.9115883500001</v>
      </c>
      <c r="G122" s="123">
        <v>369.97351388999999</v>
      </c>
      <c r="H122" s="123">
        <v>258.35292153</v>
      </c>
      <c r="I122" s="123">
        <v>5.4953578099999998</v>
      </c>
      <c r="J122" s="123">
        <v>94.379844449999993</v>
      </c>
      <c r="K122" s="123">
        <v>158.47771926999999</v>
      </c>
      <c r="L122" s="123">
        <v>1329.7550683500001</v>
      </c>
      <c r="M122" s="123">
        <v>253.70104344999999</v>
      </c>
      <c r="N122" s="123">
        <v>0.46039376999999998</v>
      </c>
      <c r="O122" s="123">
        <v>31.901746660000001</v>
      </c>
      <c r="P122" s="123">
        <v>221.33890302</v>
      </c>
      <c r="Q122" s="123">
        <v>1076.0540249000001</v>
      </c>
      <c r="R122" s="123">
        <v>79.848366889999994</v>
      </c>
      <c r="S122" s="123">
        <v>52.005049470000003</v>
      </c>
      <c r="T122" s="123">
        <v>944.20060853999996</v>
      </c>
      <c r="U122" s="123">
        <v>244.87249969000001</v>
      </c>
      <c r="V122" s="123">
        <v>997.47214273999998</v>
      </c>
      <c r="W122" s="123"/>
      <c r="X122" s="123"/>
      <c r="Y122" s="123"/>
      <c r="Z122" s="123"/>
      <c r="AA122" s="123"/>
      <c r="AB122" s="123"/>
    </row>
    <row r="123" spans="1:28" hidden="1" outlineLevel="1">
      <c r="A123" s="15">
        <v>43952</v>
      </c>
      <c r="B123" s="123">
        <v>7067.7699408999997</v>
      </c>
      <c r="C123" s="123">
        <v>5479.7186291400003</v>
      </c>
      <c r="D123" s="123">
        <v>5222.6606074299998</v>
      </c>
      <c r="E123" s="123">
        <v>3421.59569349</v>
      </c>
      <c r="F123" s="123">
        <v>1460.97832528</v>
      </c>
      <c r="G123" s="123">
        <v>340.08658866000002</v>
      </c>
      <c r="H123" s="123">
        <v>257.05802170999999</v>
      </c>
      <c r="I123" s="123">
        <v>5.5216315900000001</v>
      </c>
      <c r="J123" s="123">
        <v>94.143492219999999</v>
      </c>
      <c r="K123" s="123">
        <v>157.39289790000001</v>
      </c>
      <c r="L123" s="123">
        <v>1333.1373797900001</v>
      </c>
      <c r="M123" s="123">
        <v>252.70002203999999</v>
      </c>
      <c r="N123" s="123">
        <v>0.45818391000000003</v>
      </c>
      <c r="O123" s="123">
        <v>31.50327944</v>
      </c>
      <c r="P123" s="123">
        <v>220.73855868999999</v>
      </c>
      <c r="Q123" s="123">
        <v>1080.43735775</v>
      </c>
      <c r="R123" s="123">
        <v>81.219223549999995</v>
      </c>
      <c r="S123" s="123">
        <v>52.101946699999999</v>
      </c>
      <c r="T123" s="123">
        <v>947.11618750000002</v>
      </c>
      <c r="U123" s="123">
        <v>254.91393196999999</v>
      </c>
      <c r="V123" s="123">
        <v>999.22543846999997</v>
      </c>
      <c r="W123" s="123"/>
      <c r="X123" s="123"/>
      <c r="Y123" s="123"/>
      <c r="Z123" s="123"/>
      <c r="AA123" s="123"/>
      <c r="AB123" s="123"/>
    </row>
    <row r="124" spans="1:28" hidden="1" outlineLevel="1">
      <c r="A124" s="15">
        <v>43983</v>
      </c>
      <c r="B124" s="123">
        <v>7095.6537116400004</v>
      </c>
      <c r="C124" s="123">
        <v>5523.4967165300004</v>
      </c>
      <c r="D124" s="123">
        <v>5268.3704414699996</v>
      </c>
      <c r="E124" s="123">
        <v>3447.0631181399999</v>
      </c>
      <c r="F124" s="123">
        <v>1478.76883232</v>
      </c>
      <c r="G124" s="123">
        <v>342.53849100999997</v>
      </c>
      <c r="H124" s="123">
        <v>255.12627506000001</v>
      </c>
      <c r="I124" s="123">
        <v>5.4172351299999999</v>
      </c>
      <c r="J124" s="123">
        <v>93.389399240000003</v>
      </c>
      <c r="K124" s="123">
        <v>156.31964069</v>
      </c>
      <c r="L124" s="123">
        <v>1325.1169850000001</v>
      </c>
      <c r="M124" s="123">
        <v>252.58714728999999</v>
      </c>
      <c r="N124" s="123">
        <v>0.46497794999999997</v>
      </c>
      <c r="O124" s="123">
        <v>30.88331376</v>
      </c>
      <c r="P124" s="123">
        <v>221.23885558000001</v>
      </c>
      <c r="Q124" s="123">
        <v>1072.52983771</v>
      </c>
      <c r="R124" s="123">
        <v>80.994632050000007</v>
      </c>
      <c r="S124" s="123">
        <v>51.905015030000001</v>
      </c>
      <c r="T124" s="123">
        <v>939.63019063000002</v>
      </c>
      <c r="U124" s="123">
        <v>247.04001011</v>
      </c>
      <c r="V124" s="123">
        <v>894.85165726000002</v>
      </c>
      <c r="W124" s="123"/>
      <c r="X124" s="123"/>
      <c r="Y124" s="123"/>
      <c r="Z124" s="123"/>
      <c r="AA124" s="123"/>
      <c r="AB124" s="123"/>
    </row>
    <row r="125" spans="1:28" hidden="1" outlineLevel="1">
      <c r="A125" s="15">
        <v>44013</v>
      </c>
      <c r="B125" s="123">
        <v>7052.2424185</v>
      </c>
      <c r="C125" s="123">
        <v>5491.9433418199997</v>
      </c>
      <c r="D125" s="123">
        <v>5227.1050923800003</v>
      </c>
      <c r="E125" s="123">
        <v>3417.8480295899999</v>
      </c>
      <c r="F125" s="123">
        <v>1460.4231365999999</v>
      </c>
      <c r="G125" s="123">
        <v>348.83392619</v>
      </c>
      <c r="H125" s="123">
        <v>264.83824944000003</v>
      </c>
      <c r="I125" s="123">
        <v>5.7198889800000003</v>
      </c>
      <c r="J125" s="123">
        <v>96.633782350000004</v>
      </c>
      <c r="K125" s="123">
        <v>162.48457811</v>
      </c>
      <c r="L125" s="123">
        <v>1368.9631937900001</v>
      </c>
      <c r="M125" s="123">
        <v>258.40195782000001</v>
      </c>
      <c r="N125" s="123">
        <v>0.45568792000000002</v>
      </c>
      <c r="O125" s="123">
        <v>31.512093870000001</v>
      </c>
      <c r="P125" s="123">
        <v>226.43417603</v>
      </c>
      <c r="Q125" s="123">
        <v>1110.5612359700001</v>
      </c>
      <c r="R125" s="123">
        <v>84.414511160000004</v>
      </c>
      <c r="S125" s="123">
        <v>54.078586530000003</v>
      </c>
      <c r="T125" s="123">
        <v>972.06813827999997</v>
      </c>
      <c r="U125" s="123">
        <v>191.33588288999999</v>
      </c>
      <c r="V125" s="123">
        <v>1023.06022855</v>
      </c>
      <c r="W125" s="123"/>
      <c r="X125" s="123"/>
      <c r="Y125" s="123"/>
      <c r="Z125" s="123"/>
      <c r="AA125" s="123"/>
      <c r="AB125" s="123"/>
    </row>
    <row r="126" spans="1:28" hidden="1" outlineLevel="1">
      <c r="A126" s="15">
        <v>44044</v>
      </c>
      <c r="B126" s="123">
        <v>7085.3914137900001</v>
      </c>
      <c r="C126" s="123">
        <v>5525.1051166099996</v>
      </c>
      <c r="D126" s="123">
        <v>5289.5243172399996</v>
      </c>
      <c r="E126" s="123">
        <v>3447.65955274</v>
      </c>
      <c r="F126" s="123">
        <v>1490.0944928399999</v>
      </c>
      <c r="G126" s="123">
        <v>351.77027165999999</v>
      </c>
      <c r="H126" s="123">
        <v>235.58079936999999</v>
      </c>
      <c r="I126" s="123">
        <v>5.5488054399999998</v>
      </c>
      <c r="J126" s="123">
        <v>68.910664209999993</v>
      </c>
      <c r="K126" s="123">
        <v>161.12132972000001</v>
      </c>
      <c r="L126" s="123">
        <v>1355.51791463</v>
      </c>
      <c r="M126" s="123">
        <v>263.48055629999999</v>
      </c>
      <c r="N126" s="123">
        <v>0.16769571</v>
      </c>
      <c r="O126" s="123">
        <v>32.542865970000001</v>
      </c>
      <c r="P126" s="123">
        <v>230.76999462000001</v>
      </c>
      <c r="Q126" s="123">
        <v>1092.03735833</v>
      </c>
      <c r="R126" s="123">
        <v>84.134319619999999</v>
      </c>
      <c r="S126" s="123">
        <v>53.89010871</v>
      </c>
      <c r="T126" s="123">
        <v>954.01292999999998</v>
      </c>
      <c r="U126" s="123">
        <v>204.76838255000001</v>
      </c>
      <c r="V126" s="123">
        <v>1030.1035561399999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5">
        <v>44075</v>
      </c>
      <c r="B127" s="123">
        <v>7039.6279059400003</v>
      </c>
      <c r="C127" s="123">
        <v>5401.3672768300003</v>
      </c>
      <c r="D127" s="123">
        <v>5161.2593005700001</v>
      </c>
      <c r="E127" s="123">
        <v>3338.28794823</v>
      </c>
      <c r="F127" s="123">
        <v>1461.8446371699999</v>
      </c>
      <c r="G127" s="123">
        <v>361.12671517000001</v>
      </c>
      <c r="H127" s="123">
        <v>240.10797625999999</v>
      </c>
      <c r="I127" s="123">
        <v>5.7530242400000002</v>
      </c>
      <c r="J127" s="123">
        <v>68.333152690000006</v>
      </c>
      <c r="K127" s="123">
        <v>166.02179932999999</v>
      </c>
      <c r="L127" s="123">
        <v>1391.64910188</v>
      </c>
      <c r="M127" s="123">
        <v>265.36021470999998</v>
      </c>
      <c r="N127" s="123">
        <v>0.17035782999999999</v>
      </c>
      <c r="O127" s="123">
        <v>31.17674178</v>
      </c>
      <c r="P127" s="123">
        <v>234.01311509999999</v>
      </c>
      <c r="Q127" s="123">
        <v>1126.28888717</v>
      </c>
      <c r="R127" s="123">
        <v>87.095065550000001</v>
      </c>
      <c r="S127" s="123">
        <v>55.739790730000003</v>
      </c>
      <c r="T127" s="123">
        <v>983.45403089000001</v>
      </c>
      <c r="U127" s="123">
        <v>246.61152723000001</v>
      </c>
      <c r="V127" s="123">
        <v>1068.6655010899999</v>
      </c>
      <c r="W127" s="123"/>
      <c r="X127" s="123"/>
      <c r="Y127" s="123"/>
      <c r="Z127" s="123"/>
      <c r="AA127" s="123"/>
      <c r="AB127" s="123"/>
    </row>
    <row r="128" spans="1:28" hidden="1" outlineLevel="1">
      <c r="A128" s="15">
        <v>44105</v>
      </c>
      <c r="B128" s="123">
        <v>6348.7093353800001</v>
      </c>
      <c r="C128" s="123">
        <v>5193.4880085900004</v>
      </c>
      <c r="D128" s="123">
        <v>5018.8598398200002</v>
      </c>
      <c r="E128" s="123">
        <v>3175.5853019900001</v>
      </c>
      <c r="F128" s="123">
        <v>1476.82946818</v>
      </c>
      <c r="G128" s="123">
        <v>366.44506964999999</v>
      </c>
      <c r="H128" s="123">
        <v>174.62816877</v>
      </c>
      <c r="I128" s="123">
        <v>5.8145339600000003</v>
      </c>
      <c r="J128" s="123">
        <v>34.631957270000001</v>
      </c>
      <c r="K128" s="123">
        <v>134.18167754000001</v>
      </c>
      <c r="L128" s="123">
        <v>913.67335778999995</v>
      </c>
      <c r="M128" s="123">
        <v>266.30891518999999</v>
      </c>
      <c r="N128" s="123">
        <v>0.16552022999999999</v>
      </c>
      <c r="O128" s="123">
        <v>30.6120521</v>
      </c>
      <c r="P128" s="123">
        <v>235.53134286</v>
      </c>
      <c r="Q128" s="123">
        <v>647.36444259999996</v>
      </c>
      <c r="R128" s="123">
        <v>18.78340188</v>
      </c>
      <c r="S128" s="123">
        <v>18.65144218</v>
      </c>
      <c r="T128" s="123">
        <v>609.92959854000003</v>
      </c>
      <c r="U128" s="123">
        <v>241.54796899999999</v>
      </c>
      <c r="V128" s="123">
        <v>914.38876874000005</v>
      </c>
      <c r="W128" s="123"/>
      <c r="X128" s="123"/>
      <c r="Y128" s="123"/>
      <c r="Z128" s="123"/>
      <c r="AA128" s="123"/>
      <c r="AB128" s="123"/>
    </row>
    <row r="129" spans="1:28" hidden="1" outlineLevel="1">
      <c r="A129" s="15">
        <v>44136</v>
      </c>
      <c r="B129" s="123">
        <v>6326.1066377899997</v>
      </c>
      <c r="C129" s="123">
        <v>5250.2021523900003</v>
      </c>
      <c r="D129" s="123">
        <v>5075.1976627800004</v>
      </c>
      <c r="E129" s="123">
        <v>3213.4509791800001</v>
      </c>
      <c r="F129" s="123">
        <v>1493.2794707800001</v>
      </c>
      <c r="G129" s="123">
        <v>368.46721281999999</v>
      </c>
      <c r="H129" s="123">
        <v>175.00448961000001</v>
      </c>
      <c r="I129" s="123">
        <v>5.8363574299999996</v>
      </c>
      <c r="J129" s="123">
        <v>34.679876499999999</v>
      </c>
      <c r="K129" s="123">
        <v>134.48825568000001</v>
      </c>
      <c r="L129" s="123">
        <v>835.44436268000004</v>
      </c>
      <c r="M129" s="123">
        <v>262.57427495000002</v>
      </c>
      <c r="N129" s="123">
        <v>0.17037395</v>
      </c>
      <c r="O129" s="123">
        <v>27.852194520000001</v>
      </c>
      <c r="P129" s="123">
        <v>234.55170648000001</v>
      </c>
      <c r="Q129" s="123">
        <v>572.87008773000002</v>
      </c>
      <c r="R129" s="123">
        <v>18.837519969999999</v>
      </c>
      <c r="S129" s="123">
        <v>18.707407669999998</v>
      </c>
      <c r="T129" s="123">
        <v>535.32516009000005</v>
      </c>
      <c r="U129" s="123">
        <v>240.46012271999999</v>
      </c>
      <c r="V129" s="123">
        <v>880.19783867000001</v>
      </c>
      <c r="W129" s="123"/>
      <c r="X129" s="123"/>
      <c r="Y129" s="123"/>
      <c r="Z129" s="123"/>
      <c r="AA129" s="123"/>
      <c r="AB129" s="123"/>
    </row>
    <row r="130" spans="1:28" hidden="1" outlineLevel="1">
      <c r="A130" s="15">
        <v>44166</v>
      </c>
      <c r="B130" s="123">
        <v>6196.4197682599997</v>
      </c>
      <c r="C130" s="123">
        <v>5129.7724715900004</v>
      </c>
      <c r="D130" s="123">
        <v>5043.2457963999996</v>
      </c>
      <c r="E130" s="123">
        <v>3185.8810623600002</v>
      </c>
      <c r="F130" s="123">
        <v>1484.57947674</v>
      </c>
      <c r="G130" s="123">
        <v>372.78525730000001</v>
      </c>
      <c r="H130" s="123">
        <v>86.526675190000006</v>
      </c>
      <c r="I130" s="123">
        <v>5.24456758</v>
      </c>
      <c r="J130" s="123">
        <v>13.11540546</v>
      </c>
      <c r="K130" s="123">
        <v>68.166702150000006</v>
      </c>
      <c r="L130" s="123">
        <v>804.21155190000002</v>
      </c>
      <c r="M130" s="123">
        <v>272.52517297000003</v>
      </c>
      <c r="N130" s="123">
        <v>0.16504832999999999</v>
      </c>
      <c r="O130" s="123">
        <v>30.080766629999999</v>
      </c>
      <c r="P130" s="123">
        <v>242.27935801000001</v>
      </c>
      <c r="Q130" s="123">
        <v>531.68637893000005</v>
      </c>
      <c r="R130" s="123">
        <v>18.65151264</v>
      </c>
      <c r="S130" s="123">
        <v>19.098582180000001</v>
      </c>
      <c r="T130" s="123">
        <v>493.93628410999997</v>
      </c>
      <c r="U130" s="123">
        <v>262.43574476999999</v>
      </c>
      <c r="V130" s="123">
        <v>868.55651282999997</v>
      </c>
      <c r="W130" s="123"/>
      <c r="X130" s="123"/>
      <c r="Y130" s="123"/>
      <c r="Z130" s="123"/>
      <c r="AA130" s="123"/>
      <c r="AB130" s="123"/>
    </row>
    <row r="131" spans="1:28" hidden="1" outlineLevel="1">
      <c r="A131" s="15">
        <v>44197</v>
      </c>
      <c r="B131" s="123">
        <v>6224.7581744400004</v>
      </c>
      <c r="C131" s="123">
        <v>5172.7607780199996</v>
      </c>
      <c r="D131" s="123">
        <v>5086.41970373</v>
      </c>
      <c r="E131" s="123">
        <v>3217.1195415000002</v>
      </c>
      <c r="F131" s="123">
        <v>1488.4139331599999</v>
      </c>
      <c r="G131" s="123">
        <v>380.88622907000001</v>
      </c>
      <c r="H131" s="123">
        <v>86.341074289999995</v>
      </c>
      <c r="I131" s="123">
        <v>5.3458245099999999</v>
      </c>
      <c r="J131" s="123">
        <v>13.04186251</v>
      </c>
      <c r="K131" s="123">
        <v>67.953387269999993</v>
      </c>
      <c r="L131" s="123">
        <v>801.12430017999998</v>
      </c>
      <c r="M131" s="123">
        <v>272.99852165999999</v>
      </c>
      <c r="N131" s="123">
        <v>0.15979499</v>
      </c>
      <c r="O131" s="123">
        <v>29.270611989999999</v>
      </c>
      <c r="P131" s="123">
        <v>243.56811468000001</v>
      </c>
      <c r="Q131" s="123">
        <v>528.12577852000004</v>
      </c>
      <c r="R131" s="123">
        <v>18.669125220000002</v>
      </c>
      <c r="S131" s="123">
        <v>19.605716220000001</v>
      </c>
      <c r="T131" s="123">
        <v>489.85093707999999</v>
      </c>
      <c r="U131" s="123">
        <v>250.87309624</v>
      </c>
      <c r="V131" s="123">
        <v>863.90588921999995</v>
      </c>
      <c r="W131" s="123"/>
      <c r="X131" s="123"/>
      <c r="Y131" s="123"/>
      <c r="Z131" s="123"/>
      <c r="AA131" s="123"/>
      <c r="AB131" s="123"/>
    </row>
    <row r="132" spans="1:28" hidden="1" outlineLevel="1">
      <c r="A132" s="15">
        <v>44228</v>
      </c>
      <c r="B132" s="123">
        <v>6280.5027020199996</v>
      </c>
      <c r="C132" s="123">
        <v>5225.4801501299999</v>
      </c>
      <c r="D132" s="123">
        <v>5141.0101968700001</v>
      </c>
      <c r="E132" s="123">
        <v>3239.3421737399999</v>
      </c>
      <c r="F132" s="123">
        <v>1515.1419598499999</v>
      </c>
      <c r="G132" s="123">
        <v>386.52606328000002</v>
      </c>
      <c r="H132" s="123">
        <v>84.469953259999997</v>
      </c>
      <c r="I132" s="123">
        <v>5.2232979799999999</v>
      </c>
      <c r="J132" s="123">
        <v>12.37515612</v>
      </c>
      <c r="K132" s="123">
        <v>66.871499159999999</v>
      </c>
      <c r="L132" s="123">
        <v>775.26265237999996</v>
      </c>
      <c r="M132" s="123">
        <v>275.78252111</v>
      </c>
      <c r="N132" s="123">
        <v>0.16491172000000001</v>
      </c>
      <c r="O132" s="123">
        <v>29.112926689999998</v>
      </c>
      <c r="P132" s="123">
        <v>246.50468269999999</v>
      </c>
      <c r="Q132" s="123">
        <v>499.48013127000002</v>
      </c>
      <c r="R132" s="123">
        <v>19.218878029999999</v>
      </c>
      <c r="S132" s="123">
        <v>19.45659728</v>
      </c>
      <c r="T132" s="123">
        <v>460.80465595999999</v>
      </c>
      <c r="U132" s="123">
        <v>279.75989951000003</v>
      </c>
      <c r="V132" s="123">
        <v>768.07726613</v>
      </c>
      <c r="W132" s="123"/>
      <c r="X132" s="123"/>
      <c r="Y132" s="123"/>
      <c r="Z132" s="123"/>
      <c r="AA132" s="123"/>
      <c r="AB132" s="123"/>
    </row>
    <row r="133" spans="1:28" hidden="1" outlineLevel="1">
      <c r="A133" s="15">
        <v>44256</v>
      </c>
      <c r="B133" s="123">
        <v>6432.2493519999998</v>
      </c>
      <c r="C133" s="123">
        <v>5348.4852072200001</v>
      </c>
      <c r="D133" s="123">
        <v>5264.3028155000002</v>
      </c>
      <c r="E133" s="123">
        <v>3340.9658080999998</v>
      </c>
      <c r="F133" s="123">
        <v>1533.6341319000001</v>
      </c>
      <c r="G133" s="123">
        <v>389.7028755</v>
      </c>
      <c r="H133" s="123">
        <v>84.182391719999998</v>
      </c>
      <c r="I133" s="123">
        <v>5.2316229200000004</v>
      </c>
      <c r="J133" s="123">
        <v>12.36227418</v>
      </c>
      <c r="K133" s="123">
        <v>66.588494620000006</v>
      </c>
      <c r="L133" s="123">
        <v>775.50990074000003</v>
      </c>
      <c r="M133" s="123">
        <v>281.61848278999997</v>
      </c>
      <c r="N133" s="123">
        <v>0.16165197000000001</v>
      </c>
      <c r="O133" s="123">
        <v>29.802865910000001</v>
      </c>
      <c r="P133" s="123">
        <v>251.65396491000001</v>
      </c>
      <c r="Q133" s="123">
        <v>493.89141795</v>
      </c>
      <c r="R133" s="123">
        <v>19.235877989999999</v>
      </c>
      <c r="S133" s="123">
        <v>19.354907050000001</v>
      </c>
      <c r="T133" s="123">
        <v>455.30063290999999</v>
      </c>
      <c r="U133" s="123">
        <v>308.25424404</v>
      </c>
      <c r="V133" s="123">
        <v>775.83656210000004</v>
      </c>
      <c r="W133" s="123"/>
      <c r="X133" s="123"/>
      <c r="Y133" s="123"/>
      <c r="Z133" s="123"/>
      <c r="AA133" s="123"/>
      <c r="AB133" s="123"/>
    </row>
    <row r="134" spans="1:28" hidden="1" outlineLevel="1">
      <c r="A134" s="15">
        <v>44287</v>
      </c>
      <c r="B134" s="123">
        <v>6497.8342288200001</v>
      </c>
      <c r="C134" s="123">
        <v>5400.4310756000004</v>
      </c>
      <c r="D134" s="123">
        <v>5321.9280169800004</v>
      </c>
      <c r="E134" s="123">
        <v>3354.6329284600001</v>
      </c>
      <c r="F134" s="123">
        <v>1567.9776492599999</v>
      </c>
      <c r="G134" s="123">
        <v>399.31743926000001</v>
      </c>
      <c r="H134" s="123">
        <v>78.503058620000004</v>
      </c>
      <c r="I134" s="123">
        <v>0.34399529000000001</v>
      </c>
      <c r="J134" s="123">
        <v>16.953905129999999</v>
      </c>
      <c r="K134" s="123">
        <v>61.2051582</v>
      </c>
      <c r="L134" s="123">
        <v>778.38695339000003</v>
      </c>
      <c r="M134" s="123">
        <v>293.68162271</v>
      </c>
      <c r="N134" s="123">
        <v>0.15799395999999999</v>
      </c>
      <c r="O134" s="123">
        <v>31.985499539999999</v>
      </c>
      <c r="P134" s="123">
        <v>261.53812921000002</v>
      </c>
      <c r="Q134" s="123">
        <v>484.70533067999997</v>
      </c>
      <c r="R134" s="123">
        <v>18.403062169999998</v>
      </c>
      <c r="S134" s="123">
        <v>18.085572200000001</v>
      </c>
      <c r="T134" s="123">
        <v>448.21669630999997</v>
      </c>
      <c r="U134" s="123">
        <v>319.01619983000001</v>
      </c>
      <c r="V134" s="123">
        <v>780.57565370999998</v>
      </c>
      <c r="W134" s="123"/>
      <c r="X134" s="123"/>
      <c r="Y134" s="123"/>
      <c r="Z134" s="123"/>
      <c r="AA134" s="123"/>
      <c r="AB134" s="123"/>
    </row>
    <row r="135" spans="1:28" hidden="1" outlineLevel="1">
      <c r="A135" s="15">
        <v>44317</v>
      </c>
      <c r="B135" s="123">
        <v>6702.2345865799998</v>
      </c>
      <c r="C135" s="123">
        <v>5589.2736858400003</v>
      </c>
      <c r="D135" s="123">
        <v>5512.3799332500002</v>
      </c>
      <c r="E135" s="123">
        <v>3502.1783735200002</v>
      </c>
      <c r="F135" s="123">
        <v>1596.7988239700001</v>
      </c>
      <c r="G135" s="123">
        <v>413.40273575999998</v>
      </c>
      <c r="H135" s="123">
        <v>76.893752590000005</v>
      </c>
      <c r="I135" s="123">
        <v>1.6060151199999999</v>
      </c>
      <c r="J135" s="123">
        <v>14.8233275</v>
      </c>
      <c r="K135" s="123">
        <v>60.464409969999998</v>
      </c>
      <c r="L135" s="123">
        <v>785.49116837999998</v>
      </c>
      <c r="M135" s="123">
        <v>305.60790684</v>
      </c>
      <c r="N135" s="123">
        <v>0.15802731</v>
      </c>
      <c r="O135" s="123">
        <v>34.344261670000002</v>
      </c>
      <c r="P135" s="123">
        <v>271.10561786</v>
      </c>
      <c r="Q135" s="123">
        <v>479.88326153999998</v>
      </c>
      <c r="R135" s="123">
        <v>17.94132171</v>
      </c>
      <c r="S135" s="123">
        <v>17.950457369999999</v>
      </c>
      <c r="T135" s="123">
        <v>443.99148245999999</v>
      </c>
      <c r="U135" s="123">
        <v>327.46973236000002</v>
      </c>
      <c r="V135" s="123">
        <v>794.00252938999995</v>
      </c>
      <c r="W135" s="123"/>
      <c r="X135" s="123"/>
      <c r="Y135" s="123"/>
      <c r="Z135" s="123"/>
      <c r="AA135" s="123"/>
      <c r="AB135" s="123"/>
    </row>
    <row r="136" spans="1:28" hidden="1" outlineLevel="1">
      <c r="A136" s="15">
        <v>44348</v>
      </c>
      <c r="B136" s="123">
        <v>6784.5085978200004</v>
      </c>
      <c r="C136" s="123">
        <v>5680.80880247</v>
      </c>
      <c r="D136" s="123">
        <v>5607.66957508</v>
      </c>
      <c r="E136" s="123">
        <v>3578.20741645</v>
      </c>
      <c r="F136" s="123">
        <v>1606.7738719500001</v>
      </c>
      <c r="G136" s="123">
        <v>422.68828667999998</v>
      </c>
      <c r="H136" s="123">
        <v>73.139227390000002</v>
      </c>
      <c r="I136" s="123">
        <v>0.35776107000000001</v>
      </c>
      <c r="J136" s="123">
        <v>14.397172749999999</v>
      </c>
      <c r="K136" s="123">
        <v>58.384293569999997</v>
      </c>
      <c r="L136" s="123">
        <v>781.71370202000003</v>
      </c>
      <c r="M136" s="123">
        <v>315.47647611000002</v>
      </c>
      <c r="N136" s="123">
        <v>0.15634882</v>
      </c>
      <c r="O136" s="123">
        <v>35.606955489999997</v>
      </c>
      <c r="P136" s="123">
        <v>279.7131718</v>
      </c>
      <c r="Q136" s="123">
        <v>466.23722591000001</v>
      </c>
      <c r="R136" s="123">
        <v>17.782235490000001</v>
      </c>
      <c r="S136" s="123">
        <v>17.76975015</v>
      </c>
      <c r="T136" s="123">
        <v>430.68524027000001</v>
      </c>
      <c r="U136" s="123">
        <v>321.98609333000002</v>
      </c>
      <c r="V136" s="123">
        <v>794.20518286000004</v>
      </c>
      <c r="W136" s="123"/>
      <c r="X136" s="123"/>
      <c r="Y136" s="123"/>
      <c r="Z136" s="123"/>
      <c r="AA136" s="123"/>
      <c r="AB136" s="123"/>
    </row>
    <row r="137" spans="1:28" hidden="1" outlineLevel="1">
      <c r="A137" s="15">
        <v>44378</v>
      </c>
      <c r="B137" s="123">
        <v>6862.4760163700003</v>
      </c>
      <c r="C137" s="123">
        <v>5762.2382424799998</v>
      </c>
      <c r="D137" s="123">
        <v>5691.24191453</v>
      </c>
      <c r="E137" s="123">
        <v>3617.1196848700001</v>
      </c>
      <c r="F137" s="123">
        <v>1634.0401909</v>
      </c>
      <c r="G137" s="123">
        <v>440.08203875999999</v>
      </c>
      <c r="H137" s="123">
        <v>70.996327949999994</v>
      </c>
      <c r="I137" s="123">
        <v>0.43361208000000001</v>
      </c>
      <c r="J137" s="123">
        <v>14.24212751</v>
      </c>
      <c r="K137" s="123">
        <v>56.320588360000002</v>
      </c>
      <c r="L137" s="123">
        <v>777.07845158999999</v>
      </c>
      <c r="M137" s="123">
        <v>323.85276791000001</v>
      </c>
      <c r="N137" s="123">
        <v>0.15417632000000001</v>
      </c>
      <c r="O137" s="123">
        <v>34.996116720000003</v>
      </c>
      <c r="P137" s="123">
        <v>288.70247487</v>
      </c>
      <c r="Q137" s="123">
        <v>453.22568367999997</v>
      </c>
      <c r="R137" s="123">
        <v>17.661762450000001</v>
      </c>
      <c r="S137" s="123">
        <v>17.611455840000001</v>
      </c>
      <c r="T137" s="123">
        <v>417.95246538999999</v>
      </c>
      <c r="U137" s="123">
        <v>323.15932229999999</v>
      </c>
      <c r="V137" s="123">
        <v>786.45875727999999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5">
        <v>44409</v>
      </c>
      <c r="B138" s="123">
        <v>7003.09354489</v>
      </c>
      <c r="C138" s="123">
        <v>5914.7399809799999</v>
      </c>
      <c r="D138" s="123">
        <v>5844.20495725</v>
      </c>
      <c r="E138" s="123">
        <v>3730.0058797199999</v>
      </c>
      <c r="F138" s="123">
        <v>1662.33976583</v>
      </c>
      <c r="G138" s="123">
        <v>451.85931169999998</v>
      </c>
      <c r="H138" s="123">
        <v>70.535023730000006</v>
      </c>
      <c r="I138" s="123">
        <v>0.42917304000000001</v>
      </c>
      <c r="J138" s="123">
        <v>14.22620339</v>
      </c>
      <c r="K138" s="123">
        <v>55.879647300000002</v>
      </c>
      <c r="L138" s="123">
        <v>779.25135236000006</v>
      </c>
      <c r="M138" s="123">
        <v>331.25318172999999</v>
      </c>
      <c r="N138" s="123">
        <v>0.15448707</v>
      </c>
      <c r="O138" s="123">
        <v>35.336683039999997</v>
      </c>
      <c r="P138" s="123">
        <v>295.76201162000001</v>
      </c>
      <c r="Q138" s="123">
        <v>447.99817063</v>
      </c>
      <c r="R138" s="123">
        <v>17.714897780000001</v>
      </c>
      <c r="S138" s="123">
        <v>17.927231679999998</v>
      </c>
      <c r="T138" s="123">
        <v>412.35604117000003</v>
      </c>
      <c r="U138" s="123">
        <v>309.10221154999999</v>
      </c>
      <c r="V138" s="123">
        <v>787.11771752000004</v>
      </c>
      <c r="W138" s="123"/>
      <c r="X138" s="123"/>
      <c r="Y138" s="123"/>
      <c r="Z138" s="123"/>
      <c r="AA138" s="123"/>
      <c r="AB138" s="123"/>
    </row>
    <row r="139" spans="1:28" hidden="1" outlineLevel="1">
      <c r="A139" s="15">
        <v>44440</v>
      </c>
      <c r="B139" s="123">
        <v>7076.2355526000001</v>
      </c>
      <c r="C139" s="123">
        <v>5945.8622109600001</v>
      </c>
      <c r="D139" s="123">
        <v>5876.1791960999999</v>
      </c>
      <c r="E139" s="123">
        <v>3573.1318464300002</v>
      </c>
      <c r="F139" s="123">
        <v>1838.15277173</v>
      </c>
      <c r="G139" s="123">
        <v>464.89457793999998</v>
      </c>
      <c r="H139" s="123">
        <v>69.68301486</v>
      </c>
      <c r="I139" s="123">
        <v>0.36241073000000001</v>
      </c>
      <c r="J139" s="123">
        <v>14.06519106</v>
      </c>
      <c r="K139" s="123">
        <v>55.255413070000003</v>
      </c>
      <c r="L139" s="123">
        <v>777.80070945</v>
      </c>
      <c r="M139" s="123">
        <v>340.09777763</v>
      </c>
      <c r="N139" s="123">
        <v>0.15227070000000001</v>
      </c>
      <c r="O139" s="123">
        <v>36.024017460000003</v>
      </c>
      <c r="P139" s="123">
        <v>303.92148946999998</v>
      </c>
      <c r="Q139" s="123">
        <v>437.70293182</v>
      </c>
      <c r="R139" s="123">
        <v>17.842237149999999</v>
      </c>
      <c r="S139" s="123">
        <v>17.768562939999999</v>
      </c>
      <c r="T139" s="123">
        <v>402.09213173000001</v>
      </c>
      <c r="U139" s="123">
        <v>352.57263218999998</v>
      </c>
      <c r="V139" s="123">
        <v>790.39796306000005</v>
      </c>
      <c r="W139" s="123"/>
      <c r="X139" s="123"/>
      <c r="Y139" s="123"/>
      <c r="Z139" s="123"/>
      <c r="AA139" s="123"/>
      <c r="AB139" s="123"/>
    </row>
    <row r="140" spans="1:28" hidden="1" outlineLevel="1">
      <c r="A140" s="15">
        <v>44470</v>
      </c>
      <c r="B140" s="123">
        <v>7080.58791733</v>
      </c>
      <c r="C140" s="123">
        <v>5985.8292157699998</v>
      </c>
      <c r="D140" s="123">
        <v>5921.7576965899998</v>
      </c>
      <c r="E140" s="123">
        <v>3522.7356385399999</v>
      </c>
      <c r="F140" s="123">
        <v>1862.6499468300001</v>
      </c>
      <c r="G140" s="123">
        <v>536.37211121999997</v>
      </c>
      <c r="H140" s="123">
        <v>64.071519179999996</v>
      </c>
      <c r="I140" s="123">
        <v>0.31754919999999998</v>
      </c>
      <c r="J140" s="123">
        <v>13.92855797</v>
      </c>
      <c r="K140" s="123">
        <v>49.825412010000001</v>
      </c>
      <c r="L140" s="123">
        <v>739.21091859000001</v>
      </c>
      <c r="M140" s="123">
        <v>349.20630777000002</v>
      </c>
      <c r="N140" s="123">
        <v>0.15084660999999999</v>
      </c>
      <c r="O140" s="123">
        <v>35.514495590000003</v>
      </c>
      <c r="P140" s="123">
        <v>313.54096557000003</v>
      </c>
      <c r="Q140" s="123">
        <v>390.00461081999998</v>
      </c>
      <c r="R140" s="123">
        <v>17.703384719999999</v>
      </c>
      <c r="S140" s="123">
        <v>17.636919769999999</v>
      </c>
      <c r="T140" s="123">
        <v>354.66430632999999</v>
      </c>
      <c r="U140" s="123">
        <v>355.54778297000001</v>
      </c>
      <c r="V140" s="123">
        <v>772.52203363000001</v>
      </c>
      <c r="W140" s="123"/>
      <c r="X140" s="123"/>
      <c r="Y140" s="123"/>
      <c r="Z140" s="123"/>
      <c r="AA140" s="123"/>
      <c r="AB140" s="123"/>
    </row>
    <row r="141" spans="1:28" hidden="1" outlineLevel="1">
      <c r="A141" s="15">
        <v>44501</v>
      </c>
      <c r="B141" s="123">
        <v>7291.8677907000001</v>
      </c>
      <c r="C141" s="123">
        <v>6149.4788861200004</v>
      </c>
      <c r="D141" s="123">
        <v>6083.4589697900001</v>
      </c>
      <c r="E141" s="123">
        <v>3674.7037689099998</v>
      </c>
      <c r="F141" s="123">
        <v>1918.3235296400001</v>
      </c>
      <c r="G141" s="123">
        <v>490.43167124000001</v>
      </c>
      <c r="H141" s="123">
        <v>66.019916330000001</v>
      </c>
      <c r="I141" s="123">
        <v>0.31259347999999998</v>
      </c>
      <c r="J141" s="123">
        <v>14.33351087</v>
      </c>
      <c r="K141" s="123">
        <v>51.373811979999999</v>
      </c>
      <c r="L141" s="123">
        <v>757.73869072000002</v>
      </c>
      <c r="M141" s="123">
        <v>358.32584746999999</v>
      </c>
      <c r="N141" s="123">
        <v>0.25081630999999999</v>
      </c>
      <c r="O141" s="123">
        <v>34.505510289999997</v>
      </c>
      <c r="P141" s="123">
        <v>323.56952087000002</v>
      </c>
      <c r="Q141" s="123">
        <v>399.41284324999998</v>
      </c>
      <c r="R141" s="123">
        <v>18.00248483</v>
      </c>
      <c r="S141" s="123">
        <v>18.241655099999999</v>
      </c>
      <c r="T141" s="123">
        <v>363.16870332000002</v>
      </c>
      <c r="U141" s="123">
        <v>384.65021386000001</v>
      </c>
      <c r="V141" s="123">
        <v>798.84470326999997</v>
      </c>
      <c r="W141" s="123"/>
      <c r="X141" s="123"/>
      <c r="Y141" s="123"/>
      <c r="Z141" s="123"/>
      <c r="AA141" s="123"/>
      <c r="AB141" s="123"/>
    </row>
    <row r="142" spans="1:28" hidden="1" outlineLevel="1">
      <c r="A142" s="15">
        <v>44531</v>
      </c>
      <c r="B142" s="123">
        <v>7379.8209743699999</v>
      </c>
      <c r="C142" s="123">
        <v>6207.4451000899999</v>
      </c>
      <c r="D142" s="123">
        <v>6141.2529072699999</v>
      </c>
      <c r="E142" s="123">
        <v>3712.9368032900002</v>
      </c>
      <c r="F142" s="123">
        <v>1925.20471015</v>
      </c>
      <c r="G142" s="123">
        <v>503.11139383</v>
      </c>
      <c r="H142" s="123">
        <v>66.192192820000002</v>
      </c>
      <c r="I142" s="123">
        <v>0.30760657000000002</v>
      </c>
      <c r="J142" s="123">
        <v>14.38614866</v>
      </c>
      <c r="K142" s="123">
        <v>51.498437590000002</v>
      </c>
      <c r="L142" s="123">
        <v>770.88682858000004</v>
      </c>
      <c r="M142" s="123">
        <v>376.50361643999997</v>
      </c>
      <c r="N142" s="123">
        <v>0.25216433999999999</v>
      </c>
      <c r="O142" s="123">
        <v>36.209047740000003</v>
      </c>
      <c r="P142" s="123">
        <v>340.04240435999998</v>
      </c>
      <c r="Q142" s="123">
        <v>394.38321214000001</v>
      </c>
      <c r="R142" s="123">
        <v>17.36861558</v>
      </c>
      <c r="S142" s="123">
        <v>18.35286567</v>
      </c>
      <c r="T142" s="123">
        <v>358.66173089</v>
      </c>
      <c r="U142" s="123">
        <v>401.48904570000002</v>
      </c>
      <c r="V142" s="123">
        <v>742.78736277999997</v>
      </c>
      <c r="W142" s="123"/>
      <c r="X142" s="123"/>
      <c r="Y142" s="123"/>
      <c r="Z142" s="123"/>
      <c r="AA142" s="123"/>
      <c r="AB142" s="123"/>
    </row>
    <row r="143" spans="1:28" hidden="1" outlineLevel="1">
      <c r="A143" s="15">
        <v>44562</v>
      </c>
      <c r="B143" s="123">
        <v>7602.7304559599997</v>
      </c>
      <c r="C143" s="123">
        <v>6384.0372951299996</v>
      </c>
      <c r="D143" s="123">
        <v>6314.2237543700003</v>
      </c>
      <c r="E143" s="123">
        <v>3836.04274068</v>
      </c>
      <c r="F143" s="123">
        <v>1971.5997273</v>
      </c>
      <c r="G143" s="123">
        <v>506.58128639</v>
      </c>
      <c r="H143" s="123">
        <v>69.813540759999995</v>
      </c>
      <c r="I143" s="123">
        <v>0.32708143000000001</v>
      </c>
      <c r="J143" s="123">
        <v>15.178584730000001</v>
      </c>
      <c r="K143" s="123">
        <v>54.307874599999998</v>
      </c>
      <c r="L143" s="123">
        <v>785.20162399000003</v>
      </c>
      <c r="M143" s="123">
        <v>381.28772248000001</v>
      </c>
      <c r="N143" s="123">
        <v>0.24421907000000001</v>
      </c>
      <c r="O143" s="123">
        <v>35.815124259999997</v>
      </c>
      <c r="P143" s="123">
        <v>345.22837915000002</v>
      </c>
      <c r="Q143" s="123">
        <v>403.91390151000002</v>
      </c>
      <c r="R143" s="123">
        <v>8.0996380400000003</v>
      </c>
      <c r="S143" s="123">
        <v>19.412684540000001</v>
      </c>
      <c r="T143" s="123">
        <v>376.40157893000003</v>
      </c>
      <c r="U143" s="123">
        <v>433.49153683999998</v>
      </c>
      <c r="V143" s="123">
        <v>754.92467413999998</v>
      </c>
      <c r="W143" s="123"/>
      <c r="X143" s="123"/>
      <c r="Y143" s="123"/>
      <c r="Z143" s="123"/>
      <c r="AA143" s="123"/>
      <c r="AB143" s="123"/>
    </row>
    <row r="144" spans="1:28" hidden="1" outlineLevel="1">
      <c r="A144" s="15">
        <v>44593</v>
      </c>
      <c r="B144" s="123">
        <v>7876.4527944800002</v>
      </c>
      <c r="C144" s="123">
        <v>6633.2896475099997</v>
      </c>
      <c r="D144" s="123">
        <v>6562.3824715999999</v>
      </c>
      <c r="E144" s="123">
        <v>4016.0923720400001</v>
      </c>
      <c r="F144" s="123">
        <v>2024.1903298</v>
      </c>
      <c r="G144" s="123">
        <v>522.09976975999996</v>
      </c>
      <c r="H144" s="123">
        <v>70.907175910000007</v>
      </c>
      <c r="I144" s="123">
        <v>0.37924765999999999</v>
      </c>
      <c r="J144" s="123">
        <v>15.42563734</v>
      </c>
      <c r="K144" s="123">
        <v>55.102290910000001</v>
      </c>
      <c r="L144" s="123">
        <v>798.16719771999999</v>
      </c>
      <c r="M144" s="123">
        <v>387.05888477000002</v>
      </c>
      <c r="N144" s="123">
        <v>0.24482513</v>
      </c>
      <c r="O144" s="123">
        <v>34.359992730000002</v>
      </c>
      <c r="P144" s="123">
        <v>352.45406690999999</v>
      </c>
      <c r="Q144" s="123">
        <v>411.10831295000003</v>
      </c>
      <c r="R144" s="123">
        <v>8.2488224799999994</v>
      </c>
      <c r="S144" s="123">
        <v>19.776827260000001</v>
      </c>
      <c r="T144" s="123">
        <v>383.08266321000002</v>
      </c>
      <c r="U144" s="123">
        <v>444.99594925000002</v>
      </c>
      <c r="V144" s="123">
        <v>761.41338745999997</v>
      </c>
      <c r="W144" s="123"/>
      <c r="X144" s="123"/>
      <c r="Y144" s="123"/>
      <c r="Z144" s="123"/>
      <c r="AA144" s="123"/>
      <c r="AB144" s="123"/>
    </row>
    <row r="145" spans="1:28" hidden="1" outlineLevel="1">
      <c r="A145" s="15">
        <v>44621</v>
      </c>
      <c r="B145" s="123">
        <v>8040.1308514900002</v>
      </c>
      <c r="C145" s="123">
        <v>6804.3000107300004</v>
      </c>
      <c r="D145" s="123">
        <v>6733.3954927799996</v>
      </c>
      <c r="E145" s="123">
        <v>4164.5901805499998</v>
      </c>
      <c r="F145" s="123">
        <v>2029.0914887199999</v>
      </c>
      <c r="G145" s="123">
        <v>539.71382351</v>
      </c>
      <c r="H145" s="123">
        <v>70.904517949999999</v>
      </c>
      <c r="I145" s="123">
        <v>0.38888159</v>
      </c>
      <c r="J145" s="123">
        <v>15.425009490000001</v>
      </c>
      <c r="K145" s="123">
        <v>55.090626870000001</v>
      </c>
      <c r="L145" s="123">
        <v>794.14414790000001</v>
      </c>
      <c r="M145" s="123">
        <v>385.13095300999998</v>
      </c>
      <c r="N145" s="123">
        <v>0.26600352999999999</v>
      </c>
      <c r="O145" s="123">
        <v>33.577203279999999</v>
      </c>
      <c r="P145" s="123">
        <v>351.28774620000002</v>
      </c>
      <c r="Q145" s="123">
        <v>409.01319489000002</v>
      </c>
      <c r="R145" s="123">
        <v>8.2638451600000007</v>
      </c>
      <c r="S145" s="123">
        <v>19.82849259</v>
      </c>
      <c r="T145" s="123">
        <v>380.92085714000001</v>
      </c>
      <c r="U145" s="123">
        <v>441.68669285999999</v>
      </c>
      <c r="V145" s="123">
        <v>761.73387857</v>
      </c>
      <c r="W145" s="123"/>
      <c r="X145" s="123"/>
      <c r="Y145" s="123"/>
      <c r="Z145" s="123"/>
      <c r="AA145" s="123"/>
      <c r="AB145" s="123"/>
    </row>
    <row r="146" spans="1:28" hidden="1" outlineLevel="1">
      <c r="A146" s="15">
        <v>44652</v>
      </c>
      <c r="B146" s="123">
        <v>8168.8858524500001</v>
      </c>
      <c r="C146" s="123">
        <v>6935.7036936599998</v>
      </c>
      <c r="D146" s="123">
        <v>6867.2869388899999</v>
      </c>
      <c r="E146" s="123">
        <v>4364.02022038</v>
      </c>
      <c r="F146" s="123">
        <v>1967.48928675</v>
      </c>
      <c r="G146" s="123">
        <v>535.77743176000001</v>
      </c>
      <c r="H146" s="123">
        <v>68.416754769999997</v>
      </c>
      <c r="I146" s="123">
        <v>0.39266189000000001</v>
      </c>
      <c r="J146" s="123">
        <v>15.4223497</v>
      </c>
      <c r="K146" s="123">
        <v>52.60174318</v>
      </c>
      <c r="L146" s="123">
        <v>793.36865852999995</v>
      </c>
      <c r="M146" s="123">
        <v>383.89756562999997</v>
      </c>
      <c r="N146" s="123">
        <v>0.28140796000000001</v>
      </c>
      <c r="O146" s="123">
        <v>32.99924489</v>
      </c>
      <c r="P146" s="123">
        <v>350.61691278000001</v>
      </c>
      <c r="Q146" s="123">
        <v>409.47109289999997</v>
      </c>
      <c r="R146" s="123">
        <v>8.2821171800000002</v>
      </c>
      <c r="S146" s="123">
        <v>20.04897652</v>
      </c>
      <c r="T146" s="123">
        <v>381.13999919999998</v>
      </c>
      <c r="U146" s="123">
        <v>439.81350026000001</v>
      </c>
      <c r="V146" s="123">
        <v>741.62811307000004</v>
      </c>
      <c r="W146" s="123"/>
      <c r="X146" s="123"/>
      <c r="Y146" s="123"/>
      <c r="Z146" s="123"/>
      <c r="AA146" s="123"/>
      <c r="AB146" s="123"/>
    </row>
    <row r="147" spans="1:28" hidden="1" outlineLevel="1">
      <c r="A147" s="15">
        <v>44682</v>
      </c>
      <c r="B147" s="123">
        <v>8201.1251855299997</v>
      </c>
      <c r="C147" s="123">
        <v>6968.5478952599997</v>
      </c>
      <c r="D147" s="123">
        <v>6900.0820021500003</v>
      </c>
      <c r="E147" s="123">
        <v>4366.7736696900001</v>
      </c>
      <c r="F147" s="123">
        <v>2007.4534633799999</v>
      </c>
      <c r="G147" s="123">
        <v>525.85486907999996</v>
      </c>
      <c r="H147" s="123">
        <v>68.465893109999996</v>
      </c>
      <c r="I147" s="123">
        <v>0.44661422000000001</v>
      </c>
      <c r="J147" s="123">
        <v>15.42273499</v>
      </c>
      <c r="K147" s="123">
        <v>52.5965439</v>
      </c>
      <c r="L147" s="123">
        <v>791.60799362</v>
      </c>
      <c r="M147" s="123">
        <v>381.61446540999998</v>
      </c>
      <c r="N147" s="123">
        <v>0.29486981000000001</v>
      </c>
      <c r="O147" s="123">
        <v>32.154500229999996</v>
      </c>
      <c r="P147" s="123">
        <v>349.16509537000002</v>
      </c>
      <c r="Q147" s="123">
        <v>409.99352821000002</v>
      </c>
      <c r="R147" s="123">
        <v>8.2865036700000001</v>
      </c>
      <c r="S147" s="123">
        <v>20.11647928</v>
      </c>
      <c r="T147" s="123">
        <v>381.59054526</v>
      </c>
      <c r="U147" s="123">
        <v>440.96929664999999</v>
      </c>
      <c r="V147" s="123">
        <v>597.02405685999997</v>
      </c>
      <c r="W147" s="123"/>
      <c r="X147" s="123"/>
      <c r="Y147" s="123"/>
      <c r="Z147" s="123"/>
      <c r="AA147" s="123"/>
      <c r="AB147" s="123"/>
    </row>
    <row r="148" spans="1:28" hidden="1" outlineLevel="1">
      <c r="A148" s="15">
        <v>44713</v>
      </c>
      <c r="B148" s="123">
        <v>8031.9804591100001</v>
      </c>
      <c r="C148" s="123">
        <v>6951.0487747699999</v>
      </c>
      <c r="D148" s="123">
        <v>6852.1861467199997</v>
      </c>
      <c r="E148" s="123">
        <v>4174.8110006999996</v>
      </c>
      <c r="F148" s="123">
        <v>2016.6592216700001</v>
      </c>
      <c r="G148" s="123">
        <v>660.71592435000002</v>
      </c>
      <c r="H148" s="123">
        <v>98.862628049999998</v>
      </c>
      <c r="I148" s="123">
        <v>1.8389357200000001</v>
      </c>
      <c r="J148" s="123">
        <v>19.48550942</v>
      </c>
      <c r="K148" s="123">
        <v>77.538182910000003</v>
      </c>
      <c r="L148" s="123">
        <v>638.83859342999995</v>
      </c>
      <c r="M148" s="123">
        <v>308.70774116000001</v>
      </c>
      <c r="N148" s="123">
        <v>0.30923518999999999</v>
      </c>
      <c r="O148" s="123">
        <v>29.681111520000002</v>
      </c>
      <c r="P148" s="123">
        <v>278.71739444999997</v>
      </c>
      <c r="Q148" s="123">
        <v>330.13085226999999</v>
      </c>
      <c r="R148" s="123">
        <v>2.33658096</v>
      </c>
      <c r="S148" s="123">
        <v>16.082583750000001</v>
      </c>
      <c r="T148" s="123">
        <v>311.71168755999997</v>
      </c>
      <c r="U148" s="123">
        <v>442.09309091</v>
      </c>
      <c r="V148" s="123">
        <v>290.47479156000003</v>
      </c>
      <c r="W148" s="123"/>
      <c r="X148" s="123"/>
      <c r="Y148" s="123"/>
      <c r="Z148" s="123"/>
      <c r="AA148" s="123"/>
      <c r="AB148" s="123"/>
    </row>
    <row r="149" spans="1:28" hidden="1" outlineLevel="1">
      <c r="A149" s="15">
        <v>44743</v>
      </c>
      <c r="B149" s="123">
        <v>8093.9176168599997</v>
      </c>
      <c r="C149" s="123">
        <v>6833.6730465299997</v>
      </c>
      <c r="D149" s="123">
        <v>6729.3670028400002</v>
      </c>
      <c r="E149" s="123">
        <v>4267.5374161999998</v>
      </c>
      <c r="F149" s="123">
        <v>1928.12745395</v>
      </c>
      <c r="G149" s="123">
        <v>533.70213268999998</v>
      </c>
      <c r="H149" s="123">
        <v>104.30604369</v>
      </c>
      <c r="I149" s="123">
        <v>0.51561270999999997</v>
      </c>
      <c r="J149" s="123">
        <v>19.274045449999999</v>
      </c>
      <c r="K149" s="123">
        <v>84.516385529999994</v>
      </c>
      <c r="L149" s="123">
        <v>798.80285794999998</v>
      </c>
      <c r="M149" s="123">
        <v>366.99239226999998</v>
      </c>
      <c r="N149" s="123">
        <v>0.22466894000000001</v>
      </c>
      <c r="O149" s="123">
        <v>30.235654520000001</v>
      </c>
      <c r="P149" s="123">
        <v>336.53206881</v>
      </c>
      <c r="Q149" s="123">
        <v>431.81046567999999</v>
      </c>
      <c r="R149" s="123">
        <v>4.7280482700000004</v>
      </c>
      <c r="S149" s="123">
        <v>25.486705560000001</v>
      </c>
      <c r="T149" s="123">
        <v>401.59571184999999</v>
      </c>
      <c r="U149" s="123">
        <v>461.44171238000001</v>
      </c>
      <c r="V149" s="123">
        <v>330.82242486000001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5">
        <v>44774</v>
      </c>
      <c r="B150" s="123">
        <v>7984.9690749199999</v>
      </c>
      <c r="C150" s="123">
        <v>6769.0293141000002</v>
      </c>
      <c r="D150" s="123">
        <v>6665.3065896799999</v>
      </c>
      <c r="E150" s="123">
        <v>4258.8678086700002</v>
      </c>
      <c r="F150" s="123">
        <v>1883.44418748</v>
      </c>
      <c r="G150" s="123">
        <v>522.99459352999997</v>
      </c>
      <c r="H150" s="123">
        <v>103.72272442000001</v>
      </c>
      <c r="I150" s="123">
        <v>0.49562187000000002</v>
      </c>
      <c r="J150" s="123">
        <v>18.74860627</v>
      </c>
      <c r="K150" s="123">
        <v>84.478496280000002</v>
      </c>
      <c r="L150" s="123">
        <v>789.35498858999995</v>
      </c>
      <c r="M150" s="123">
        <v>361.84595524000002</v>
      </c>
      <c r="N150" s="123">
        <v>0.23398832</v>
      </c>
      <c r="O150" s="123">
        <v>28.963008250000001</v>
      </c>
      <c r="P150" s="123">
        <v>332.64895867000001</v>
      </c>
      <c r="Q150" s="123">
        <v>427.50903334999998</v>
      </c>
      <c r="R150" s="123">
        <v>4.7214374000000001</v>
      </c>
      <c r="S150" s="123">
        <v>25.577772320000001</v>
      </c>
      <c r="T150" s="123">
        <v>397.20982363000002</v>
      </c>
      <c r="U150" s="123">
        <v>426.58477223</v>
      </c>
      <c r="V150" s="123">
        <v>330.90230436000002</v>
      </c>
      <c r="W150" s="123"/>
      <c r="X150" s="123"/>
      <c r="Y150" s="123"/>
      <c r="Z150" s="123"/>
      <c r="AA150" s="123"/>
      <c r="AB150" s="123"/>
    </row>
    <row r="151" spans="1:28" hidden="1" outlineLevel="1">
      <c r="A151" s="15">
        <v>44805</v>
      </c>
      <c r="B151" s="123">
        <v>7832.9747997100003</v>
      </c>
      <c r="C151" s="123">
        <v>6652.06916181</v>
      </c>
      <c r="D151" s="123">
        <v>6548.0884269099997</v>
      </c>
      <c r="E151" s="123">
        <v>4219.9163577600002</v>
      </c>
      <c r="F151" s="123">
        <v>1808.6742593700001</v>
      </c>
      <c r="G151" s="123">
        <v>519.49780978000001</v>
      </c>
      <c r="H151" s="123">
        <v>103.9807349</v>
      </c>
      <c r="I151" s="123">
        <v>0.75405622999999999</v>
      </c>
      <c r="J151" s="123">
        <v>18.748188599999999</v>
      </c>
      <c r="K151" s="123">
        <v>84.478490070000007</v>
      </c>
      <c r="L151" s="123">
        <v>781.24814642000001</v>
      </c>
      <c r="M151" s="123">
        <v>356.30611101</v>
      </c>
      <c r="N151" s="123">
        <v>0.24687813</v>
      </c>
      <c r="O151" s="123">
        <v>27.684277349999999</v>
      </c>
      <c r="P151" s="123">
        <v>328.37495553000002</v>
      </c>
      <c r="Q151" s="123">
        <v>424.94203541000002</v>
      </c>
      <c r="R151" s="123">
        <v>4.4173201200000003</v>
      </c>
      <c r="S151" s="123">
        <v>25.669569760000002</v>
      </c>
      <c r="T151" s="123">
        <v>394.85514553000002</v>
      </c>
      <c r="U151" s="123">
        <v>399.65749147999998</v>
      </c>
      <c r="V151" s="123">
        <v>302.59863849999999</v>
      </c>
      <c r="W151" s="123"/>
      <c r="X151" s="123"/>
      <c r="Y151" s="123"/>
      <c r="Z151" s="123"/>
      <c r="AA151" s="123"/>
      <c r="AB151" s="123"/>
    </row>
    <row r="152" spans="1:28" hidden="1" outlineLevel="1">
      <c r="A152" s="15">
        <v>44835</v>
      </c>
      <c r="B152" s="123">
        <v>7774.7797705700004</v>
      </c>
      <c r="C152" s="123">
        <v>6601.1828085500001</v>
      </c>
      <c r="D152" s="123">
        <v>6488.4917709199999</v>
      </c>
      <c r="E152" s="123">
        <v>4192.9872157600003</v>
      </c>
      <c r="F152" s="123">
        <v>1766.43524935</v>
      </c>
      <c r="G152" s="123">
        <v>529.06930580999995</v>
      </c>
      <c r="H152" s="123">
        <v>112.69103763</v>
      </c>
      <c r="I152" s="123">
        <v>0.69747588999999999</v>
      </c>
      <c r="J152" s="123">
        <v>18.749878890000002</v>
      </c>
      <c r="K152" s="123">
        <v>93.243682849999999</v>
      </c>
      <c r="L152" s="123">
        <v>778.51901392000002</v>
      </c>
      <c r="M152" s="123">
        <v>353.64569604000002</v>
      </c>
      <c r="N152" s="123">
        <v>0</v>
      </c>
      <c r="O152" s="123">
        <v>28.21784027</v>
      </c>
      <c r="P152" s="123">
        <v>325.42785577000001</v>
      </c>
      <c r="Q152" s="123">
        <v>424.87331788</v>
      </c>
      <c r="R152" s="123">
        <v>1.8095756000000001</v>
      </c>
      <c r="S152" s="123">
        <v>25.76855179</v>
      </c>
      <c r="T152" s="123">
        <v>397.29519048999998</v>
      </c>
      <c r="U152" s="123">
        <v>395.07794810000001</v>
      </c>
      <c r="V152" s="123">
        <v>285.56195762999999</v>
      </c>
      <c r="W152" s="123"/>
      <c r="X152" s="123"/>
      <c r="Y152" s="123"/>
      <c r="Z152" s="123"/>
      <c r="AA152" s="123"/>
      <c r="AB152" s="123"/>
    </row>
    <row r="153" spans="1:28" hidden="1" outlineLevel="1">
      <c r="A153" s="15">
        <v>44866</v>
      </c>
      <c r="B153" s="123">
        <v>7665.4993643099997</v>
      </c>
      <c r="C153" s="123">
        <v>6501.2415073599996</v>
      </c>
      <c r="D153" s="123">
        <v>6390.0747015500001</v>
      </c>
      <c r="E153" s="123">
        <v>4128.9671787200004</v>
      </c>
      <c r="F153" s="123">
        <v>1733.47130268</v>
      </c>
      <c r="G153" s="123">
        <v>527.63622014999999</v>
      </c>
      <c r="H153" s="123">
        <v>111.16680581</v>
      </c>
      <c r="I153" s="123">
        <v>0.68882719999999997</v>
      </c>
      <c r="J153" s="123">
        <v>18.729843890000001</v>
      </c>
      <c r="K153" s="123">
        <v>91.748134719999996</v>
      </c>
      <c r="L153" s="123">
        <v>776.79839890000005</v>
      </c>
      <c r="M153" s="123">
        <v>351.45196499999997</v>
      </c>
      <c r="N153" s="123">
        <v>0</v>
      </c>
      <c r="O153" s="123">
        <v>27.385341029999999</v>
      </c>
      <c r="P153" s="123">
        <v>324.06662397000002</v>
      </c>
      <c r="Q153" s="123">
        <v>425.34643390000002</v>
      </c>
      <c r="R153" s="123">
        <v>1.8095756000000001</v>
      </c>
      <c r="S153" s="123">
        <v>25.86820123</v>
      </c>
      <c r="T153" s="123">
        <v>397.66865706999999</v>
      </c>
      <c r="U153" s="123">
        <v>387.45945805000002</v>
      </c>
      <c r="V153" s="123">
        <v>281.15008699999998</v>
      </c>
      <c r="W153" s="123"/>
      <c r="X153" s="123"/>
      <c r="Y153" s="123"/>
      <c r="Z153" s="123"/>
      <c r="AA153" s="123"/>
      <c r="AB153" s="123"/>
    </row>
    <row r="154" spans="1:28" hidden="1" outlineLevel="1">
      <c r="A154" s="15">
        <v>44896</v>
      </c>
      <c r="B154" s="123">
        <v>7114.1157861800002</v>
      </c>
      <c r="C154" s="123">
        <v>6271.3850444700001</v>
      </c>
      <c r="D154" s="123">
        <v>6178.1450678499996</v>
      </c>
      <c r="E154" s="123">
        <v>4052.6009227899999</v>
      </c>
      <c r="F154" s="123">
        <v>1607.42098268</v>
      </c>
      <c r="G154" s="123">
        <v>518.12316238000005</v>
      </c>
      <c r="H154" s="123">
        <v>93.239976619999993</v>
      </c>
      <c r="I154" s="123">
        <v>0.68212463000000001</v>
      </c>
      <c r="J154" s="123">
        <v>18.735314540000001</v>
      </c>
      <c r="K154" s="123">
        <v>73.822537449999999</v>
      </c>
      <c r="L154" s="123">
        <v>462.82574887999999</v>
      </c>
      <c r="M154" s="123">
        <v>346.87290471</v>
      </c>
      <c r="N154" s="123">
        <v>0</v>
      </c>
      <c r="O154" s="123">
        <v>26.464544270000001</v>
      </c>
      <c r="P154" s="123">
        <v>320.40836044000002</v>
      </c>
      <c r="Q154" s="123">
        <v>115.95284417000001</v>
      </c>
      <c r="R154" s="123">
        <v>1.8095756000000001</v>
      </c>
      <c r="S154" s="123">
        <v>15.38595046</v>
      </c>
      <c r="T154" s="123">
        <v>98.75731811</v>
      </c>
      <c r="U154" s="123">
        <v>379.90499283000003</v>
      </c>
      <c r="V154" s="123">
        <v>272.51438016999998</v>
      </c>
      <c r="W154" s="123"/>
      <c r="X154" s="123"/>
      <c r="Y154" s="123"/>
      <c r="Z154" s="123"/>
      <c r="AA154" s="123"/>
      <c r="AB154" s="123"/>
    </row>
    <row r="155" spans="1:28" hidden="1" outlineLevel="1">
      <c r="A155" s="15">
        <v>44927</v>
      </c>
      <c r="B155" s="123">
        <v>7069.2897331100003</v>
      </c>
      <c r="C155" s="123">
        <v>6239.3623796399997</v>
      </c>
      <c r="D155" s="123">
        <v>6146.1040672700001</v>
      </c>
      <c r="E155" s="123">
        <v>4059.6339852900001</v>
      </c>
      <c r="F155" s="123">
        <v>1571.72253669</v>
      </c>
      <c r="G155" s="123">
        <v>514.74754528999995</v>
      </c>
      <c r="H155" s="123">
        <v>93.258312369999999</v>
      </c>
      <c r="I155" s="123">
        <v>0.70454735000000002</v>
      </c>
      <c r="J155" s="123">
        <v>18.737058309999998</v>
      </c>
      <c r="K155" s="123">
        <v>73.816706710000005</v>
      </c>
      <c r="L155" s="123">
        <v>458.55840770999998</v>
      </c>
      <c r="M155" s="123">
        <v>342.56392873999999</v>
      </c>
      <c r="N155" s="123">
        <v>0.29832497000000002</v>
      </c>
      <c r="O155" s="123">
        <v>25.8422111</v>
      </c>
      <c r="P155" s="123">
        <v>316.42339267</v>
      </c>
      <c r="Q155" s="123">
        <v>115.99447897</v>
      </c>
      <c r="R155" s="123">
        <v>1.8095756000000001</v>
      </c>
      <c r="S155" s="123">
        <v>15.49702849</v>
      </c>
      <c r="T155" s="123">
        <v>98.687874879999995</v>
      </c>
      <c r="U155" s="123">
        <v>371.36894575999997</v>
      </c>
      <c r="V155" s="123">
        <v>247.56859743000001</v>
      </c>
      <c r="W155" s="123"/>
      <c r="X155" s="123"/>
      <c r="Y155" s="123"/>
      <c r="Z155" s="123"/>
      <c r="AA155" s="123"/>
      <c r="AB155" s="123"/>
    </row>
    <row r="156" spans="1:28" hidden="1" outlineLevel="1">
      <c r="A156" s="15">
        <v>44958</v>
      </c>
      <c r="B156" s="123">
        <v>7016.8706501500001</v>
      </c>
      <c r="C156" s="123">
        <v>6197.4399060899996</v>
      </c>
      <c r="D156" s="123">
        <v>6104.2036582199999</v>
      </c>
      <c r="E156" s="123">
        <v>4026.1596548399998</v>
      </c>
      <c r="F156" s="123">
        <v>1566.17217233</v>
      </c>
      <c r="G156" s="123">
        <v>511.87183105000003</v>
      </c>
      <c r="H156" s="123">
        <v>93.23624787</v>
      </c>
      <c r="I156" s="123">
        <v>0.70605640000000003</v>
      </c>
      <c r="J156" s="123">
        <v>18.73751764</v>
      </c>
      <c r="K156" s="123">
        <v>73.792673829999998</v>
      </c>
      <c r="L156" s="123">
        <v>452.38602367999999</v>
      </c>
      <c r="M156" s="123">
        <v>336.47728146999998</v>
      </c>
      <c r="N156" s="123">
        <v>0.29482497000000002</v>
      </c>
      <c r="O156" s="123">
        <v>25.075462529999999</v>
      </c>
      <c r="P156" s="123">
        <v>311.10699397000002</v>
      </c>
      <c r="Q156" s="123">
        <v>115.90874221</v>
      </c>
      <c r="R156" s="123">
        <v>1.8095756000000001</v>
      </c>
      <c r="S156" s="123">
        <v>15.59763931</v>
      </c>
      <c r="T156" s="123">
        <v>98.501527300000006</v>
      </c>
      <c r="U156" s="123">
        <v>367.04472038</v>
      </c>
      <c r="V156" s="123">
        <v>247.85267049999999</v>
      </c>
      <c r="W156" s="123"/>
      <c r="X156" s="123"/>
      <c r="Y156" s="123"/>
      <c r="Z156" s="123"/>
      <c r="AA156" s="123"/>
      <c r="AB156" s="123"/>
    </row>
    <row r="157" spans="1:28" hidden="1" outlineLevel="1">
      <c r="A157" s="15">
        <v>44986</v>
      </c>
      <c r="B157" s="123">
        <v>6987.9925380499999</v>
      </c>
      <c r="C157" s="123">
        <v>6194.6104842100003</v>
      </c>
      <c r="D157" s="123">
        <v>6102.5661151300001</v>
      </c>
      <c r="E157" s="123">
        <v>4058.0383410700001</v>
      </c>
      <c r="F157" s="123">
        <v>1535.9249509000001</v>
      </c>
      <c r="G157" s="123">
        <v>508.60282316000001</v>
      </c>
      <c r="H157" s="123">
        <v>92.044369079999996</v>
      </c>
      <c r="I157" s="123">
        <v>0.71649172000000005</v>
      </c>
      <c r="J157" s="123">
        <v>18.73924594</v>
      </c>
      <c r="K157" s="123">
        <v>72.588631419999999</v>
      </c>
      <c r="L157" s="123">
        <v>447.30163578000003</v>
      </c>
      <c r="M157" s="123">
        <v>330.39427082999998</v>
      </c>
      <c r="N157" s="123">
        <v>0.29132497000000002</v>
      </c>
      <c r="O157" s="123">
        <v>24.039300430000001</v>
      </c>
      <c r="P157" s="123">
        <v>306.06364543000001</v>
      </c>
      <c r="Q157" s="123">
        <v>116.90736495</v>
      </c>
      <c r="R157" s="123">
        <v>1.8095756000000001</v>
      </c>
      <c r="S157" s="123">
        <v>19.66239427</v>
      </c>
      <c r="T157" s="123">
        <v>95.435395080000006</v>
      </c>
      <c r="U157" s="123">
        <v>346.08041806</v>
      </c>
      <c r="V157" s="123">
        <v>241.93634046</v>
      </c>
      <c r="W157" s="123"/>
      <c r="X157" s="123"/>
      <c r="Y157" s="123"/>
      <c r="Z157" s="123"/>
      <c r="AA157" s="123"/>
      <c r="AB157" s="123"/>
    </row>
    <row r="158" spans="1:28" hidden="1" outlineLevel="1">
      <c r="A158" s="15">
        <v>45017</v>
      </c>
      <c r="B158" s="123">
        <v>6944.3661567400004</v>
      </c>
      <c r="C158" s="123">
        <v>6164.5645123699996</v>
      </c>
      <c r="D158" s="123">
        <v>6072.9074159399997</v>
      </c>
      <c r="E158" s="123">
        <v>4061.1139116499999</v>
      </c>
      <c r="F158" s="123">
        <v>1510.8715457200001</v>
      </c>
      <c r="G158" s="123">
        <v>500.92195857000002</v>
      </c>
      <c r="H158" s="123">
        <v>91.657096429999996</v>
      </c>
      <c r="I158" s="123">
        <v>0.82272409999999996</v>
      </c>
      <c r="J158" s="123">
        <v>18.27514669</v>
      </c>
      <c r="K158" s="123">
        <v>72.559225639999994</v>
      </c>
      <c r="L158" s="123">
        <v>439.33403069000002</v>
      </c>
      <c r="M158" s="123">
        <v>327.17381585999999</v>
      </c>
      <c r="N158" s="123">
        <v>0.28782497000000001</v>
      </c>
      <c r="O158" s="123">
        <v>23.371103510000001</v>
      </c>
      <c r="P158" s="123">
        <v>303.51488738</v>
      </c>
      <c r="Q158" s="123">
        <v>112.16021483</v>
      </c>
      <c r="R158" s="123">
        <v>1.8095756000000001</v>
      </c>
      <c r="S158" s="123">
        <v>15.64840459</v>
      </c>
      <c r="T158" s="123">
        <v>94.70223464</v>
      </c>
      <c r="U158" s="123">
        <v>340.46761368</v>
      </c>
      <c r="V158" s="123">
        <v>315.81815569999998</v>
      </c>
      <c r="W158" s="123"/>
      <c r="X158" s="123"/>
      <c r="Y158" s="123"/>
      <c r="Z158" s="123"/>
      <c r="AA158" s="123"/>
      <c r="AB158" s="123"/>
    </row>
    <row r="159" spans="1:28" hidden="1" outlineLevel="1">
      <c r="A159" s="15">
        <v>45047</v>
      </c>
      <c r="B159" s="123">
        <v>6956.4628113799999</v>
      </c>
      <c r="C159" s="123">
        <v>6189.6462142999999</v>
      </c>
      <c r="D159" s="123">
        <v>6098.0937095700001</v>
      </c>
      <c r="E159" s="123">
        <v>4110.7282107299998</v>
      </c>
      <c r="F159" s="123">
        <v>1491.1151894100001</v>
      </c>
      <c r="G159" s="123">
        <v>496.25030943000002</v>
      </c>
      <c r="H159" s="123">
        <v>91.552504729999995</v>
      </c>
      <c r="I159" s="123">
        <v>0.79914362000000005</v>
      </c>
      <c r="J159" s="123">
        <v>18.276212690000001</v>
      </c>
      <c r="K159" s="123">
        <v>72.477148420000006</v>
      </c>
      <c r="L159" s="123">
        <v>434.89276445000002</v>
      </c>
      <c r="M159" s="123">
        <v>322.86648903999998</v>
      </c>
      <c r="N159" s="123">
        <v>0.28432497000000001</v>
      </c>
      <c r="O159" s="123">
        <v>22.638722120000001</v>
      </c>
      <c r="P159" s="123">
        <v>299.94344195000002</v>
      </c>
      <c r="Q159" s="123">
        <v>112.02627541</v>
      </c>
      <c r="R159" s="123">
        <v>1.8095756000000001</v>
      </c>
      <c r="S159" s="123">
        <v>15.74776806</v>
      </c>
      <c r="T159" s="123">
        <v>94.468931749999996</v>
      </c>
      <c r="U159" s="123">
        <v>331.92383262999999</v>
      </c>
      <c r="V159" s="123">
        <v>337.00773626</v>
      </c>
      <c r="W159" s="123"/>
      <c r="X159" s="123"/>
      <c r="Y159" s="123"/>
      <c r="Z159" s="123"/>
      <c r="AA159" s="123"/>
      <c r="AB159" s="123"/>
    </row>
    <row r="160" spans="1:28" hidden="1" outlineLevel="1">
      <c r="A160" s="15">
        <v>45078</v>
      </c>
      <c r="B160" s="123">
        <v>6862.9440924700002</v>
      </c>
      <c r="C160" s="123">
        <v>6074.5695504799996</v>
      </c>
      <c r="D160" s="123">
        <v>5984.8826086099998</v>
      </c>
      <c r="E160" s="123">
        <v>4064.95673399</v>
      </c>
      <c r="F160" s="123">
        <v>1430.27504671</v>
      </c>
      <c r="G160" s="123">
        <v>489.65082790999998</v>
      </c>
      <c r="H160" s="123">
        <v>89.686941869999998</v>
      </c>
      <c r="I160" s="123">
        <v>0.74452688</v>
      </c>
      <c r="J160" s="123">
        <v>17.99208119</v>
      </c>
      <c r="K160" s="123">
        <v>70.950333799999996</v>
      </c>
      <c r="L160" s="123">
        <v>425.11786475999997</v>
      </c>
      <c r="M160" s="123">
        <v>314.223454</v>
      </c>
      <c r="N160" s="123">
        <v>0.66204996000000005</v>
      </c>
      <c r="O160" s="123">
        <v>22.08371489</v>
      </c>
      <c r="P160" s="123">
        <v>291.47768915</v>
      </c>
      <c r="Q160" s="123">
        <v>110.89441076</v>
      </c>
      <c r="R160" s="123">
        <v>1.8095756000000001</v>
      </c>
      <c r="S160" s="123">
        <v>15.849542850000001</v>
      </c>
      <c r="T160" s="123">
        <v>93.235292310000006</v>
      </c>
      <c r="U160" s="123">
        <v>363.25667722999998</v>
      </c>
      <c r="V160" s="123">
        <v>365.17116901000003</v>
      </c>
      <c r="W160" s="123"/>
      <c r="X160" s="123"/>
      <c r="Y160" s="123"/>
      <c r="Z160" s="123"/>
      <c r="AA160" s="123"/>
      <c r="AB160" s="123"/>
    </row>
    <row r="161" spans="1:28" hidden="1" outlineLevel="1">
      <c r="A161" s="15">
        <v>45108</v>
      </c>
      <c r="B161" s="123">
        <v>6858.6217130599998</v>
      </c>
      <c r="C161" s="123">
        <v>6076.1773862099999</v>
      </c>
      <c r="D161" s="123">
        <v>5988.4677137299996</v>
      </c>
      <c r="E161" s="123">
        <v>4095.3476789000001</v>
      </c>
      <c r="F161" s="123">
        <v>1405.7391261499999</v>
      </c>
      <c r="G161" s="123">
        <v>487.38090868</v>
      </c>
      <c r="H161" s="123">
        <v>87.709672479999995</v>
      </c>
      <c r="I161" s="123">
        <v>0.78143887999999995</v>
      </c>
      <c r="J161" s="123">
        <v>16.14710096</v>
      </c>
      <c r="K161" s="123">
        <v>70.781132639999996</v>
      </c>
      <c r="L161" s="123">
        <v>414.23319765999997</v>
      </c>
      <c r="M161" s="123">
        <v>304.89275813</v>
      </c>
      <c r="N161" s="123">
        <v>0.64778855000000002</v>
      </c>
      <c r="O161" s="123">
        <v>21.356979030000002</v>
      </c>
      <c r="P161" s="123">
        <v>282.88799054999998</v>
      </c>
      <c r="Q161" s="123">
        <v>109.34043953</v>
      </c>
      <c r="R161" s="123">
        <v>1.8095756000000001</v>
      </c>
      <c r="S161" s="123">
        <v>15.95513979</v>
      </c>
      <c r="T161" s="123">
        <v>91.575724140000005</v>
      </c>
      <c r="U161" s="123">
        <v>368.21112919000001</v>
      </c>
      <c r="V161" s="123">
        <v>361.62076614</v>
      </c>
      <c r="W161" s="123"/>
      <c r="X161" s="123"/>
      <c r="Y161" s="123"/>
      <c r="Z161" s="123"/>
      <c r="AA161" s="123"/>
      <c r="AB161" s="123"/>
    </row>
    <row r="162" spans="1:28" hidden="1" outlineLevel="1">
      <c r="A162" s="15">
        <v>45139</v>
      </c>
      <c r="B162" s="123">
        <v>6887.8714350999999</v>
      </c>
      <c r="C162" s="123">
        <v>6116.9366338099999</v>
      </c>
      <c r="D162" s="123">
        <v>6029.3108206400002</v>
      </c>
      <c r="E162" s="123">
        <v>4150.9648585599998</v>
      </c>
      <c r="F162" s="123">
        <v>1394.2499769200001</v>
      </c>
      <c r="G162" s="123">
        <v>484.09598516</v>
      </c>
      <c r="H162" s="123">
        <v>87.625813170000001</v>
      </c>
      <c r="I162" s="123">
        <v>0.78297627000000003</v>
      </c>
      <c r="J162" s="123">
        <v>16.070523380000001</v>
      </c>
      <c r="K162" s="123">
        <v>70.772313519999997</v>
      </c>
      <c r="L162" s="123">
        <v>406.82486246000002</v>
      </c>
      <c r="M162" s="123">
        <v>297.53840536000001</v>
      </c>
      <c r="N162" s="123">
        <v>0.64428854999999996</v>
      </c>
      <c r="O162" s="123">
        <v>20.727944619999999</v>
      </c>
      <c r="P162" s="123">
        <v>276.16617219</v>
      </c>
      <c r="Q162" s="123">
        <v>109.28645710000001</v>
      </c>
      <c r="R162" s="123">
        <v>1.8095756000000001</v>
      </c>
      <c r="S162" s="123">
        <v>16.06286982</v>
      </c>
      <c r="T162" s="123">
        <v>91.414011680000002</v>
      </c>
      <c r="U162" s="123">
        <v>364.10993882999998</v>
      </c>
      <c r="V162" s="123">
        <v>355.42456865999998</v>
      </c>
      <c r="W162" s="123"/>
      <c r="X162" s="123"/>
      <c r="Y162" s="123"/>
      <c r="Z162" s="123"/>
      <c r="AA162" s="123"/>
      <c r="AB162" s="123"/>
    </row>
    <row r="163" spans="1:28" hidden="1" outlineLevel="1">
      <c r="A163" s="15">
        <v>45170</v>
      </c>
      <c r="B163" s="123">
        <v>6649.5475878899997</v>
      </c>
      <c r="C163" s="123">
        <v>5877.6188127200003</v>
      </c>
      <c r="D163" s="123">
        <v>5790.0933564500001</v>
      </c>
      <c r="E163" s="123">
        <v>3951.6196119299998</v>
      </c>
      <c r="F163" s="123">
        <v>1265.6487379800001</v>
      </c>
      <c r="G163" s="123">
        <v>572.82500654</v>
      </c>
      <c r="H163" s="123">
        <v>87.525456270000006</v>
      </c>
      <c r="I163" s="123">
        <v>0.79432740000000002</v>
      </c>
      <c r="J163" s="123">
        <v>16.069820709999998</v>
      </c>
      <c r="K163" s="123">
        <v>70.661308160000004</v>
      </c>
      <c r="L163" s="123">
        <v>406.28769854000001</v>
      </c>
      <c r="M163" s="123">
        <v>297.36398723999997</v>
      </c>
      <c r="N163" s="123">
        <v>0.63002714000000004</v>
      </c>
      <c r="O163" s="123">
        <v>20.2416774</v>
      </c>
      <c r="P163" s="123">
        <v>276.49228269999998</v>
      </c>
      <c r="Q163" s="123">
        <v>108.92371129999999</v>
      </c>
      <c r="R163" s="123">
        <v>1.8095756000000001</v>
      </c>
      <c r="S163" s="123">
        <v>16.166946970000001</v>
      </c>
      <c r="T163" s="123">
        <v>90.947188729999993</v>
      </c>
      <c r="U163" s="123">
        <v>365.64107662999999</v>
      </c>
      <c r="V163" s="123">
        <v>357.96448349000002</v>
      </c>
      <c r="W163" s="123"/>
      <c r="X163" s="123"/>
      <c r="Y163" s="123"/>
      <c r="Z163" s="123"/>
      <c r="AA163" s="123"/>
      <c r="AB163" s="123"/>
    </row>
    <row r="164" spans="1:28" hidden="1" outlineLevel="1">
      <c r="A164" s="15">
        <v>45200</v>
      </c>
      <c r="B164" s="123">
        <v>6663.3557217999996</v>
      </c>
      <c r="C164" s="123">
        <v>5884.6753752100003</v>
      </c>
      <c r="D164" s="123">
        <v>5797.6528897799999</v>
      </c>
      <c r="E164" s="123">
        <v>3991.5660992899998</v>
      </c>
      <c r="F164" s="123">
        <v>1242.7843600799999</v>
      </c>
      <c r="G164" s="123">
        <v>563.30243041000006</v>
      </c>
      <c r="H164" s="123">
        <v>87.022485430000003</v>
      </c>
      <c r="I164" s="123">
        <v>0.78541755000000002</v>
      </c>
      <c r="J164" s="123">
        <v>15.981117980000001</v>
      </c>
      <c r="K164" s="123">
        <v>70.255949900000005</v>
      </c>
      <c r="L164" s="123">
        <v>407.11495574999998</v>
      </c>
      <c r="M164" s="123">
        <v>299.01976124999999</v>
      </c>
      <c r="N164" s="123">
        <v>0.61576573000000001</v>
      </c>
      <c r="O164" s="123">
        <v>19.689215539999999</v>
      </c>
      <c r="P164" s="123">
        <v>278.71477998</v>
      </c>
      <c r="Q164" s="123">
        <v>108.09519450000001</v>
      </c>
      <c r="R164" s="123">
        <v>1.7995451099999999</v>
      </c>
      <c r="S164" s="123">
        <v>16.18452525</v>
      </c>
      <c r="T164" s="123">
        <v>90.111124140000001</v>
      </c>
      <c r="U164" s="123">
        <v>371.56539084000002</v>
      </c>
      <c r="V164" s="123">
        <v>366.94596990000002</v>
      </c>
      <c r="W164" s="123"/>
      <c r="X164" s="123"/>
      <c r="Y164" s="123"/>
      <c r="Z164" s="123"/>
      <c r="AA164" s="123"/>
      <c r="AB164" s="123"/>
    </row>
    <row r="165" spans="1:28">
      <c r="A165" s="15">
        <v>45231</v>
      </c>
      <c r="B165" s="123">
        <v>6687.3525094699999</v>
      </c>
      <c r="C165" s="123">
        <v>5875.5461634599997</v>
      </c>
      <c r="D165" s="123">
        <v>5788.4821237200003</v>
      </c>
      <c r="E165" s="123">
        <v>3986.5987494999999</v>
      </c>
      <c r="F165" s="123">
        <v>1242.1215095299999</v>
      </c>
      <c r="G165" s="123">
        <v>559.76186469000004</v>
      </c>
      <c r="H165" s="123">
        <v>87.064039739999998</v>
      </c>
      <c r="I165" s="123">
        <v>0.79843609000000004</v>
      </c>
      <c r="J165" s="123">
        <v>15.98572682</v>
      </c>
      <c r="K165" s="123">
        <v>70.279876830000006</v>
      </c>
      <c r="L165" s="123">
        <v>412.19407008000002</v>
      </c>
      <c r="M165" s="123">
        <v>304.02818424999998</v>
      </c>
      <c r="N165" s="123">
        <v>0.60150431999999998</v>
      </c>
      <c r="O165" s="123">
        <v>19.047387489999998</v>
      </c>
      <c r="P165" s="123">
        <v>284.37929243999997</v>
      </c>
      <c r="Q165" s="123">
        <v>108.16588582999999</v>
      </c>
      <c r="R165" s="123">
        <v>1.80000531</v>
      </c>
      <c r="S165" s="123">
        <v>16.292207609999998</v>
      </c>
      <c r="T165" s="123">
        <v>90.073672909999999</v>
      </c>
      <c r="U165" s="123">
        <v>399.61227593000001</v>
      </c>
      <c r="V165" s="123">
        <v>391.67560169000001</v>
      </c>
      <c r="W165" s="123"/>
      <c r="X165" s="123"/>
      <c r="Y165" s="123"/>
      <c r="Z165" s="123"/>
      <c r="AA165" s="123"/>
      <c r="AB165" s="123"/>
    </row>
    <row r="166" spans="1:28">
      <c r="A166" s="15">
        <v>45261</v>
      </c>
      <c r="B166" s="123">
        <v>6252.2088813700002</v>
      </c>
      <c r="C166" s="123">
        <v>5425.0200373099997</v>
      </c>
      <c r="D166" s="123">
        <v>5334.4548035099997</v>
      </c>
      <c r="E166" s="123">
        <v>3739.2929792700002</v>
      </c>
      <c r="F166" s="123">
        <v>1090.2299308300001</v>
      </c>
      <c r="G166" s="123">
        <v>504.93189340999999</v>
      </c>
      <c r="H166" s="123">
        <v>90.565233800000001</v>
      </c>
      <c r="I166" s="123">
        <v>0.85367366</v>
      </c>
      <c r="J166" s="123">
        <v>16.354194719999999</v>
      </c>
      <c r="K166" s="123">
        <v>73.357365419999994</v>
      </c>
      <c r="L166" s="123">
        <v>421.73134055000003</v>
      </c>
      <c r="M166" s="123">
        <v>311.39276092</v>
      </c>
      <c r="N166" s="123">
        <v>0.59800432000000003</v>
      </c>
      <c r="O166" s="123">
        <v>18.55414326</v>
      </c>
      <c r="P166" s="123">
        <v>292.24061333999998</v>
      </c>
      <c r="Q166" s="123">
        <v>110.33857963</v>
      </c>
      <c r="R166" s="123">
        <v>1.8795366600000001</v>
      </c>
      <c r="S166" s="123">
        <v>17.12402432</v>
      </c>
      <c r="T166" s="123">
        <v>91.335018649999995</v>
      </c>
      <c r="U166" s="123">
        <v>405.45750350999998</v>
      </c>
      <c r="V166" s="123">
        <v>399.1213654</v>
      </c>
      <c r="W166" s="123"/>
      <c r="X166" s="123"/>
      <c r="Y166" s="123"/>
      <c r="Z166" s="123"/>
      <c r="AA166" s="123"/>
      <c r="AB166" s="123"/>
    </row>
    <row r="167" spans="1:28">
      <c r="A167" s="15">
        <v>45292</v>
      </c>
      <c r="B167" s="123">
        <v>6231.7551546200002</v>
      </c>
      <c r="C167" s="123">
        <v>5409.8939232399998</v>
      </c>
      <c r="D167" s="123">
        <v>5319.5935674299999</v>
      </c>
      <c r="E167" s="123">
        <v>3927.5122277599999</v>
      </c>
      <c r="F167" s="123">
        <v>915.74827540000001</v>
      </c>
      <c r="G167" s="123">
        <v>476.33306427000002</v>
      </c>
      <c r="H167" s="123">
        <v>90.300355809999999</v>
      </c>
      <c r="I167" s="123">
        <v>0.87581690000000001</v>
      </c>
      <c r="J167" s="123">
        <v>16.303172700000001</v>
      </c>
      <c r="K167" s="123">
        <v>73.121366210000005</v>
      </c>
      <c r="L167" s="123">
        <v>417.07558884000002</v>
      </c>
      <c r="M167" s="123">
        <v>305.9549983</v>
      </c>
      <c r="N167" s="123">
        <v>0.58374291</v>
      </c>
      <c r="O167" s="123">
        <v>17.600115110000001</v>
      </c>
      <c r="P167" s="123">
        <v>287.77114028</v>
      </c>
      <c r="Q167" s="123">
        <v>111.12059053999999</v>
      </c>
      <c r="R167" s="123">
        <v>1.8742022300000001</v>
      </c>
      <c r="S167" s="123">
        <v>17.187021560000002</v>
      </c>
      <c r="T167" s="123">
        <v>92.059366749999995</v>
      </c>
      <c r="U167" s="123">
        <v>404.78564254000003</v>
      </c>
      <c r="V167" s="123">
        <v>391.51849835000002</v>
      </c>
      <c r="W167" s="123"/>
      <c r="X167" s="123"/>
      <c r="Y167" s="123"/>
      <c r="Z167" s="123"/>
      <c r="AA167" s="123"/>
      <c r="AB167" s="123"/>
    </row>
    <row r="168" spans="1:28">
      <c r="A168" s="15">
        <v>45323</v>
      </c>
      <c r="B168" s="123">
        <v>6177.4973238800003</v>
      </c>
      <c r="C168" s="123">
        <v>5347.9024774299996</v>
      </c>
      <c r="D168" s="123">
        <v>5256.8247733799999</v>
      </c>
      <c r="E168" s="123">
        <v>3869.5482803899999</v>
      </c>
      <c r="F168" s="123">
        <v>912.16880135999997</v>
      </c>
      <c r="G168" s="123">
        <v>475.10769162999998</v>
      </c>
      <c r="H168" s="123">
        <v>91.077704049999994</v>
      </c>
      <c r="I168" s="123">
        <v>0.89737710000000004</v>
      </c>
      <c r="J168" s="123">
        <v>16.446497010000002</v>
      </c>
      <c r="K168" s="123">
        <v>73.733829940000007</v>
      </c>
      <c r="L168" s="123">
        <v>423.74234688000001</v>
      </c>
      <c r="M168" s="123">
        <v>311.67268230000002</v>
      </c>
      <c r="N168" s="123">
        <v>0.55872009</v>
      </c>
      <c r="O168" s="123">
        <v>17.08591303</v>
      </c>
      <c r="P168" s="123">
        <v>294.02804917999998</v>
      </c>
      <c r="Q168" s="123">
        <v>112.06966457999999</v>
      </c>
      <c r="R168" s="123">
        <v>1.8906854900000001</v>
      </c>
      <c r="S168" s="123">
        <v>17.443062529999999</v>
      </c>
      <c r="T168" s="123">
        <v>92.735916560000007</v>
      </c>
      <c r="U168" s="123">
        <v>405.85249957000002</v>
      </c>
      <c r="V168" s="123">
        <v>398.93445794000002</v>
      </c>
      <c r="W168" s="123"/>
      <c r="X168" s="123"/>
      <c r="Y168" s="123"/>
      <c r="Z168" s="123"/>
      <c r="AA168" s="123"/>
      <c r="AB168" s="123"/>
    </row>
    <row r="169" spans="1:28">
      <c r="A169" s="15">
        <v>45352</v>
      </c>
      <c r="B169" s="123">
        <v>6092.2371279999998</v>
      </c>
      <c r="C169" s="123">
        <v>5265.3749836300003</v>
      </c>
      <c r="D169" s="123">
        <v>5172.7488360099996</v>
      </c>
      <c r="E169" s="123">
        <v>3827.4754228000002</v>
      </c>
      <c r="F169" s="123">
        <v>874.23131309999997</v>
      </c>
      <c r="G169" s="123">
        <v>471.04210010999998</v>
      </c>
      <c r="H169" s="123">
        <v>92.626147619999998</v>
      </c>
      <c r="I169" s="123">
        <v>0.81551284999999996</v>
      </c>
      <c r="J169" s="123">
        <v>16.88283414</v>
      </c>
      <c r="K169" s="123">
        <v>74.927800629999993</v>
      </c>
      <c r="L169" s="123">
        <v>422.45108126000002</v>
      </c>
      <c r="M169" s="123">
        <v>311.91937983999998</v>
      </c>
      <c r="N169" s="123">
        <v>0.55522009000000005</v>
      </c>
      <c r="O169" s="123">
        <v>16.83874557</v>
      </c>
      <c r="P169" s="123">
        <v>294.52541417999998</v>
      </c>
      <c r="Q169" s="123">
        <v>110.53170142</v>
      </c>
      <c r="R169" s="123">
        <v>1.94084784</v>
      </c>
      <c r="S169" s="123">
        <v>18.030802420000001</v>
      </c>
      <c r="T169" s="123">
        <v>90.56005116</v>
      </c>
      <c r="U169" s="123">
        <v>404.41106310999999</v>
      </c>
      <c r="V169" s="123">
        <v>394.00250163999999</v>
      </c>
      <c r="W169" s="123"/>
      <c r="X169" s="123"/>
      <c r="Y169" s="123"/>
      <c r="Z169" s="123"/>
      <c r="AA169" s="123"/>
      <c r="AB169" s="123"/>
    </row>
    <row r="170" spans="1:28">
      <c r="A170" s="15">
        <v>45383</v>
      </c>
      <c r="B170" s="123">
        <v>6033.8357632500001</v>
      </c>
      <c r="C170" s="123">
        <v>5193.1527448300003</v>
      </c>
      <c r="D170" s="123">
        <v>5099.7556413599996</v>
      </c>
      <c r="E170" s="123">
        <v>3842.57372665</v>
      </c>
      <c r="F170" s="123">
        <v>839.80856328000004</v>
      </c>
      <c r="G170" s="123">
        <v>417.37335143000001</v>
      </c>
      <c r="H170" s="123">
        <v>93.397103470000005</v>
      </c>
      <c r="I170" s="123">
        <v>0.94696086999999995</v>
      </c>
      <c r="J170" s="123">
        <v>17.010019119999999</v>
      </c>
      <c r="K170" s="123">
        <v>75.440123479999997</v>
      </c>
      <c r="L170" s="123">
        <v>428.57875299</v>
      </c>
      <c r="M170" s="123">
        <v>316.75271223999999</v>
      </c>
      <c r="N170" s="123">
        <v>0.53019727000000005</v>
      </c>
      <c r="O170" s="123">
        <v>16.428254949999999</v>
      </c>
      <c r="P170" s="123">
        <v>299.79426002000002</v>
      </c>
      <c r="Q170" s="123">
        <v>111.82604075</v>
      </c>
      <c r="R170" s="123">
        <v>1.96298716</v>
      </c>
      <c r="S170" s="123">
        <v>18.358436210000001</v>
      </c>
      <c r="T170" s="123">
        <v>91.504617379999999</v>
      </c>
      <c r="U170" s="123">
        <v>412.10426543</v>
      </c>
      <c r="V170" s="123">
        <v>358.84510110000002</v>
      </c>
      <c r="W170" s="123"/>
      <c r="X170" s="123"/>
      <c r="Y170" s="123"/>
      <c r="Z170" s="123"/>
      <c r="AA170" s="123"/>
      <c r="AB170" s="123"/>
    </row>
    <row r="171" spans="1:28">
      <c r="A171" s="15">
        <v>45413</v>
      </c>
      <c r="B171" s="123">
        <v>6057.0011361999996</v>
      </c>
      <c r="C171" s="123">
        <v>5202.7395582700001</v>
      </c>
      <c r="D171" s="123">
        <v>5108.0440838499999</v>
      </c>
      <c r="E171" s="123">
        <v>3857.87771036</v>
      </c>
      <c r="F171" s="123">
        <v>840.12466374999997</v>
      </c>
      <c r="G171" s="123">
        <v>410.04170973999999</v>
      </c>
      <c r="H171" s="123">
        <v>94.695474419999996</v>
      </c>
      <c r="I171" s="123">
        <v>0.87251144000000003</v>
      </c>
      <c r="J171" s="123">
        <v>17.364914540000001</v>
      </c>
      <c r="K171" s="123">
        <v>76.458048439999999</v>
      </c>
      <c r="L171" s="123">
        <v>437.6595901</v>
      </c>
      <c r="M171" s="123">
        <v>323.84308378999998</v>
      </c>
      <c r="N171" s="123">
        <v>0.51593586000000002</v>
      </c>
      <c r="O171" s="123">
        <v>14.70974034</v>
      </c>
      <c r="P171" s="123">
        <v>308.61740759000003</v>
      </c>
      <c r="Q171" s="123">
        <v>113.81650630999999</v>
      </c>
      <c r="R171" s="123">
        <v>2.0041235500000001</v>
      </c>
      <c r="S171" s="123">
        <v>18.872108229999998</v>
      </c>
      <c r="T171" s="123">
        <v>92.940274529999996</v>
      </c>
      <c r="U171" s="123">
        <v>416.60198782999998</v>
      </c>
      <c r="V171" s="123">
        <v>362.65436220999999</v>
      </c>
      <c r="W171" s="123"/>
      <c r="X171" s="123"/>
      <c r="Y171" s="123"/>
      <c r="Z171" s="123"/>
      <c r="AA171" s="123"/>
      <c r="AB171" s="123"/>
    </row>
    <row r="172" spans="1:28">
      <c r="A172" s="15">
        <v>45444</v>
      </c>
      <c r="B172" s="123">
        <v>5991.0638998000004</v>
      </c>
      <c r="C172" s="123">
        <v>5121.47487026</v>
      </c>
      <c r="D172" s="123">
        <v>5027.4871700100002</v>
      </c>
      <c r="E172" s="123">
        <v>3754.37641209</v>
      </c>
      <c r="F172" s="123">
        <v>869.16655286000002</v>
      </c>
      <c r="G172" s="123">
        <v>403.94420506</v>
      </c>
      <c r="H172" s="123">
        <v>93.987700250000003</v>
      </c>
      <c r="I172" s="123">
        <v>0.89592072</v>
      </c>
      <c r="J172" s="123">
        <v>17.38238102</v>
      </c>
      <c r="K172" s="123">
        <v>75.70939851</v>
      </c>
      <c r="L172" s="123">
        <v>442.14224634999999</v>
      </c>
      <c r="M172" s="123">
        <v>328.22152108</v>
      </c>
      <c r="N172" s="123">
        <v>0.50167444999999999</v>
      </c>
      <c r="O172" s="123">
        <v>13.983696719999999</v>
      </c>
      <c r="P172" s="123">
        <v>313.73614990999999</v>
      </c>
      <c r="Q172" s="123">
        <v>113.92072527000001</v>
      </c>
      <c r="R172" s="123">
        <v>2.0059693200000002</v>
      </c>
      <c r="S172" s="123">
        <v>19.014092990000002</v>
      </c>
      <c r="T172" s="123">
        <v>92.900662960000005</v>
      </c>
      <c r="U172" s="123">
        <v>427.44678319000002</v>
      </c>
      <c r="V172" s="123">
        <v>412.98744063999999</v>
      </c>
      <c r="W172" s="123"/>
      <c r="X172" s="123"/>
      <c r="Y172" s="123"/>
      <c r="Z172" s="123"/>
      <c r="AA172" s="123"/>
      <c r="AB172" s="123"/>
    </row>
    <row r="173" spans="1:28">
      <c r="A173" s="15">
        <v>45474</v>
      </c>
      <c r="B173" s="123">
        <v>6053.5095841900002</v>
      </c>
      <c r="C173" s="123">
        <v>5174.0550338100002</v>
      </c>
      <c r="D173" s="123">
        <v>5078.9566847100004</v>
      </c>
      <c r="E173" s="123">
        <v>3859.5800485200002</v>
      </c>
      <c r="F173" s="123">
        <v>834.20288987000004</v>
      </c>
      <c r="G173" s="123">
        <v>385.17374632000002</v>
      </c>
      <c r="H173" s="123">
        <v>95.098349099999993</v>
      </c>
      <c r="I173" s="123">
        <v>0.92824631000000002</v>
      </c>
      <c r="J173" s="123">
        <v>17.592605259999999</v>
      </c>
      <c r="K173" s="123">
        <v>76.577497530000002</v>
      </c>
      <c r="L173" s="123">
        <v>455.19373401000001</v>
      </c>
      <c r="M173" s="123">
        <v>339.75558755999998</v>
      </c>
      <c r="N173" s="123">
        <v>1.17110056</v>
      </c>
      <c r="O173" s="123">
        <v>13.742582369999999</v>
      </c>
      <c r="P173" s="123">
        <v>324.84190462999999</v>
      </c>
      <c r="Q173" s="123">
        <v>115.43814645</v>
      </c>
      <c r="R173" s="123">
        <v>2.03030081</v>
      </c>
      <c r="S173" s="123">
        <v>19.375376599999999</v>
      </c>
      <c r="T173" s="123">
        <v>94.032469039999995</v>
      </c>
      <c r="U173" s="123">
        <v>424.26081636999999</v>
      </c>
      <c r="V173" s="123">
        <v>422.31181615000003</v>
      </c>
      <c r="W173" s="123"/>
      <c r="X173" s="123"/>
      <c r="Y173" s="123"/>
      <c r="Z173" s="123"/>
      <c r="AA173" s="123"/>
      <c r="AB173" s="123"/>
    </row>
    <row r="174" spans="1:28">
      <c r="A174" s="15">
        <v>45505</v>
      </c>
      <c r="B174" s="123">
        <v>5615.4867684700002</v>
      </c>
      <c r="C174" s="123">
        <v>4734.7805028800003</v>
      </c>
      <c r="D174" s="123">
        <v>4639.3172100900001</v>
      </c>
      <c r="E174" s="123">
        <v>3409.1699700200002</v>
      </c>
      <c r="F174" s="123">
        <v>866.42342764</v>
      </c>
      <c r="G174" s="123">
        <v>363.72381243000001</v>
      </c>
      <c r="H174" s="123">
        <v>95.463292789999997</v>
      </c>
      <c r="I174" s="123">
        <v>1.3244685599999999</v>
      </c>
      <c r="J174" s="123">
        <v>17.652825010000001</v>
      </c>
      <c r="K174" s="123">
        <v>76.485999219999997</v>
      </c>
      <c r="L174" s="123">
        <v>459.44498942000001</v>
      </c>
      <c r="M174" s="123">
        <v>343.23880794000002</v>
      </c>
      <c r="N174" s="123">
        <v>1.1568391499999999</v>
      </c>
      <c r="O174" s="123">
        <v>13.394061600000001</v>
      </c>
      <c r="P174" s="123">
        <v>328.68790718999998</v>
      </c>
      <c r="Q174" s="123">
        <v>116.20618148</v>
      </c>
      <c r="R174" s="123">
        <v>2.0382677899999999</v>
      </c>
      <c r="S174" s="123">
        <v>19.582481189999999</v>
      </c>
      <c r="T174" s="123">
        <v>94.585432499999996</v>
      </c>
      <c r="U174" s="123">
        <v>421.26127616999997</v>
      </c>
      <c r="V174" s="123">
        <v>422.03374215999997</v>
      </c>
      <c r="W174" s="123"/>
      <c r="X174" s="123"/>
      <c r="Y174" s="123"/>
      <c r="Z174" s="123"/>
      <c r="AA174" s="123"/>
      <c r="AB174" s="123"/>
    </row>
    <row r="175" spans="1:28">
      <c r="A175" s="15">
        <v>45536</v>
      </c>
      <c r="B175" s="123">
        <v>5520.63256783</v>
      </c>
      <c r="C175" s="123">
        <v>4631.8671628900001</v>
      </c>
      <c r="D175" s="123">
        <v>4536.5508902900001</v>
      </c>
      <c r="E175" s="123">
        <v>3306.9856840299999</v>
      </c>
      <c r="F175" s="123">
        <v>866.96959020999998</v>
      </c>
      <c r="G175" s="123">
        <v>362.59561604999999</v>
      </c>
      <c r="H175" s="123">
        <v>95.316272600000005</v>
      </c>
      <c r="I175" s="123">
        <v>1.2680417900000001</v>
      </c>
      <c r="J175" s="123">
        <v>17.640586750000001</v>
      </c>
      <c r="K175" s="123">
        <v>76.407644059999996</v>
      </c>
      <c r="L175" s="123">
        <v>460.97446172999997</v>
      </c>
      <c r="M175" s="123">
        <v>346.8297427</v>
      </c>
      <c r="N175" s="123">
        <v>1.1425777399999999</v>
      </c>
      <c r="O175" s="123">
        <v>13.15826363</v>
      </c>
      <c r="P175" s="123">
        <v>332.52890133</v>
      </c>
      <c r="Q175" s="123">
        <v>114.14471903</v>
      </c>
      <c r="R175" s="123">
        <v>2.0370950099999998</v>
      </c>
      <c r="S175" s="123">
        <v>19.697795970000001</v>
      </c>
      <c r="T175" s="123">
        <v>92.409828050000002</v>
      </c>
      <c r="U175" s="123">
        <v>427.79094321000002</v>
      </c>
      <c r="V175" s="123">
        <v>429.92223796000002</v>
      </c>
      <c r="W175" s="123"/>
      <c r="X175" s="123"/>
      <c r="Y175" s="123"/>
      <c r="Z175" s="123"/>
      <c r="AA175" s="123"/>
      <c r="AB175" s="123"/>
    </row>
    <row r="176" spans="1:28">
      <c r="A176" s="15">
        <v>45566</v>
      </c>
      <c r="B176" s="123">
        <v>5477.8737424399997</v>
      </c>
      <c r="C176" s="123">
        <v>4590.5785281999997</v>
      </c>
      <c r="D176" s="123">
        <v>4496.8397810099996</v>
      </c>
      <c r="E176" s="123">
        <v>3274.4913793699998</v>
      </c>
      <c r="F176" s="123">
        <v>868.88444354000001</v>
      </c>
      <c r="G176" s="123">
        <v>353.46395810000001</v>
      </c>
      <c r="H176" s="123">
        <v>93.738747189999998</v>
      </c>
      <c r="I176" s="123">
        <v>0.95550829999999998</v>
      </c>
      <c r="J176" s="123">
        <v>17.687635369999999</v>
      </c>
      <c r="K176" s="123">
        <v>75.095603519999997</v>
      </c>
      <c r="L176" s="123">
        <v>463.77097215999999</v>
      </c>
      <c r="M176" s="123">
        <v>350.12539938999998</v>
      </c>
      <c r="N176" s="123">
        <v>1.33128107</v>
      </c>
      <c r="O176" s="123">
        <v>12.855951920000001</v>
      </c>
      <c r="P176" s="123">
        <v>335.9381664</v>
      </c>
      <c r="Q176" s="123">
        <v>113.64557277</v>
      </c>
      <c r="R176" s="123">
        <v>2.04266696</v>
      </c>
      <c r="S176" s="123">
        <v>19.460630380000001</v>
      </c>
      <c r="T176" s="123">
        <v>92.142275429999998</v>
      </c>
      <c r="U176" s="123">
        <v>423.52424208000002</v>
      </c>
      <c r="V176" s="123">
        <v>424.95005507000002</v>
      </c>
      <c r="W176" s="123"/>
      <c r="X176" s="123"/>
      <c r="Y176" s="123"/>
      <c r="Z176" s="123"/>
      <c r="AA176" s="123"/>
      <c r="AB176" s="123"/>
    </row>
    <row r="177" spans="1:28">
      <c r="A177" s="15">
        <v>45597</v>
      </c>
      <c r="B177" s="123">
        <v>5430.9656432800002</v>
      </c>
      <c r="C177" s="123">
        <v>4564.8802304000001</v>
      </c>
      <c r="D177" s="123">
        <v>4470.3749088200002</v>
      </c>
      <c r="E177" s="123">
        <v>3242.9727217200002</v>
      </c>
      <c r="F177" s="123">
        <v>883.23807237999995</v>
      </c>
      <c r="G177" s="123">
        <v>344.16411471999999</v>
      </c>
      <c r="H177" s="123">
        <v>94.50532158</v>
      </c>
      <c r="I177" s="123">
        <v>1.0269384399999999</v>
      </c>
      <c r="J177" s="123">
        <v>17.830308689999999</v>
      </c>
      <c r="K177" s="123">
        <v>75.648074449999996</v>
      </c>
      <c r="L177" s="123">
        <v>469.10594083000001</v>
      </c>
      <c r="M177" s="123">
        <v>354.49187974</v>
      </c>
      <c r="N177" s="123">
        <v>1.2816236999999999</v>
      </c>
      <c r="O177" s="123">
        <v>11.982600639999999</v>
      </c>
      <c r="P177" s="123">
        <v>341.2276554</v>
      </c>
      <c r="Q177" s="123">
        <v>114.61406109000001</v>
      </c>
      <c r="R177" s="123">
        <v>2.0583337199999998</v>
      </c>
      <c r="S177" s="123">
        <v>19.746255340000001</v>
      </c>
      <c r="T177" s="123">
        <v>92.809472029999995</v>
      </c>
      <c r="U177" s="123">
        <v>396.97947205000003</v>
      </c>
      <c r="V177" s="123">
        <v>444.53124853999998</v>
      </c>
      <c r="W177" s="123"/>
      <c r="X177" s="123"/>
      <c r="Y177" s="123"/>
      <c r="Z177" s="123"/>
      <c r="AA177" s="123"/>
      <c r="AB177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88671875" style="41" customWidth="1"/>
    <col min="2" max="2" width="9.6640625" style="40" customWidth="1"/>
    <col min="3" max="3" width="9.88671875" style="40" customWidth="1"/>
    <col min="4" max="4" width="10.33203125" style="40" customWidth="1"/>
    <col min="5" max="5" width="8.33203125" style="40" customWidth="1"/>
    <col min="6" max="6" width="9.88671875" style="40" customWidth="1"/>
    <col min="7" max="7" width="12" style="40" customWidth="1"/>
    <col min="8" max="8" width="12.33203125" style="40" customWidth="1"/>
    <col min="9" max="9" width="8.88671875" style="40" customWidth="1"/>
    <col min="10" max="10" width="11.33203125" style="40" customWidth="1"/>
    <col min="11" max="11" width="11.44140625" style="40" customWidth="1"/>
    <col min="12" max="12" width="9.5546875" style="40" customWidth="1"/>
    <col min="13" max="13" width="10.88671875" style="40" customWidth="1"/>
    <col min="14" max="14" width="13.5546875" style="40" customWidth="1"/>
    <col min="15" max="15" width="10.33203125" style="40" customWidth="1"/>
    <col min="16" max="16" width="8.109375" style="40" customWidth="1"/>
    <col min="17" max="16384" width="9.109375" style="40"/>
  </cols>
  <sheetData>
    <row r="1" spans="1:22">
      <c r="A1" s="27" t="s">
        <v>131</v>
      </c>
      <c r="B1" s="17"/>
    </row>
    <row r="2" spans="1:22" ht="5.25" customHeight="1"/>
    <row r="3" spans="1:22">
      <c r="A3" s="115" t="s">
        <v>57</v>
      </c>
    </row>
    <row r="4" spans="1:22" ht="12.75" customHeight="1">
      <c r="A4" s="215" t="s">
        <v>130</v>
      </c>
      <c r="B4" s="227"/>
      <c r="C4" s="227"/>
      <c r="D4" s="227"/>
    </row>
    <row r="5" spans="1:22" ht="12.75" customHeight="1">
      <c r="A5" s="42" t="s">
        <v>231</v>
      </c>
    </row>
    <row r="6" spans="1:22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</row>
    <row r="7" spans="1:22" s="43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4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4" customFormat="1" ht="77.25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</row>
    <row r="10" spans="1:22" s="44" customFormat="1" ht="12" customHeight="1" collapsed="1">
      <c r="A10" s="38">
        <v>1</v>
      </c>
      <c r="B10" s="39">
        <v>2</v>
      </c>
      <c r="C10" s="38">
        <v>3</v>
      </c>
      <c r="D10" s="39">
        <v>4</v>
      </c>
      <c r="E10" s="38">
        <v>5</v>
      </c>
      <c r="F10" s="39">
        <v>6</v>
      </c>
      <c r="G10" s="38">
        <v>7</v>
      </c>
      <c r="H10" s="39">
        <v>8</v>
      </c>
      <c r="I10" s="38">
        <v>9</v>
      </c>
      <c r="J10" s="39">
        <v>10</v>
      </c>
      <c r="K10" s="38">
        <v>11</v>
      </c>
      <c r="L10" s="39">
        <v>12</v>
      </c>
      <c r="M10" s="38">
        <v>13</v>
      </c>
      <c r="N10" s="39">
        <v>14</v>
      </c>
      <c r="O10" s="38">
        <v>15</v>
      </c>
      <c r="P10" s="39">
        <v>16</v>
      </c>
    </row>
    <row r="11" spans="1:22" s="46" customFormat="1" hidden="1" outlineLevel="1">
      <c r="A11" s="15">
        <v>40544</v>
      </c>
      <c r="B11" s="124">
        <v>13019.671399909999</v>
      </c>
      <c r="C11" s="45">
        <v>294.29477177000001</v>
      </c>
      <c r="D11" s="124">
        <v>205.12089197</v>
      </c>
      <c r="E11" s="124">
        <v>89.173879800000009</v>
      </c>
      <c r="F11" s="124">
        <v>19.121578400000001</v>
      </c>
      <c r="G11" s="124">
        <v>18.853966270000001</v>
      </c>
      <c r="H11" s="124">
        <v>0.26761213</v>
      </c>
      <c r="I11" s="124">
        <v>3611.5671598899999</v>
      </c>
      <c r="J11" s="124">
        <v>405.7601234</v>
      </c>
      <c r="K11" s="124">
        <v>3205.80703649</v>
      </c>
      <c r="L11" s="124">
        <v>9094.6878898499999</v>
      </c>
      <c r="M11" s="124">
        <v>9031.3090097000004</v>
      </c>
      <c r="N11" s="124">
        <v>63.378880150000001</v>
      </c>
      <c r="O11" s="124">
        <v>16.724608189999998</v>
      </c>
      <c r="P11" s="124">
        <v>20.792524119999999</v>
      </c>
      <c r="Q11" s="125"/>
      <c r="R11" s="125"/>
      <c r="S11" s="125"/>
      <c r="T11" s="125"/>
      <c r="U11" s="125"/>
      <c r="V11" s="125"/>
    </row>
    <row r="12" spans="1:22" s="46" customFormat="1" hidden="1" outlineLevel="1">
      <c r="A12" s="15">
        <v>40575</v>
      </c>
      <c r="B12" s="124">
        <v>12635.148494429999</v>
      </c>
      <c r="C12" s="45">
        <v>304.01222984000003</v>
      </c>
      <c r="D12" s="124">
        <v>203.26324036</v>
      </c>
      <c r="E12" s="124">
        <v>100.74898948000001</v>
      </c>
      <c r="F12" s="124">
        <v>26.386371150000002</v>
      </c>
      <c r="G12" s="124">
        <v>26.095980089999998</v>
      </c>
      <c r="H12" s="124">
        <v>0.29039105999999998</v>
      </c>
      <c r="I12" s="124">
        <v>3042.7197499600002</v>
      </c>
      <c r="J12" s="124">
        <v>322.48969670999998</v>
      </c>
      <c r="K12" s="124">
        <v>2720.2300532499999</v>
      </c>
      <c r="L12" s="124">
        <v>9262.0301434799985</v>
      </c>
      <c r="M12" s="124">
        <v>9193.749943599998</v>
      </c>
      <c r="N12" s="124">
        <v>68.280199880000012</v>
      </c>
      <c r="O12" s="124">
        <v>34.102366670000002</v>
      </c>
      <c r="P12" s="124">
        <v>19.910030519999999</v>
      </c>
      <c r="Q12" s="125"/>
      <c r="R12" s="125"/>
      <c r="S12" s="125"/>
      <c r="T12" s="125"/>
      <c r="U12" s="125"/>
      <c r="V12" s="125"/>
    </row>
    <row r="13" spans="1:22" s="46" customFormat="1" hidden="1" outlineLevel="1">
      <c r="A13" s="15">
        <v>40603</v>
      </c>
      <c r="B13" s="124">
        <v>12557.64553476</v>
      </c>
      <c r="C13" s="45">
        <v>257.76029659000005</v>
      </c>
      <c r="D13" s="124">
        <v>205.44763251000001</v>
      </c>
      <c r="E13" s="124">
        <v>52.312664079999998</v>
      </c>
      <c r="F13" s="124">
        <v>23.56677389</v>
      </c>
      <c r="G13" s="124">
        <v>22.27471267</v>
      </c>
      <c r="H13" s="124">
        <v>1.2920612200000001</v>
      </c>
      <c r="I13" s="124">
        <v>2899.2705700900001</v>
      </c>
      <c r="J13" s="124">
        <v>322.08373852</v>
      </c>
      <c r="K13" s="124">
        <v>2577.1868315699999</v>
      </c>
      <c r="L13" s="124">
        <v>9377.0478941900001</v>
      </c>
      <c r="M13" s="124">
        <v>9313.8263482099992</v>
      </c>
      <c r="N13" s="124">
        <v>63.221545980000002</v>
      </c>
      <c r="O13" s="124">
        <v>132.96374768000001</v>
      </c>
      <c r="P13" s="124">
        <v>20.41276178</v>
      </c>
      <c r="Q13" s="125"/>
      <c r="R13" s="125"/>
      <c r="S13" s="125"/>
      <c r="T13" s="125"/>
      <c r="U13" s="125"/>
      <c r="V13" s="125"/>
    </row>
    <row r="14" spans="1:22" s="46" customFormat="1" hidden="1" outlineLevel="1">
      <c r="A14" s="15">
        <v>40634</v>
      </c>
      <c r="B14" s="124">
        <v>12657.631860199999</v>
      </c>
      <c r="C14" s="45">
        <v>267.38156013999998</v>
      </c>
      <c r="D14" s="124">
        <v>196.95045954</v>
      </c>
      <c r="E14" s="124">
        <v>70.431100599999994</v>
      </c>
      <c r="F14" s="124">
        <v>22.713717000000003</v>
      </c>
      <c r="G14" s="124">
        <v>22.207590510000003</v>
      </c>
      <c r="H14" s="124">
        <v>0.50612648999999998</v>
      </c>
      <c r="I14" s="124">
        <v>2942.64099373</v>
      </c>
      <c r="J14" s="124">
        <v>301.92918591</v>
      </c>
      <c r="K14" s="124">
        <v>2640.7118078200001</v>
      </c>
      <c r="L14" s="124">
        <v>9424.895589329999</v>
      </c>
      <c r="M14" s="124">
        <v>9358.8421795100003</v>
      </c>
      <c r="N14" s="124">
        <v>66.053409819999999</v>
      </c>
      <c r="O14" s="124">
        <v>349.79239884999998</v>
      </c>
      <c r="P14" s="124">
        <v>22.440441</v>
      </c>
      <c r="Q14" s="125"/>
      <c r="R14" s="125"/>
      <c r="S14" s="125"/>
      <c r="T14" s="125"/>
      <c r="U14" s="125"/>
      <c r="V14" s="125"/>
    </row>
    <row r="15" spans="1:22" s="46" customFormat="1" hidden="1" outlineLevel="1">
      <c r="A15" s="15">
        <v>40664</v>
      </c>
      <c r="B15" s="124">
        <v>12953.555347449999</v>
      </c>
      <c r="C15" s="45">
        <v>271.21158710000003</v>
      </c>
      <c r="D15" s="124">
        <v>194.64553676</v>
      </c>
      <c r="E15" s="124">
        <v>76.566050340000004</v>
      </c>
      <c r="F15" s="124">
        <v>36.553989080000001</v>
      </c>
      <c r="G15" s="124">
        <v>25.036262270000002</v>
      </c>
      <c r="H15" s="124">
        <v>11.517726809999999</v>
      </c>
      <c r="I15" s="124">
        <v>3162.72537134</v>
      </c>
      <c r="J15" s="124">
        <v>288.40450710000005</v>
      </c>
      <c r="K15" s="124">
        <v>2874.32086424</v>
      </c>
      <c r="L15" s="124">
        <v>9483.0643999300009</v>
      </c>
      <c r="M15" s="124">
        <v>9414.5373665799998</v>
      </c>
      <c r="N15" s="124">
        <v>68.527033349999996</v>
      </c>
      <c r="O15" s="124">
        <v>344.67285862</v>
      </c>
      <c r="P15" s="124">
        <v>58.96305649</v>
      </c>
      <c r="Q15" s="125"/>
      <c r="R15" s="125"/>
      <c r="S15" s="125"/>
      <c r="T15" s="125"/>
      <c r="U15" s="125"/>
      <c r="V15" s="125"/>
    </row>
    <row r="16" spans="1:22" s="46" customFormat="1" hidden="1" outlineLevel="1">
      <c r="A16" s="15">
        <v>40695</v>
      </c>
      <c r="B16" s="124">
        <v>13053.832899409999</v>
      </c>
      <c r="C16" s="45">
        <v>352.61683624</v>
      </c>
      <c r="D16" s="124">
        <v>220.08061986000001</v>
      </c>
      <c r="E16" s="124">
        <v>132.53621637999998</v>
      </c>
      <c r="F16" s="124">
        <v>40.518986229999996</v>
      </c>
      <c r="G16" s="124">
        <v>25.114966809999999</v>
      </c>
      <c r="H16" s="124">
        <v>15.404019419999999</v>
      </c>
      <c r="I16" s="124">
        <v>3017.5867530300002</v>
      </c>
      <c r="J16" s="124">
        <v>396.83101196000001</v>
      </c>
      <c r="K16" s="124">
        <v>2620.7557410700001</v>
      </c>
      <c r="L16" s="124">
        <v>9643.1103239100012</v>
      </c>
      <c r="M16" s="124">
        <v>9576.7324771799995</v>
      </c>
      <c r="N16" s="124">
        <v>66.377846730000002</v>
      </c>
      <c r="O16" s="124">
        <v>268.71814460000002</v>
      </c>
      <c r="P16" s="124">
        <v>65.038793029999994</v>
      </c>
      <c r="Q16" s="125"/>
      <c r="R16" s="125"/>
      <c r="S16" s="125"/>
      <c r="T16" s="125"/>
      <c r="U16" s="125"/>
      <c r="V16" s="125"/>
    </row>
    <row r="17" spans="1:22" s="46" customFormat="1" hidden="1" outlineLevel="1">
      <c r="A17" s="15">
        <v>40725</v>
      </c>
      <c r="B17" s="124">
        <v>13001.195262519999</v>
      </c>
      <c r="C17" s="45">
        <v>351.13296951000001</v>
      </c>
      <c r="D17" s="124">
        <v>277.21543144000003</v>
      </c>
      <c r="E17" s="124">
        <v>73.917538069999978</v>
      </c>
      <c r="F17" s="124">
        <v>38.508886959999998</v>
      </c>
      <c r="G17" s="124">
        <v>23.09272223</v>
      </c>
      <c r="H17" s="124">
        <v>15.416164730000002</v>
      </c>
      <c r="I17" s="124">
        <v>2911.6632632000001</v>
      </c>
      <c r="J17" s="124">
        <v>366.46754934000001</v>
      </c>
      <c r="K17" s="124">
        <v>2545.1957138600001</v>
      </c>
      <c r="L17" s="124">
        <v>9699.8901428499994</v>
      </c>
      <c r="M17" s="124">
        <v>9635.4557737299983</v>
      </c>
      <c r="N17" s="124">
        <v>64.434369119999999</v>
      </c>
      <c r="O17" s="124">
        <v>191.49045509000001</v>
      </c>
      <c r="P17" s="124">
        <v>25.388002710000002</v>
      </c>
      <c r="Q17" s="125"/>
      <c r="R17" s="125"/>
      <c r="S17" s="125"/>
      <c r="T17" s="125"/>
      <c r="U17" s="125"/>
      <c r="V17" s="125"/>
    </row>
    <row r="18" spans="1:22" s="46" customFormat="1" hidden="1" outlineLevel="1">
      <c r="A18" s="15">
        <v>40756</v>
      </c>
      <c r="B18" s="124">
        <v>12731.855558519999</v>
      </c>
      <c r="C18" s="45">
        <v>330.40973767999998</v>
      </c>
      <c r="D18" s="124">
        <v>269.92563799000004</v>
      </c>
      <c r="E18" s="124">
        <v>60.484099690000001</v>
      </c>
      <c r="F18" s="124">
        <v>30.202882689999999</v>
      </c>
      <c r="G18" s="124">
        <v>24.875874680000003</v>
      </c>
      <c r="H18" s="124">
        <v>5.3270080100000001</v>
      </c>
      <c r="I18" s="124">
        <v>2979.42596073</v>
      </c>
      <c r="J18" s="124">
        <v>350.24800277999998</v>
      </c>
      <c r="K18" s="124">
        <v>2629.1779579499998</v>
      </c>
      <c r="L18" s="124">
        <v>9391.8169774199996</v>
      </c>
      <c r="M18" s="124">
        <v>9325.1281749999998</v>
      </c>
      <c r="N18" s="124">
        <v>66.688802420000002</v>
      </c>
      <c r="O18" s="124">
        <v>214.05987844000001</v>
      </c>
      <c r="P18" s="124">
        <v>20.495720949999999</v>
      </c>
      <c r="Q18" s="125"/>
      <c r="R18" s="125"/>
      <c r="S18" s="125"/>
      <c r="T18" s="125"/>
      <c r="U18" s="125"/>
      <c r="V18" s="125"/>
    </row>
    <row r="19" spans="1:22" s="46" customFormat="1" hidden="1" outlineLevel="1">
      <c r="A19" s="15">
        <v>40787</v>
      </c>
      <c r="B19" s="124">
        <v>12481.357140919999</v>
      </c>
      <c r="C19" s="45">
        <v>283.18165531</v>
      </c>
      <c r="D19" s="124">
        <v>253.97705092999996</v>
      </c>
      <c r="E19" s="124">
        <v>29.204604379999996</v>
      </c>
      <c r="F19" s="124">
        <v>60.336701380000001</v>
      </c>
      <c r="G19" s="124">
        <v>25.93986168</v>
      </c>
      <c r="H19" s="124">
        <v>34.396839700000001</v>
      </c>
      <c r="I19" s="124">
        <v>2837.0947341899996</v>
      </c>
      <c r="J19" s="124">
        <v>346.92918013000002</v>
      </c>
      <c r="K19" s="124">
        <v>2490.1655540599995</v>
      </c>
      <c r="L19" s="124">
        <v>9300.7440500400007</v>
      </c>
      <c r="M19" s="124">
        <v>9236.71888167</v>
      </c>
      <c r="N19" s="124">
        <v>64.025168369999989</v>
      </c>
      <c r="O19" s="124">
        <v>304.40393824</v>
      </c>
      <c r="P19" s="124">
        <v>19.365627269999997</v>
      </c>
      <c r="Q19" s="125"/>
      <c r="R19" s="125"/>
      <c r="S19" s="125"/>
      <c r="T19" s="125"/>
      <c r="U19" s="125"/>
      <c r="V19" s="125"/>
    </row>
    <row r="20" spans="1:22" s="46" customFormat="1" hidden="1" outlineLevel="1">
      <c r="A20" s="15">
        <v>40817</v>
      </c>
      <c r="B20" s="124">
        <v>13072.42765455</v>
      </c>
      <c r="C20" s="45">
        <v>294.94795424</v>
      </c>
      <c r="D20" s="124">
        <v>237.43366657000001</v>
      </c>
      <c r="E20" s="124">
        <v>57.514287669999995</v>
      </c>
      <c r="F20" s="124">
        <v>67.112231460000004</v>
      </c>
      <c r="G20" s="124">
        <v>27.660991460000002</v>
      </c>
      <c r="H20" s="124">
        <v>39.451239999999999</v>
      </c>
      <c r="I20" s="124">
        <v>3326.7748342399996</v>
      </c>
      <c r="J20" s="124">
        <v>298.21436184000004</v>
      </c>
      <c r="K20" s="124">
        <v>3028.5604724</v>
      </c>
      <c r="L20" s="124">
        <v>9383.5926346100005</v>
      </c>
      <c r="M20" s="124">
        <v>9319.9968374500004</v>
      </c>
      <c r="N20" s="124">
        <v>63.595797160000004</v>
      </c>
      <c r="O20" s="124">
        <v>345.01444548000001</v>
      </c>
      <c r="P20" s="124">
        <v>19.181145099999998</v>
      </c>
      <c r="Q20" s="125"/>
      <c r="R20" s="125"/>
      <c r="S20" s="125"/>
      <c r="T20" s="125"/>
      <c r="U20" s="125"/>
      <c r="V20" s="125"/>
    </row>
    <row r="21" spans="1:22" s="46" customFormat="1" hidden="1" outlineLevel="1">
      <c r="A21" s="15">
        <v>40848</v>
      </c>
      <c r="B21" s="124">
        <v>13078.3854388</v>
      </c>
      <c r="C21" s="45">
        <v>295.93398761000003</v>
      </c>
      <c r="D21" s="124">
        <v>233.21941055000002</v>
      </c>
      <c r="E21" s="124">
        <v>62.714577059999996</v>
      </c>
      <c r="F21" s="124">
        <v>88.568063059999986</v>
      </c>
      <c r="G21" s="124">
        <v>36.357384039999999</v>
      </c>
      <c r="H21" s="124">
        <v>52.210679020000008</v>
      </c>
      <c r="I21" s="124">
        <v>3282.9469397799999</v>
      </c>
      <c r="J21" s="124">
        <v>324.41511952000002</v>
      </c>
      <c r="K21" s="124">
        <v>2958.5318202600001</v>
      </c>
      <c r="L21" s="124">
        <v>9410.9364483499994</v>
      </c>
      <c r="M21" s="124">
        <v>9342.7307039799998</v>
      </c>
      <c r="N21" s="124">
        <v>68.205744370000005</v>
      </c>
      <c r="O21" s="124">
        <v>304.83022254000002</v>
      </c>
      <c r="P21" s="124">
        <v>19.024087680000001</v>
      </c>
      <c r="Q21" s="125"/>
      <c r="R21" s="125"/>
      <c r="S21" s="125"/>
      <c r="T21" s="125"/>
      <c r="U21" s="125"/>
      <c r="V21" s="125"/>
    </row>
    <row r="22" spans="1:22" s="46" customFormat="1" hidden="1" outlineLevel="1">
      <c r="A22" s="15">
        <v>40878</v>
      </c>
      <c r="B22" s="124">
        <v>13859.588953140001</v>
      </c>
      <c r="C22" s="45">
        <v>299.97572199000001</v>
      </c>
      <c r="D22" s="124">
        <v>242.19909008000002</v>
      </c>
      <c r="E22" s="124">
        <v>57.776631910000006</v>
      </c>
      <c r="F22" s="124">
        <v>28.828614320000003</v>
      </c>
      <c r="G22" s="124">
        <v>27.53137469</v>
      </c>
      <c r="H22" s="124">
        <v>1.29723963</v>
      </c>
      <c r="I22" s="124">
        <v>3954.5611161699999</v>
      </c>
      <c r="J22" s="124">
        <v>323.88538133999998</v>
      </c>
      <c r="K22" s="124">
        <v>3630.6757348300002</v>
      </c>
      <c r="L22" s="124">
        <v>9576.2235006599985</v>
      </c>
      <c r="M22" s="124">
        <v>9511.9507844700001</v>
      </c>
      <c r="N22" s="124">
        <v>64.272716189999997</v>
      </c>
      <c r="O22" s="124">
        <v>285.04832741000001</v>
      </c>
      <c r="P22" s="124">
        <v>17.695228520000001</v>
      </c>
      <c r="Q22" s="125"/>
      <c r="R22" s="125"/>
      <c r="S22" s="125"/>
      <c r="T22" s="125"/>
      <c r="U22" s="125"/>
      <c r="V22" s="125"/>
    </row>
    <row r="23" spans="1:22" s="46" customFormat="1" hidden="1" outlineLevel="1">
      <c r="A23" s="15">
        <v>40909</v>
      </c>
      <c r="B23" s="124">
        <v>13867.724831490001</v>
      </c>
      <c r="C23" s="45">
        <v>309.07176427999997</v>
      </c>
      <c r="D23" s="124">
        <v>235.84791918000002</v>
      </c>
      <c r="E23" s="124">
        <v>73.223845099999991</v>
      </c>
      <c r="F23" s="124">
        <v>31.672561209999998</v>
      </c>
      <c r="G23" s="124">
        <v>30.33095964</v>
      </c>
      <c r="H23" s="124">
        <v>1.3416015700000001</v>
      </c>
      <c r="I23" s="124">
        <v>3630.3900721200002</v>
      </c>
      <c r="J23" s="124">
        <v>294.52867102999994</v>
      </c>
      <c r="K23" s="124">
        <v>3335.8614010900005</v>
      </c>
      <c r="L23" s="124">
        <v>9896.5904338799992</v>
      </c>
      <c r="M23" s="124">
        <v>9823.8433657200003</v>
      </c>
      <c r="N23" s="124">
        <v>72.747068159999998</v>
      </c>
      <c r="O23" s="124">
        <v>406.19111910999999</v>
      </c>
      <c r="P23" s="124">
        <v>23.64913275</v>
      </c>
      <c r="Q23" s="125"/>
      <c r="R23" s="125"/>
      <c r="S23" s="125"/>
      <c r="T23" s="125"/>
      <c r="U23" s="125"/>
      <c r="V23" s="125"/>
    </row>
    <row r="24" spans="1:22" s="46" customFormat="1" hidden="1" outlineLevel="1">
      <c r="A24" s="15">
        <v>40940</v>
      </c>
      <c r="B24" s="124">
        <v>14064.415249350001</v>
      </c>
      <c r="C24" s="45">
        <v>303.49068275000002</v>
      </c>
      <c r="D24" s="124">
        <v>233.75427233999997</v>
      </c>
      <c r="E24" s="124">
        <v>69.736410410000005</v>
      </c>
      <c r="F24" s="124">
        <v>73.467916040000006</v>
      </c>
      <c r="G24" s="124">
        <v>31.853757600000002</v>
      </c>
      <c r="H24" s="124">
        <v>41.614158439999997</v>
      </c>
      <c r="I24" s="124">
        <v>3520.8702148599996</v>
      </c>
      <c r="J24" s="124">
        <v>330.0706457</v>
      </c>
      <c r="K24" s="124">
        <v>3190.7995691600004</v>
      </c>
      <c r="L24" s="124">
        <v>10166.586435699999</v>
      </c>
      <c r="M24" s="124">
        <v>10092.995868990001</v>
      </c>
      <c r="N24" s="124">
        <v>73.59056670999999</v>
      </c>
      <c r="O24" s="124">
        <v>515.19653001999995</v>
      </c>
      <c r="P24" s="124">
        <v>24.489683749999998</v>
      </c>
      <c r="Q24" s="125"/>
      <c r="R24" s="125"/>
      <c r="S24" s="125"/>
      <c r="T24" s="125"/>
      <c r="U24" s="125"/>
      <c r="V24" s="125"/>
    </row>
    <row r="25" spans="1:22" s="46" customFormat="1" hidden="1" outlineLevel="1">
      <c r="A25" s="15">
        <v>40969</v>
      </c>
      <c r="B25" s="124">
        <v>14138.84535655</v>
      </c>
      <c r="C25" s="45">
        <v>301.38315484999998</v>
      </c>
      <c r="D25" s="124">
        <v>231.89506637</v>
      </c>
      <c r="E25" s="124">
        <v>69.488088479999988</v>
      </c>
      <c r="F25" s="124">
        <v>71.486275129999996</v>
      </c>
      <c r="G25" s="124">
        <v>31.333536299999999</v>
      </c>
      <c r="H25" s="124">
        <v>40.152738829999997</v>
      </c>
      <c r="I25" s="124">
        <v>3487.2822458899996</v>
      </c>
      <c r="J25" s="124">
        <v>352.56228687999999</v>
      </c>
      <c r="K25" s="124">
        <v>3134.7199590099999</v>
      </c>
      <c r="L25" s="124">
        <v>10278.69368068</v>
      </c>
      <c r="M25" s="124">
        <v>10203.210590250001</v>
      </c>
      <c r="N25" s="124">
        <v>75.483090430000004</v>
      </c>
      <c r="O25" s="124">
        <v>404.57198008</v>
      </c>
      <c r="P25" s="124">
        <v>17.61081235</v>
      </c>
      <c r="Q25" s="125"/>
      <c r="R25" s="125"/>
      <c r="S25" s="125"/>
      <c r="T25" s="125"/>
      <c r="U25" s="125"/>
      <c r="V25" s="125"/>
    </row>
    <row r="26" spans="1:22" s="46" customFormat="1" hidden="1" outlineLevel="1">
      <c r="A26" s="15">
        <v>41000</v>
      </c>
      <c r="B26" s="124">
        <v>14490.827631300001</v>
      </c>
      <c r="C26" s="45">
        <v>283.74807018000001</v>
      </c>
      <c r="D26" s="124">
        <v>222.41877726999999</v>
      </c>
      <c r="E26" s="124">
        <v>61.329292909999999</v>
      </c>
      <c r="F26" s="124">
        <v>74.634074940000005</v>
      </c>
      <c r="G26" s="124">
        <v>31.843679139999999</v>
      </c>
      <c r="H26" s="124">
        <v>42.790395799999999</v>
      </c>
      <c r="I26" s="124">
        <v>3229.4791761600009</v>
      </c>
      <c r="J26" s="124">
        <v>390.00105074999999</v>
      </c>
      <c r="K26" s="124">
        <v>2839.4781254100003</v>
      </c>
      <c r="L26" s="124">
        <v>10902.966310019998</v>
      </c>
      <c r="M26" s="124">
        <v>10827.062794789999</v>
      </c>
      <c r="N26" s="124">
        <v>75.903515230000011</v>
      </c>
      <c r="O26" s="124">
        <v>476.40576996999999</v>
      </c>
      <c r="P26" s="124">
        <v>36.056537730000002</v>
      </c>
      <c r="Q26" s="125"/>
      <c r="R26" s="125"/>
      <c r="S26" s="125"/>
      <c r="T26" s="125"/>
      <c r="U26" s="125"/>
      <c r="V26" s="125"/>
    </row>
    <row r="27" spans="1:22" s="46" customFormat="1" hidden="1" outlineLevel="1">
      <c r="A27" s="15">
        <v>41030</v>
      </c>
      <c r="B27" s="124">
        <v>14626.798899740001</v>
      </c>
      <c r="C27" s="45">
        <v>286.34105695999995</v>
      </c>
      <c r="D27" s="124">
        <v>223.63323531</v>
      </c>
      <c r="E27" s="124">
        <v>62.70782165</v>
      </c>
      <c r="F27" s="124">
        <v>78.808587209999999</v>
      </c>
      <c r="G27" s="124">
        <v>30.92365684</v>
      </c>
      <c r="H27" s="124">
        <v>47.884930369999999</v>
      </c>
      <c r="I27" s="124">
        <v>3331.3809561899998</v>
      </c>
      <c r="J27" s="124">
        <v>318.95642080999994</v>
      </c>
      <c r="K27" s="124">
        <v>3012.4245353799997</v>
      </c>
      <c r="L27" s="124">
        <v>10930.268299379999</v>
      </c>
      <c r="M27" s="124">
        <v>10854.209946219999</v>
      </c>
      <c r="N27" s="124">
        <v>76.058353159999996</v>
      </c>
      <c r="O27" s="124">
        <v>481.63601993999998</v>
      </c>
      <c r="P27" s="124">
        <v>15.757698450000001</v>
      </c>
      <c r="Q27" s="125"/>
      <c r="R27" s="125"/>
      <c r="S27" s="125"/>
      <c r="T27" s="125"/>
      <c r="U27" s="125"/>
      <c r="V27" s="125"/>
    </row>
    <row r="28" spans="1:22" s="46" customFormat="1" hidden="1" outlineLevel="1">
      <c r="A28" s="15">
        <v>41061</v>
      </c>
      <c r="B28" s="124">
        <v>14849.169496590001</v>
      </c>
      <c r="C28" s="45">
        <v>283.86611470999998</v>
      </c>
      <c r="D28" s="124">
        <v>233.91995049000002</v>
      </c>
      <c r="E28" s="124">
        <v>49.946164219999993</v>
      </c>
      <c r="F28" s="124">
        <v>111.12825991999999</v>
      </c>
      <c r="G28" s="124">
        <v>22.93959791</v>
      </c>
      <c r="H28" s="124">
        <v>88.188662010000002</v>
      </c>
      <c r="I28" s="124">
        <v>3333.9648086599996</v>
      </c>
      <c r="J28" s="124">
        <v>288.59271322000001</v>
      </c>
      <c r="K28" s="124">
        <v>3045.3720954399996</v>
      </c>
      <c r="L28" s="124">
        <v>11120.2103133</v>
      </c>
      <c r="M28" s="124">
        <v>11042.737019869999</v>
      </c>
      <c r="N28" s="124">
        <v>77.473293429999998</v>
      </c>
      <c r="O28" s="124">
        <v>517.92203758000005</v>
      </c>
      <c r="P28" s="124">
        <v>35.379116879999998</v>
      </c>
      <c r="Q28" s="125"/>
      <c r="R28" s="125"/>
      <c r="S28" s="125"/>
      <c r="T28" s="125"/>
      <c r="U28" s="125"/>
      <c r="V28" s="125"/>
    </row>
    <row r="29" spans="1:22" s="46" customFormat="1" hidden="1" outlineLevel="1">
      <c r="A29" s="15">
        <v>41091</v>
      </c>
      <c r="B29" s="124">
        <v>15200.605784060001</v>
      </c>
      <c r="C29" s="45">
        <v>289.17499651999998</v>
      </c>
      <c r="D29" s="124">
        <v>224.93080934</v>
      </c>
      <c r="E29" s="124">
        <v>64.244187179999997</v>
      </c>
      <c r="F29" s="124">
        <v>109.81869351</v>
      </c>
      <c r="G29" s="124">
        <v>22.02675034</v>
      </c>
      <c r="H29" s="124">
        <v>87.791943169999996</v>
      </c>
      <c r="I29" s="124">
        <v>3522.96126422</v>
      </c>
      <c r="J29" s="124">
        <v>261.12094132999999</v>
      </c>
      <c r="K29" s="124">
        <v>3261.8403228900002</v>
      </c>
      <c r="L29" s="124">
        <v>11278.650829809998</v>
      </c>
      <c r="M29" s="124">
        <v>11204.379017380001</v>
      </c>
      <c r="N29" s="124">
        <v>74.271812429999997</v>
      </c>
      <c r="O29" s="124">
        <v>562.98146745000008</v>
      </c>
      <c r="P29" s="124">
        <v>17.426858729999999</v>
      </c>
      <c r="Q29" s="125"/>
      <c r="R29" s="125"/>
      <c r="S29" s="125"/>
      <c r="T29" s="125"/>
      <c r="U29" s="125"/>
      <c r="V29" s="125"/>
    </row>
    <row r="30" spans="1:22" s="46" customFormat="1" hidden="1" outlineLevel="1">
      <c r="A30" s="15">
        <v>41122</v>
      </c>
      <c r="B30" s="124">
        <v>15170.18358782</v>
      </c>
      <c r="C30" s="45">
        <v>285.68777577999998</v>
      </c>
      <c r="D30" s="124">
        <v>224.65588377</v>
      </c>
      <c r="E30" s="124">
        <v>61.031892009999993</v>
      </c>
      <c r="F30" s="124">
        <v>127.15197416000001</v>
      </c>
      <c r="G30" s="124">
        <v>29.105228430000004</v>
      </c>
      <c r="H30" s="124">
        <v>98.046745729999998</v>
      </c>
      <c r="I30" s="124">
        <v>3270.9126996399996</v>
      </c>
      <c r="J30" s="124">
        <v>219.84815327000001</v>
      </c>
      <c r="K30" s="124">
        <v>3051.0645463699998</v>
      </c>
      <c r="L30" s="124">
        <v>11486.431138240001</v>
      </c>
      <c r="M30" s="124">
        <v>11411.421595309999</v>
      </c>
      <c r="N30" s="124">
        <v>75.009542929999981</v>
      </c>
      <c r="O30" s="124">
        <v>588.90178458000003</v>
      </c>
      <c r="P30" s="124">
        <v>18.173798830000003</v>
      </c>
      <c r="Q30" s="125"/>
      <c r="R30" s="125"/>
      <c r="S30" s="125"/>
      <c r="T30" s="125"/>
      <c r="U30" s="125"/>
      <c r="V30" s="125"/>
    </row>
    <row r="31" spans="1:22" hidden="1" outlineLevel="1">
      <c r="A31" s="15">
        <v>41153</v>
      </c>
      <c r="B31" s="124">
        <v>15138.24908946</v>
      </c>
      <c r="C31" s="45">
        <v>278.36250317999998</v>
      </c>
      <c r="D31" s="124">
        <v>233.22413316000001</v>
      </c>
      <c r="E31" s="124">
        <v>45.138370020000004</v>
      </c>
      <c r="F31" s="124">
        <v>127.76171138000001</v>
      </c>
      <c r="G31" s="124">
        <v>25.177717269999999</v>
      </c>
      <c r="H31" s="124">
        <v>102.58399411000001</v>
      </c>
      <c r="I31" s="124">
        <v>3087.6840678500002</v>
      </c>
      <c r="J31" s="124">
        <v>259.80760021999998</v>
      </c>
      <c r="K31" s="124">
        <v>2827.8764676300002</v>
      </c>
      <c r="L31" s="124">
        <v>11644.440807050001</v>
      </c>
      <c r="M31" s="124">
        <v>11567.260706720001</v>
      </c>
      <c r="N31" s="124">
        <v>77.180100329999988</v>
      </c>
      <c r="O31" s="124">
        <v>629.96277214999998</v>
      </c>
      <c r="P31" s="124">
        <v>23.854645529999999</v>
      </c>
      <c r="Q31" s="125"/>
      <c r="R31" s="125"/>
      <c r="S31" s="125"/>
      <c r="T31" s="125"/>
      <c r="U31" s="125"/>
      <c r="V31" s="125"/>
    </row>
    <row r="32" spans="1:22" hidden="1" outlineLevel="1">
      <c r="A32" s="15">
        <v>41183</v>
      </c>
      <c r="B32" s="124">
        <v>15616.65613426</v>
      </c>
      <c r="C32" s="45">
        <v>274.17594438000003</v>
      </c>
      <c r="D32" s="124">
        <v>224.64962908999999</v>
      </c>
      <c r="E32" s="124">
        <v>49.526315289999999</v>
      </c>
      <c r="F32" s="124">
        <v>131.87313544</v>
      </c>
      <c r="G32" s="124">
        <v>24.125578130000001</v>
      </c>
      <c r="H32" s="124">
        <v>107.74755731</v>
      </c>
      <c r="I32" s="124">
        <v>3432.6187478400002</v>
      </c>
      <c r="J32" s="124">
        <v>286.83534394000003</v>
      </c>
      <c r="K32" s="124">
        <v>3145.7834038999999</v>
      </c>
      <c r="L32" s="124">
        <v>11777.9883066</v>
      </c>
      <c r="M32" s="124">
        <v>11703.00156828</v>
      </c>
      <c r="N32" s="124">
        <v>74.986738320000001</v>
      </c>
      <c r="O32" s="124">
        <v>677.51458189000004</v>
      </c>
      <c r="P32" s="124">
        <v>22.877285759999999</v>
      </c>
      <c r="Q32" s="125"/>
      <c r="R32" s="125"/>
      <c r="S32" s="125"/>
      <c r="T32" s="125"/>
      <c r="U32" s="125"/>
      <c r="V32" s="125"/>
    </row>
    <row r="33" spans="1:22" hidden="1" outlineLevel="1">
      <c r="A33" s="15">
        <v>41214</v>
      </c>
      <c r="B33" s="124">
        <v>15691.2242609</v>
      </c>
      <c r="C33" s="45">
        <v>272.66861280000001</v>
      </c>
      <c r="D33" s="124">
        <v>215.02627654000003</v>
      </c>
      <c r="E33" s="124">
        <v>57.64233626</v>
      </c>
      <c r="F33" s="124">
        <v>135.24728870000001</v>
      </c>
      <c r="G33" s="124">
        <v>27.485598039999999</v>
      </c>
      <c r="H33" s="124">
        <v>107.76169066</v>
      </c>
      <c r="I33" s="124">
        <v>3184.99693837</v>
      </c>
      <c r="J33" s="124">
        <v>264.88582529000001</v>
      </c>
      <c r="K33" s="124">
        <v>2920.11111308</v>
      </c>
      <c r="L33" s="124">
        <v>12098.311421030001</v>
      </c>
      <c r="M33" s="124">
        <v>12020.410109500001</v>
      </c>
      <c r="N33" s="124">
        <v>77.901311530000001</v>
      </c>
      <c r="O33" s="124">
        <v>572.89356042000009</v>
      </c>
      <c r="P33" s="124">
        <v>27.751700040000003</v>
      </c>
      <c r="Q33" s="125"/>
      <c r="R33" s="125"/>
      <c r="S33" s="125"/>
      <c r="T33" s="125"/>
      <c r="U33" s="125"/>
      <c r="V33" s="125"/>
    </row>
    <row r="34" spans="1:22" hidden="1" outlineLevel="1">
      <c r="A34" s="15">
        <v>41244</v>
      </c>
      <c r="B34" s="124">
        <v>15941.286475659999</v>
      </c>
      <c r="C34" s="45">
        <v>291.87347628999999</v>
      </c>
      <c r="D34" s="124">
        <v>227.75532802000001</v>
      </c>
      <c r="E34" s="124">
        <v>64.118148270000006</v>
      </c>
      <c r="F34" s="124">
        <v>31.767583430000002</v>
      </c>
      <c r="G34" s="124">
        <v>30.04463333</v>
      </c>
      <c r="H34" s="124">
        <v>1.7229501</v>
      </c>
      <c r="I34" s="124">
        <v>3220.74358334</v>
      </c>
      <c r="J34" s="124">
        <v>311.66604532000002</v>
      </c>
      <c r="K34" s="124">
        <v>2909.0775380199998</v>
      </c>
      <c r="L34" s="124">
        <v>12396.9018326</v>
      </c>
      <c r="M34" s="124">
        <v>12325.90192658</v>
      </c>
      <c r="N34" s="124">
        <v>70.999906020000012</v>
      </c>
      <c r="O34" s="124">
        <v>323.84814972999999</v>
      </c>
      <c r="P34" s="124">
        <v>56.518480199999999</v>
      </c>
      <c r="Q34" s="125"/>
      <c r="R34" s="125"/>
      <c r="S34" s="125"/>
      <c r="T34" s="125"/>
      <c r="U34" s="125"/>
      <c r="V34" s="125"/>
    </row>
    <row r="35" spans="1:22" hidden="1" outlineLevel="1">
      <c r="A35" s="15">
        <v>41275</v>
      </c>
      <c r="B35" s="124">
        <v>16107.14127584</v>
      </c>
      <c r="C35" s="45">
        <v>271.90735852</v>
      </c>
      <c r="D35" s="124">
        <v>214.67724928000001</v>
      </c>
      <c r="E35" s="124">
        <v>57.230109240000004</v>
      </c>
      <c r="F35" s="124">
        <v>25.909542680000001</v>
      </c>
      <c r="G35" s="124">
        <v>25.004284899999998</v>
      </c>
      <c r="H35" s="124">
        <v>0.9052577799999999</v>
      </c>
      <c r="I35" s="124">
        <v>3075.9959829299996</v>
      </c>
      <c r="J35" s="124">
        <v>275.50548759999998</v>
      </c>
      <c r="K35" s="124">
        <v>2800.4904953299997</v>
      </c>
      <c r="L35" s="124">
        <v>12733.328391710002</v>
      </c>
      <c r="M35" s="124">
        <v>12646.831680499999</v>
      </c>
      <c r="N35" s="124">
        <v>86.496711210000001</v>
      </c>
      <c r="O35" s="124">
        <v>317.40650154000002</v>
      </c>
      <c r="P35" s="124">
        <v>45.971389880000004</v>
      </c>
      <c r="Q35" s="125"/>
      <c r="R35" s="125"/>
      <c r="S35" s="125"/>
      <c r="T35" s="125"/>
      <c r="U35" s="125"/>
      <c r="V35" s="125"/>
    </row>
    <row r="36" spans="1:22" hidden="1" outlineLevel="1">
      <c r="A36" s="15">
        <v>41306</v>
      </c>
      <c r="B36" s="124">
        <v>16148.37145663</v>
      </c>
      <c r="C36" s="45">
        <v>271.16499961</v>
      </c>
      <c r="D36" s="124">
        <v>208.14740535999999</v>
      </c>
      <c r="E36" s="124">
        <v>63.017594250000002</v>
      </c>
      <c r="F36" s="124">
        <v>29.915230619999999</v>
      </c>
      <c r="G36" s="124">
        <v>29.04704679</v>
      </c>
      <c r="H36" s="124">
        <v>0.86818382999999999</v>
      </c>
      <c r="I36" s="124">
        <v>2917.0888256300004</v>
      </c>
      <c r="J36" s="124">
        <v>274.39885307999998</v>
      </c>
      <c r="K36" s="124">
        <v>2642.6899725499998</v>
      </c>
      <c r="L36" s="124">
        <v>12930.20240077</v>
      </c>
      <c r="M36" s="124">
        <v>12840.920108189999</v>
      </c>
      <c r="N36" s="124">
        <v>89.282292580000004</v>
      </c>
      <c r="O36" s="124">
        <v>328.49331137000001</v>
      </c>
      <c r="P36" s="124">
        <v>44.224657690000001</v>
      </c>
      <c r="Q36" s="125"/>
      <c r="R36" s="125"/>
      <c r="S36" s="125"/>
      <c r="T36" s="125"/>
      <c r="U36" s="125"/>
      <c r="V36" s="125"/>
    </row>
    <row r="37" spans="1:22" hidden="1" outlineLevel="1">
      <c r="A37" s="15">
        <v>41334</v>
      </c>
      <c r="B37" s="124">
        <v>16454.400870490001</v>
      </c>
      <c r="C37" s="45">
        <v>285.38983535</v>
      </c>
      <c r="D37" s="124">
        <v>216.2130507</v>
      </c>
      <c r="E37" s="124">
        <v>69.176784649999988</v>
      </c>
      <c r="F37" s="124">
        <v>35.546996140000005</v>
      </c>
      <c r="G37" s="124">
        <v>34.676239980000005</v>
      </c>
      <c r="H37" s="124">
        <v>0.87075616</v>
      </c>
      <c r="I37" s="124">
        <v>3054.394619130001</v>
      </c>
      <c r="J37" s="124">
        <v>318.88389118999999</v>
      </c>
      <c r="K37" s="124">
        <v>2735.5107279400004</v>
      </c>
      <c r="L37" s="124">
        <v>13079.06941987</v>
      </c>
      <c r="M37" s="124">
        <v>12983.646397959999</v>
      </c>
      <c r="N37" s="124">
        <v>95.423021910000003</v>
      </c>
      <c r="O37" s="124">
        <v>340.71343279000001</v>
      </c>
      <c r="P37" s="124">
        <v>58.685067149999995</v>
      </c>
      <c r="Q37" s="125"/>
      <c r="R37" s="125"/>
      <c r="S37" s="125"/>
      <c r="T37" s="125"/>
      <c r="U37" s="125"/>
      <c r="V37" s="125"/>
    </row>
    <row r="38" spans="1:22" hidden="1" outlineLevel="1">
      <c r="A38" s="15">
        <v>41365</v>
      </c>
      <c r="B38" s="124">
        <v>16793.136553659999</v>
      </c>
      <c r="C38" s="45">
        <v>280.66366977999996</v>
      </c>
      <c r="D38" s="124">
        <v>200.89188296999998</v>
      </c>
      <c r="E38" s="124">
        <v>79.771786810000009</v>
      </c>
      <c r="F38" s="124">
        <v>36.81650587</v>
      </c>
      <c r="G38" s="124">
        <v>35.638671639999998</v>
      </c>
      <c r="H38" s="124">
        <v>1.17783423</v>
      </c>
      <c r="I38" s="124">
        <v>3173.4939091700003</v>
      </c>
      <c r="J38" s="124">
        <v>338.72296927999997</v>
      </c>
      <c r="K38" s="124">
        <v>2834.7709398900001</v>
      </c>
      <c r="L38" s="124">
        <v>13302.162468840001</v>
      </c>
      <c r="M38" s="124">
        <v>13203.83368935</v>
      </c>
      <c r="N38" s="124">
        <v>98.328779489999988</v>
      </c>
      <c r="O38" s="124">
        <v>336.18242701999998</v>
      </c>
      <c r="P38" s="124">
        <v>62.714727449999998</v>
      </c>
      <c r="Q38" s="125"/>
      <c r="R38" s="125"/>
      <c r="S38" s="125"/>
      <c r="T38" s="125"/>
      <c r="U38" s="125"/>
      <c r="V38" s="125"/>
    </row>
    <row r="39" spans="1:22" hidden="1" outlineLevel="1">
      <c r="A39" s="15">
        <v>41395</v>
      </c>
      <c r="B39" s="124">
        <v>16905.5467905</v>
      </c>
      <c r="C39" s="45">
        <v>264.55217206000003</v>
      </c>
      <c r="D39" s="124">
        <v>193.18180831000001</v>
      </c>
      <c r="E39" s="124">
        <v>71.37036375000001</v>
      </c>
      <c r="F39" s="124">
        <v>35.150612439999996</v>
      </c>
      <c r="G39" s="124">
        <v>33.975623239999997</v>
      </c>
      <c r="H39" s="124">
        <v>1.1749892000000002</v>
      </c>
      <c r="I39" s="124">
        <v>3114.34608725</v>
      </c>
      <c r="J39" s="124">
        <v>305.79703761999997</v>
      </c>
      <c r="K39" s="124">
        <v>2808.5490496299999</v>
      </c>
      <c r="L39" s="124">
        <v>13491.497918749999</v>
      </c>
      <c r="M39" s="124">
        <v>13389.061986749999</v>
      </c>
      <c r="N39" s="124">
        <v>102.43593200000001</v>
      </c>
      <c r="O39" s="124">
        <v>333.23824784999999</v>
      </c>
      <c r="P39" s="124">
        <v>67.160880570000003</v>
      </c>
      <c r="Q39" s="125"/>
      <c r="R39" s="125"/>
      <c r="S39" s="125"/>
      <c r="T39" s="125"/>
      <c r="U39" s="125"/>
      <c r="V39" s="125"/>
    </row>
    <row r="40" spans="1:22" hidden="1" outlineLevel="1">
      <c r="A40" s="15">
        <v>41426</v>
      </c>
      <c r="B40" s="124">
        <v>17081.01297906</v>
      </c>
      <c r="C40" s="45">
        <v>277.84899064000001</v>
      </c>
      <c r="D40" s="124">
        <v>193.84740571999998</v>
      </c>
      <c r="E40" s="124">
        <v>84.001584919999999</v>
      </c>
      <c r="F40" s="124">
        <v>35.558882959999998</v>
      </c>
      <c r="G40" s="124">
        <v>34.647676779999998</v>
      </c>
      <c r="H40" s="124">
        <v>0.91120617999999998</v>
      </c>
      <c r="I40" s="124">
        <v>2835.6444368699995</v>
      </c>
      <c r="J40" s="124">
        <v>251.07634519999999</v>
      </c>
      <c r="K40" s="124">
        <v>2584.5680916699998</v>
      </c>
      <c r="L40" s="124">
        <v>13931.96066859</v>
      </c>
      <c r="M40" s="124">
        <v>13829.188986220001</v>
      </c>
      <c r="N40" s="124">
        <v>102.77168237000001</v>
      </c>
      <c r="O40" s="124">
        <v>322.48051211000001</v>
      </c>
      <c r="P40" s="124">
        <v>71.144547259999996</v>
      </c>
      <c r="Q40" s="125"/>
      <c r="R40" s="125"/>
      <c r="S40" s="125"/>
      <c r="T40" s="125"/>
      <c r="U40" s="125"/>
      <c r="V40" s="125"/>
    </row>
    <row r="41" spans="1:22" hidden="1" outlineLevel="1">
      <c r="A41" s="15">
        <v>41456</v>
      </c>
      <c r="B41" s="124">
        <v>17558.909302780001</v>
      </c>
      <c r="C41" s="45">
        <v>273.50635086</v>
      </c>
      <c r="D41" s="124">
        <v>198.30313772</v>
      </c>
      <c r="E41" s="124">
        <v>75.203213140000003</v>
      </c>
      <c r="F41" s="124">
        <v>31.165130920000003</v>
      </c>
      <c r="G41" s="124">
        <v>30.287425080000002</v>
      </c>
      <c r="H41" s="124">
        <v>0.87770583999999996</v>
      </c>
      <c r="I41" s="124">
        <v>3072.6257599400001</v>
      </c>
      <c r="J41" s="124">
        <v>261.03259664999996</v>
      </c>
      <c r="K41" s="124">
        <v>2811.5931632900001</v>
      </c>
      <c r="L41" s="124">
        <v>14181.612061059999</v>
      </c>
      <c r="M41" s="124">
        <v>14082.014204789997</v>
      </c>
      <c r="N41" s="124">
        <v>99.597856270000008</v>
      </c>
      <c r="O41" s="124">
        <v>333.60002863</v>
      </c>
      <c r="P41" s="124">
        <v>80.118894139999995</v>
      </c>
      <c r="Q41" s="125"/>
      <c r="R41" s="125"/>
      <c r="S41" s="125"/>
      <c r="T41" s="125"/>
      <c r="U41" s="125"/>
      <c r="V41" s="125"/>
    </row>
    <row r="42" spans="1:22" hidden="1" outlineLevel="1">
      <c r="A42" s="15">
        <v>41487</v>
      </c>
      <c r="B42" s="124">
        <v>17758.205994249998</v>
      </c>
      <c r="C42" s="45">
        <v>275.94793920999996</v>
      </c>
      <c r="D42" s="124">
        <v>202.58306893</v>
      </c>
      <c r="E42" s="124">
        <v>73.364870279999991</v>
      </c>
      <c r="F42" s="124">
        <v>28.968235450000002</v>
      </c>
      <c r="G42" s="124">
        <v>28.386396440000002</v>
      </c>
      <c r="H42" s="124">
        <v>0.58183901000000005</v>
      </c>
      <c r="I42" s="124">
        <v>3089.6397113899998</v>
      </c>
      <c r="J42" s="124">
        <v>277.77624716999998</v>
      </c>
      <c r="K42" s="124">
        <v>2811.86346422</v>
      </c>
      <c r="L42" s="124">
        <v>14363.6501082</v>
      </c>
      <c r="M42" s="124">
        <v>14260.69919214</v>
      </c>
      <c r="N42" s="124">
        <v>102.95091606</v>
      </c>
      <c r="O42" s="124">
        <v>334.71650561000001</v>
      </c>
      <c r="P42" s="124">
        <v>68.187322429999995</v>
      </c>
      <c r="Q42" s="125"/>
      <c r="R42" s="125"/>
      <c r="S42" s="125"/>
      <c r="T42" s="125"/>
      <c r="U42" s="125"/>
      <c r="V42" s="125"/>
    </row>
    <row r="43" spans="1:22" hidden="1" outlineLevel="1">
      <c r="A43" s="15">
        <v>41518</v>
      </c>
      <c r="B43" s="124">
        <v>18013.910313240001</v>
      </c>
      <c r="C43" s="45">
        <v>293.74392542999999</v>
      </c>
      <c r="D43" s="124">
        <v>216.72470521</v>
      </c>
      <c r="E43" s="124">
        <v>77.01922021999998</v>
      </c>
      <c r="F43" s="124">
        <v>29.087198990000001</v>
      </c>
      <c r="G43" s="124">
        <v>28.35042022</v>
      </c>
      <c r="H43" s="124">
        <v>0.73677876999999992</v>
      </c>
      <c r="I43" s="124">
        <v>3100.6884762799996</v>
      </c>
      <c r="J43" s="124">
        <v>293.72372211999999</v>
      </c>
      <c r="K43" s="124">
        <v>2806.9647541600002</v>
      </c>
      <c r="L43" s="124">
        <v>14590.39071254</v>
      </c>
      <c r="M43" s="124">
        <v>14487.77489112</v>
      </c>
      <c r="N43" s="124">
        <v>102.61582142</v>
      </c>
      <c r="O43" s="124">
        <v>340.97808161</v>
      </c>
      <c r="P43" s="124">
        <v>81.349916710000002</v>
      </c>
      <c r="Q43" s="125"/>
      <c r="R43" s="125"/>
      <c r="S43" s="125"/>
      <c r="T43" s="125"/>
      <c r="U43" s="125"/>
      <c r="V43" s="125"/>
    </row>
    <row r="44" spans="1:22" hidden="1" outlineLevel="1">
      <c r="A44" s="15">
        <v>41548</v>
      </c>
      <c r="B44" s="124">
        <v>18262.671781599998</v>
      </c>
      <c r="C44" s="45">
        <v>280.33446487999998</v>
      </c>
      <c r="D44" s="124">
        <v>193.62869989999999</v>
      </c>
      <c r="E44" s="124">
        <v>86.705764979999998</v>
      </c>
      <c r="F44" s="124">
        <v>50.607353579999995</v>
      </c>
      <c r="G44" s="124">
        <v>49.762792959999999</v>
      </c>
      <c r="H44" s="124">
        <v>0.84456061999999998</v>
      </c>
      <c r="I44" s="124">
        <v>3137.6441578799995</v>
      </c>
      <c r="J44" s="124">
        <v>227.36216005000003</v>
      </c>
      <c r="K44" s="124">
        <v>2910.2819978300004</v>
      </c>
      <c r="L44" s="124">
        <v>14794.085805260002</v>
      </c>
      <c r="M44" s="124">
        <v>14690.39760326</v>
      </c>
      <c r="N44" s="124">
        <v>103.68820199999999</v>
      </c>
      <c r="O44" s="124">
        <v>377.34831931999997</v>
      </c>
      <c r="P44" s="124">
        <v>74.681673270000005</v>
      </c>
      <c r="Q44" s="125"/>
      <c r="R44" s="125"/>
      <c r="S44" s="125"/>
      <c r="T44" s="125"/>
      <c r="U44" s="125"/>
      <c r="V44" s="125"/>
    </row>
    <row r="45" spans="1:22" hidden="1" outlineLevel="1">
      <c r="A45" s="15">
        <v>41579</v>
      </c>
      <c r="B45" s="124">
        <v>18201.113589600001</v>
      </c>
      <c r="C45" s="45">
        <v>276.94261521999999</v>
      </c>
      <c r="D45" s="124">
        <v>194.86184911999999</v>
      </c>
      <c r="E45" s="124">
        <v>82.080766099999991</v>
      </c>
      <c r="F45" s="124">
        <v>28.553804430000003</v>
      </c>
      <c r="G45" s="124">
        <v>27.916049019999999</v>
      </c>
      <c r="H45" s="124">
        <v>0.63775541000000002</v>
      </c>
      <c r="I45" s="124">
        <v>2833.7074611099997</v>
      </c>
      <c r="J45" s="124">
        <v>240.88173614999999</v>
      </c>
      <c r="K45" s="124">
        <v>2592.8257249599997</v>
      </c>
      <c r="L45" s="124">
        <v>15061.909708839999</v>
      </c>
      <c r="M45" s="124">
        <v>14952.32117218</v>
      </c>
      <c r="N45" s="124">
        <v>109.58853666</v>
      </c>
      <c r="O45" s="124">
        <v>383.50814858000001</v>
      </c>
      <c r="P45" s="124">
        <v>78.180646749999994</v>
      </c>
      <c r="Q45" s="125"/>
      <c r="R45" s="125"/>
      <c r="S45" s="125"/>
      <c r="T45" s="125"/>
      <c r="U45" s="125"/>
      <c r="V45" s="125"/>
    </row>
    <row r="46" spans="1:22" hidden="1" outlineLevel="1">
      <c r="A46" s="15">
        <v>41609</v>
      </c>
      <c r="B46" s="124">
        <v>19099.21533879</v>
      </c>
      <c r="C46" s="45">
        <v>272.01908051000004</v>
      </c>
      <c r="D46" s="124">
        <v>193.98704745999999</v>
      </c>
      <c r="E46" s="124">
        <v>78.032033049999995</v>
      </c>
      <c r="F46" s="124">
        <v>30.649129519999999</v>
      </c>
      <c r="G46" s="124">
        <v>30.10711762</v>
      </c>
      <c r="H46" s="124">
        <v>0.54201189999999999</v>
      </c>
      <c r="I46" s="124">
        <v>3571.7461527199998</v>
      </c>
      <c r="J46" s="124">
        <v>308.21401721000001</v>
      </c>
      <c r="K46" s="124">
        <v>3263.5321355099995</v>
      </c>
      <c r="L46" s="124">
        <v>15224.80097604</v>
      </c>
      <c r="M46" s="124">
        <v>15124.980494039999</v>
      </c>
      <c r="N46" s="124">
        <v>99.820481999999998</v>
      </c>
      <c r="O46" s="124">
        <v>422.59910128000001</v>
      </c>
      <c r="P46" s="124">
        <v>72.666401960000002</v>
      </c>
      <c r="Q46" s="125"/>
      <c r="R46" s="125"/>
      <c r="S46" s="125"/>
      <c r="T46" s="125"/>
      <c r="U46" s="125"/>
      <c r="V46" s="125"/>
    </row>
    <row r="47" spans="1:22" hidden="1" outlineLevel="1">
      <c r="A47" s="15">
        <v>41640</v>
      </c>
      <c r="B47" s="124">
        <v>18600.211830839999</v>
      </c>
      <c r="C47" s="45">
        <v>270.06733612000005</v>
      </c>
      <c r="D47" s="124">
        <v>200.05708779000003</v>
      </c>
      <c r="E47" s="124">
        <v>70.010248329999996</v>
      </c>
      <c r="F47" s="124">
        <v>28.189769399999999</v>
      </c>
      <c r="G47" s="124">
        <v>27.986485200000001</v>
      </c>
      <c r="H47" s="124">
        <v>0.2032842</v>
      </c>
      <c r="I47" s="124">
        <v>2998.4502904300002</v>
      </c>
      <c r="J47" s="124">
        <v>222.03914552000001</v>
      </c>
      <c r="K47" s="124">
        <v>2776.4111449100001</v>
      </c>
      <c r="L47" s="124">
        <v>15303.504434890001</v>
      </c>
      <c r="M47" s="124">
        <v>15196.825100679998</v>
      </c>
      <c r="N47" s="124">
        <v>106.67933421000001</v>
      </c>
      <c r="O47" s="124">
        <v>384.71865980000001</v>
      </c>
      <c r="P47" s="124">
        <v>90.572573379999994</v>
      </c>
      <c r="Q47" s="125"/>
      <c r="R47" s="125"/>
      <c r="S47" s="125"/>
      <c r="T47" s="125"/>
      <c r="U47" s="125"/>
      <c r="V47" s="125"/>
    </row>
    <row r="48" spans="1:22" hidden="1" outlineLevel="1">
      <c r="A48" s="15">
        <v>41671</v>
      </c>
      <c r="B48" s="124">
        <v>19234.316400840002</v>
      </c>
      <c r="C48" s="45">
        <v>302.82511235000004</v>
      </c>
      <c r="D48" s="124">
        <v>220.00588206999998</v>
      </c>
      <c r="E48" s="124">
        <v>82.819230279999999</v>
      </c>
      <c r="F48" s="124">
        <v>48.222687900000011</v>
      </c>
      <c r="G48" s="124">
        <v>48.086842430000004</v>
      </c>
      <c r="H48" s="124">
        <v>0.13584547</v>
      </c>
      <c r="I48" s="124">
        <v>3169.4681655999998</v>
      </c>
      <c r="J48" s="124">
        <v>232.58995476000001</v>
      </c>
      <c r="K48" s="124">
        <v>2936.8782108400001</v>
      </c>
      <c r="L48" s="124">
        <v>15713.80043499</v>
      </c>
      <c r="M48" s="124">
        <v>15608.014353660003</v>
      </c>
      <c r="N48" s="124">
        <v>105.78608133</v>
      </c>
      <c r="O48" s="124">
        <v>457.35488549000002</v>
      </c>
      <c r="P48" s="124">
        <v>93.060385609999997</v>
      </c>
      <c r="Q48" s="125"/>
      <c r="R48" s="125"/>
      <c r="S48" s="125"/>
      <c r="T48" s="125"/>
      <c r="U48" s="125"/>
      <c r="V48" s="125"/>
    </row>
    <row r="49" spans="1:22" hidden="1" outlineLevel="1">
      <c r="A49" s="15">
        <v>41699</v>
      </c>
      <c r="B49" s="124">
        <v>19132.617625970001</v>
      </c>
      <c r="C49" s="45">
        <v>308.16539928999998</v>
      </c>
      <c r="D49" s="124">
        <v>228.37382746999998</v>
      </c>
      <c r="E49" s="124">
        <v>79.791571820000001</v>
      </c>
      <c r="F49" s="124">
        <v>43.304975520000006</v>
      </c>
      <c r="G49" s="124">
        <v>43.240236940000003</v>
      </c>
      <c r="H49" s="124">
        <v>6.4738580000000004E-2</v>
      </c>
      <c r="I49" s="124">
        <v>3384.9039768600001</v>
      </c>
      <c r="J49" s="124">
        <v>261.02257276</v>
      </c>
      <c r="K49" s="124">
        <v>3123.8814041000001</v>
      </c>
      <c r="L49" s="124">
        <v>15396.243274300001</v>
      </c>
      <c r="M49" s="124">
        <v>15289.35486761</v>
      </c>
      <c r="N49" s="124">
        <v>106.88840669</v>
      </c>
      <c r="O49" s="124">
        <v>489.22104239999999</v>
      </c>
      <c r="P49" s="124">
        <v>79.822891120000008</v>
      </c>
      <c r="Q49" s="125"/>
      <c r="R49" s="125"/>
      <c r="S49" s="125"/>
      <c r="T49" s="125"/>
      <c r="U49" s="125"/>
      <c r="V49" s="125"/>
    </row>
    <row r="50" spans="1:22" hidden="1" outlineLevel="1">
      <c r="A50" s="15">
        <v>41730</v>
      </c>
      <c r="B50" s="124">
        <v>19950.744248409999</v>
      </c>
      <c r="C50" s="45">
        <v>304.11667456999999</v>
      </c>
      <c r="D50" s="124">
        <v>220.57038133999998</v>
      </c>
      <c r="E50" s="124">
        <v>83.546293230000003</v>
      </c>
      <c r="F50" s="124">
        <v>52.536731790000005</v>
      </c>
      <c r="G50" s="124">
        <v>52.175642080000003</v>
      </c>
      <c r="H50" s="124">
        <v>0.36108971000000001</v>
      </c>
      <c r="I50" s="124">
        <v>4186.9606735500001</v>
      </c>
      <c r="J50" s="124">
        <v>300.30491413999999</v>
      </c>
      <c r="K50" s="124">
        <v>3886.6557594099995</v>
      </c>
      <c r="L50" s="124">
        <v>15407.1301685</v>
      </c>
      <c r="M50" s="124">
        <v>15295.344606129998</v>
      </c>
      <c r="N50" s="124">
        <v>111.78556237000001</v>
      </c>
      <c r="O50" s="124">
        <v>475.63347457999998</v>
      </c>
      <c r="P50" s="124">
        <v>68.173077479999989</v>
      </c>
      <c r="Q50" s="125"/>
      <c r="R50" s="125"/>
      <c r="S50" s="125"/>
      <c r="T50" s="125"/>
      <c r="U50" s="125"/>
      <c r="V50" s="125"/>
    </row>
    <row r="51" spans="1:22" hidden="1" outlineLevel="1">
      <c r="A51" s="15">
        <v>41760</v>
      </c>
      <c r="B51" s="124">
        <v>20228.362492910001</v>
      </c>
      <c r="C51" s="45">
        <v>325.23319896999999</v>
      </c>
      <c r="D51" s="124">
        <v>220.32629227999999</v>
      </c>
      <c r="E51" s="124">
        <v>104.90690669</v>
      </c>
      <c r="F51" s="124">
        <v>44.384598560000001</v>
      </c>
      <c r="G51" s="124">
        <v>41.347391619999996</v>
      </c>
      <c r="H51" s="124">
        <v>3.0372069399999999</v>
      </c>
      <c r="I51" s="124">
        <v>4436.0597980600005</v>
      </c>
      <c r="J51" s="124">
        <v>349.59841174999997</v>
      </c>
      <c r="K51" s="124">
        <v>4086.4613863099994</v>
      </c>
      <c r="L51" s="124">
        <v>15422.684897319999</v>
      </c>
      <c r="M51" s="124">
        <v>15305.098736479998</v>
      </c>
      <c r="N51" s="124">
        <v>117.58616084000001</v>
      </c>
      <c r="O51" s="124">
        <v>394.90179665000005</v>
      </c>
      <c r="P51" s="124">
        <v>75.077224700000002</v>
      </c>
      <c r="Q51" s="125"/>
      <c r="R51" s="125"/>
      <c r="S51" s="125"/>
      <c r="T51" s="125"/>
      <c r="U51" s="125"/>
      <c r="V51" s="125"/>
    </row>
    <row r="52" spans="1:22" hidden="1" outlineLevel="1">
      <c r="A52" s="15">
        <v>41791</v>
      </c>
      <c r="B52" s="124">
        <v>20158.27362951</v>
      </c>
      <c r="C52" s="45">
        <v>374.89693777999997</v>
      </c>
      <c r="D52" s="124">
        <v>217.31838332999996</v>
      </c>
      <c r="E52" s="124">
        <v>157.57855444999998</v>
      </c>
      <c r="F52" s="124">
        <v>46.646626019999999</v>
      </c>
      <c r="G52" s="124">
        <v>44.446149480000003</v>
      </c>
      <c r="H52" s="124">
        <v>2.2004765399999999</v>
      </c>
      <c r="I52" s="124">
        <v>4148.3161759000004</v>
      </c>
      <c r="J52" s="124">
        <v>290.0019375</v>
      </c>
      <c r="K52" s="124">
        <v>3858.3142384000002</v>
      </c>
      <c r="L52" s="124">
        <v>15588.413889809999</v>
      </c>
      <c r="M52" s="124">
        <v>15467.875544140003</v>
      </c>
      <c r="N52" s="124">
        <v>120.53834567000001</v>
      </c>
      <c r="O52" s="124">
        <v>392.64368117999999</v>
      </c>
      <c r="P52" s="124">
        <v>144.74582841</v>
      </c>
      <c r="Q52" s="125"/>
      <c r="R52" s="125"/>
      <c r="S52" s="125"/>
      <c r="T52" s="125"/>
      <c r="U52" s="125"/>
      <c r="V52" s="125"/>
    </row>
    <row r="53" spans="1:22" hidden="1" outlineLevel="1">
      <c r="A53" s="15">
        <v>41821</v>
      </c>
      <c r="B53" s="124">
        <v>20057.799233739999</v>
      </c>
      <c r="C53" s="45">
        <v>382.59811785000005</v>
      </c>
      <c r="D53" s="124">
        <v>215.52708560000002</v>
      </c>
      <c r="E53" s="124">
        <v>167.07103225</v>
      </c>
      <c r="F53" s="124">
        <v>49.045446779999999</v>
      </c>
      <c r="G53" s="124">
        <v>46.98552376</v>
      </c>
      <c r="H53" s="124">
        <v>2.0599230199999998</v>
      </c>
      <c r="I53" s="124">
        <v>4478.2635230799997</v>
      </c>
      <c r="J53" s="124">
        <v>485.63355387000001</v>
      </c>
      <c r="K53" s="124">
        <v>3992.6299692100001</v>
      </c>
      <c r="L53" s="124">
        <v>15147.892146029999</v>
      </c>
      <c r="M53" s="124">
        <v>15036.335205339999</v>
      </c>
      <c r="N53" s="124">
        <v>111.55694069</v>
      </c>
      <c r="O53" s="124">
        <v>426.22434414999998</v>
      </c>
      <c r="P53" s="124">
        <v>94.042882880000008</v>
      </c>
      <c r="Q53" s="125"/>
      <c r="R53" s="125"/>
      <c r="S53" s="125"/>
      <c r="T53" s="125"/>
      <c r="U53" s="125"/>
      <c r="V53" s="125"/>
    </row>
    <row r="54" spans="1:22" hidden="1" outlineLevel="1">
      <c r="A54" s="15">
        <v>41852</v>
      </c>
      <c r="B54" s="124">
        <v>20315.952928750001</v>
      </c>
      <c r="C54" s="45">
        <v>367.44308846000001</v>
      </c>
      <c r="D54" s="124">
        <v>222.46032474</v>
      </c>
      <c r="E54" s="124">
        <v>144.98276372000001</v>
      </c>
      <c r="F54" s="124">
        <v>48.951236080000001</v>
      </c>
      <c r="G54" s="124">
        <v>46.464745629999996</v>
      </c>
      <c r="H54" s="124">
        <v>2.4864904499999998</v>
      </c>
      <c r="I54" s="124">
        <v>4296.0828379499999</v>
      </c>
      <c r="J54" s="124">
        <v>370.61009173000002</v>
      </c>
      <c r="K54" s="124">
        <v>3925.4727462199999</v>
      </c>
      <c r="L54" s="124">
        <v>15603.475766260002</v>
      </c>
      <c r="M54" s="124">
        <v>15490.670615450003</v>
      </c>
      <c r="N54" s="124">
        <v>112.80515081000001</v>
      </c>
      <c r="O54" s="124">
        <v>452.12998116999995</v>
      </c>
      <c r="P54" s="124">
        <v>104.07082299999999</v>
      </c>
      <c r="Q54" s="125"/>
      <c r="R54" s="125"/>
      <c r="S54" s="125"/>
      <c r="T54" s="125"/>
      <c r="U54" s="125"/>
      <c r="V54" s="125"/>
    </row>
    <row r="55" spans="1:22" hidden="1" outlineLevel="1">
      <c r="A55" s="15">
        <v>41883</v>
      </c>
      <c r="B55" s="124">
        <v>19492.340021579999</v>
      </c>
      <c r="C55" s="45">
        <v>353.01229281999997</v>
      </c>
      <c r="D55" s="124">
        <v>218.72687897</v>
      </c>
      <c r="E55" s="124">
        <v>134.28541385</v>
      </c>
      <c r="F55" s="124">
        <v>51.397417760000003</v>
      </c>
      <c r="G55" s="124">
        <v>48.062968049999995</v>
      </c>
      <c r="H55" s="124">
        <v>3.3344497100000003</v>
      </c>
      <c r="I55" s="124">
        <v>4302.5264564699992</v>
      </c>
      <c r="J55" s="124">
        <v>459.45483431999997</v>
      </c>
      <c r="K55" s="124">
        <v>3843.0716221499997</v>
      </c>
      <c r="L55" s="124">
        <v>14785.403854529999</v>
      </c>
      <c r="M55" s="124">
        <v>14675.300152420001</v>
      </c>
      <c r="N55" s="124">
        <v>110.10370211</v>
      </c>
      <c r="O55" s="124">
        <v>471.54616356999998</v>
      </c>
      <c r="P55" s="124">
        <v>104.30333639</v>
      </c>
      <c r="Q55" s="125"/>
      <c r="R55" s="125"/>
      <c r="S55" s="125"/>
      <c r="T55" s="125"/>
      <c r="U55" s="125"/>
      <c r="V55" s="125"/>
    </row>
    <row r="56" spans="1:22" hidden="1" outlineLevel="1">
      <c r="A56" s="15">
        <v>41913</v>
      </c>
      <c r="B56" s="124">
        <v>18897.654621819998</v>
      </c>
      <c r="C56" s="45">
        <v>334.82166083999999</v>
      </c>
      <c r="D56" s="124">
        <v>216.7851259</v>
      </c>
      <c r="E56" s="124">
        <v>118.03653494</v>
      </c>
      <c r="F56" s="124">
        <v>50.516592710000005</v>
      </c>
      <c r="G56" s="124">
        <v>46.496118790000004</v>
      </c>
      <c r="H56" s="124">
        <v>4.0204739199999997</v>
      </c>
      <c r="I56" s="124">
        <v>3766.9204597199996</v>
      </c>
      <c r="J56" s="124">
        <v>378.96891466</v>
      </c>
      <c r="K56" s="124">
        <v>3387.9515450600002</v>
      </c>
      <c r="L56" s="124">
        <v>14745.395908549999</v>
      </c>
      <c r="M56" s="124">
        <v>14636.682710969999</v>
      </c>
      <c r="N56" s="124">
        <v>108.71319758</v>
      </c>
      <c r="O56" s="124">
        <v>458.94645066999999</v>
      </c>
      <c r="P56" s="124">
        <v>96.897631469999993</v>
      </c>
      <c r="Q56" s="125"/>
      <c r="R56" s="125"/>
      <c r="S56" s="125"/>
      <c r="T56" s="125"/>
      <c r="U56" s="125"/>
      <c r="V56" s="125"/>
    </row>
    <row r="57" spans="1:22" hidden="1" outlineLevel="1">
      <c r="A57" s="15">
        <v>41944</v>
      </c>
      <c r="B57" s="124">
        <v>20601.438156330001</v>
      </c>
      <c r="C57" s="45">
        <v>512.44546732000003</v>
      </c>
      <c r="D57" s="124">
        <v>397.56604019000002</v>
      </c>
      <c r="E57" s="124">
        <v>114.87942713</v>
      </c>
      <c r="F57" s="124">
        <v>57.697543160000002</v>
      </c>
      <c r="G57" s="124">
        <v>52.550527180000003</v>
      </c>
      <c r="H57" s="124">
        <v>5.1470159799999999</v>
      </c>
      <c r="I57" s="124">
        <v>4239.4380934299998</v>
      </c>
      <c r="J57" s="124">
        <v>490.87070001999996</v>
      </c>
      <c r="K57" s="124">
        <v>3748.56739341</v>
      </c>
      <c r="L57" s="124">
        <v>15791.85705242</v>
      </c>
      <c r="M57" s="124">
        <v>15681.111467090001</v>
      </c>
      <c r="N57" s="124">
        <v>110.74558533000001</v>
      </c>
      <c r="O57" s="124">
        <v>227.49118709000001</v>
      </c>
      <c r="P57" s="124">
        <v>139.20371176</v>
      </c>
      <c r="Q57" s="125"/>
      <c r="R57" s="125"/>
      <c r="S57" s="125"/>
      <c r="T57" s="125"/>
      <c r="U57" s="125"/>
      <c r="V57" s="125"/>
    </row>
    <row r="58" spans="1:22" hidden="1" outlineLevel="1">
      <c r="A58" s="15">
        <v>41974</v>
      </c>
      <c r="B58" s="124">
        <v>21223.683197310002</v>
      </c>
      <c r="C58" s="45">
        <v>362.86524470000006</v>
      </c>
      <c r="D58" s="124">
        <v>257.36998038000002</v>
      </c>
      <c r="E58" s="124">
        <v>105.49526431999999</v>
      </c>
      <c r="F58" s="124">
        <v>57.290867920000004</v>
      </c>
      <c r="G58" s="124">
        <v>53.813213170000004</v>
      </c>
      <c r="H58" s="124">
        <v>3.4776547500000001</v>
      </c>
      <c r="I58" s="124">
        <v>4849.7213589700004</v>
      </c>
      <c r="J58" s="124">
        <v>484.10678279000001</v>
      </c>
      <c r="K58" s="124">
        <v>4365.6145761799999</v>
      </c>
      <c r="L58" s="124">
        <v>15953.805725720002</v>
      </c>
      <c r="M58" s="124">
        <v>15854.85014481</v>
      </c>
      <c r="N58" s="124">
        <v>98.955580909999995</v>
      </c>
      <c r="O58" s="124">
        <v>234.61533383</v>
      </c>
      <c r="P58" s="124">
        <v>120.70377349</v>
      </c>
      <c r="Q58" s="125"/>
      <c r="R58" s="125"/>
      <c r="S58" s="125"/>
      <c r="T58" s="125"/>
      <c r="U58" s="125"/>
      <c r="V58" s="125"/>
    </row>
    <row r="59" spans="1:22" hidden="1" outlineLevel="1">
      <c r="A59" s="15">
        <v>42005</v>
      </c>
      <c r="B59" s="124">
        <v>20899.58237837</v>
      </c>
      <c r="C59" s="45">
        <v>364.83748123999999</v>
      </c>
      <c r="D59" s="124">
        <v>261.43459455999999</v>
      </c>
      <c r="E59" s="124">
        <v>103.40288668000001</v>
      </c>
      <c r="F59" s="124">
        <v>87.102819949999997</v>
      </c>
      <c r="G59" s="124">
        <v>82.922561929999986</v>
      </c>
      <c r="H59" s="124">
        <v>4.1802580200000001</v>
      </c>
      <c r="I59" s="124">
        <v>4610.6908597800002</v>
      </c>
      <c r="J59" s="124">
        <v>422.31705608999994</v>
      </c>
      <c r="K59" s="124">
        <v>4188.3738036900004</v>
      </c>
      <c r="L59" s="124">
        <v>15836.951217399999</v>
      </c>
      <c r="M59" s="124">
        <v>15729.717329079998</v>
      </c>
      <c r="N59" s="124">
        <v>107.23388832000001</v>
      </c>
      <c r="O59" s="124">
        <v>248.22036379999997</v>
      </c>
      <c r="P59" s="124">
        <v>117.33832100000001</v>
      </c>
      <c r="Q59" s="125"/>
      <c r="R59" s="125"/>
      <c r="S59" s="125"/>
      <c r="T59" s="125"/>
      <c r="U59" s="125"/>
      <c r="V59" s="125"/>
    </row>
    <row r="60" spans="1:22" hidden="1" outlineLevel="1">
      <c r="A60" s="15">
        <v>42036</v>
      </c>
      <c r="B60" s="124">
        <v>27041.554126769999</v>
      </c>
      <c r="C60" s="45">
        <v>495.53819822999998</v>
      </c>
      <c r="D60" s="124">
        <v>385.32848619999999</v>
      </c>
      <c r="E60" s="124">
        <v>110.20971202999999</v>
      </c>
      <c r="F60" s="124">
        <v>161.49123599000001</v>
      </c>
      <c r="G60" s="124">
        <v>157.64289790000001</v>
      </c>
      <c r="H60" s="124">
        <v>3.8483380899999999</v>
      </c>
      <c r="I60" s="124">
        <v>6389.7017585100002</v>
      </c>
      <c r="J60" s="124">
        <v>582.49186648</v>
      </c>
      <c r="K60" s="124">
        <v>5807.2098920300004</v>
      </c>
      <c r="L60" s="124">
        <v>19994.822934039999</v>
      </c>
      <c r="M60" s="124">
        <v>19885.275202689998</v>
      </c>
      <c r="N60" s="124">
        <v>109.54773135000001</v>
      </c>
      <c r="O60" s="124">
        <v>399.06606495999995</v>
      </c>
      <c r="P60" s="124">
        <v>182.52158248000001</v>
      </c>
      <c r="Q60" s="125"/>
      <c r="R60" s="125"/>
      <c r="S60" s="125"/>
      <c r="T60" s="125"/>
      <c r="U60" s="125"/>
      <c r="V60" s="125"/>
    </row>
    <row r="61" spans="1:22" hidden="1" outlineLevel="1">
      <c r="A61" s="15">
        <v>42064</v>
      </c>
      <c r="B61" s="124">
        <v>23323.504609449999</v>
      </c>
      <c r="C61" s="45">
        <v>427.23818232999997</v>
      </c>
      <c r="D61" s="124">
        <v>339.60812868000005</v>
      </c>
      <c r="E61" s="124">
        <v>87.630053650000008</v>
      </c>
      <c r="F61" s="124">
        <v>151.27939043999999</v>
      </c>
      <c r="G61" s="124">
        <v>146.47595677999999</v>
      </c>
      <c r="H61" s="124">
        <v>4.8034336599999996</v>
      </c>
      <c r="I61" s="124">
        <v>5635.9421109300001</v>
      </c>
      <c r="J61" s="124">
        <v>586.20837813999992</v>
      </c>
      <c r="K61" s="124">
        <v>5049.7337327900004</v>
      </c>
      <c r="L61" s="124">
        <v>17109.04492575</v>
      </c>
      <c r="M61" s="124">
        <v>16994.087022059997</v>
      </c>
      <c r="N61" s="124">
        <v>114.95790368999999</v>
      </c>
      <c r="O61" s="124">
        <v>321.74668677</v>
      </c>
      <c r="P61" s="124">
        <v>144.3181658</v>
      </c>
      <c r="Q61" s="125"/>
      <c r="R61" s="125"/>
      <c r="S61" s="125"/>
      <c r="T61" s="125"/>
      <c r="U61" s="125"/>
      <c r="V61" s="125"/>
    </row>
    <row r="62" spans="1:22" hidden="1" outlineLevel="1">
      <c r="A62" s="15">
        <v>42095</v>
      </c>
      <c r="B62" s="124">
        <v>22751.604364260002</v>
      </c>
      <c r="C62" s="45">
        <v>390.85071434999998</v>
      </c>
      <c r="D62" s="124">
        <v>311.57638964</v>
      </c>
      <c r="E62" s="124">
        <v>79.274324710000002</v>
      </c>
      <c r="F62" s="124">
        <v>146.95109364999999</v>
      </c>
      <c r="G62" s="124">
        <v>144.35438721999998</v>
      </c>
      <c r="H62" s="124">
        <v>2.5967064299999998</v>
      </c>
      <c r="I62" s="124">
        <v>5960.07299203</v>
      </c>
      <c r="J62" s="124">
        <v>599.87333923000006</v>
      </c>
      <c r="K62" s="124">
        <v>5360.1996528</v>
      </c>
      <c r="L62" s="124">
        <v>16253.72956423</v>
      </c>
      <c r="M62" s="124">
        <v>16135.274849339999</v>
      </c>
      <c r="N62" s="124">
        <v>118.45471489000001</v>
      </c>
      <c r="O62" s="124">
        <v>281.15373750000003</v>
      </c>
      <c r="P62" s="124">
        <v>136.82392390000001</v>
      </c>
      <c r="Q62" s="125"/>
      <c r="R62" s="125"/>
      <c r="S62" s="125"/>
      <c r="T62" s="125"/>
      <c r="U62" s="125"/>
      <c r="V62" s="125"/>
    </row>
    <row r="63" spans="1:22" hidden="1" outlineLevel="1">
      <c r="A63" s="15">
        <v>42125</v>
      </c>
      <c r="B63" s="124">
        <v>22908.939256850001</v>
      </c>
      <c r="C63" s="45">
        <v>390.11175799</v>
      </c>
      <c r="D63" s="124">
        <v>312.21729110000001</v>
      </c>
      <c r="E63" s="124">
        <v>77.89446688999999</v>
      </c>
      <c r="F63" s="124">
        <v>150.26823973</v>
      </c>
      <c r="G63" s="124">
        <v>145.80290309</v>
      </c>
      <c r="H63" s="124">
        <v>4.4653366399999994</v>
      </c>
      <c r="I63" s="124">
        <v>6153.8092243599995</v>
      </c>
      <c r="J63" s="124">
        <v>635.58742675999997</v>
      </c>
      <c r="K63" s="124">
        <v>5518.2217975999993</v>
      </c>
      <c r="L63" s="124">
        <v>16214.750034770001</v>
      </c>
      <c r="M63" s="124">
        <v>16090.020645439999</v>
      </c>
      <c r="N63" s="124">
        <v>124.72938933000002</v>
      </c>
      <c r="O63" s="124">
        <v>282.12170089999995</v>
      </c>
      <c r="P63" s="124">
        <v>131.00740762999999</v>
      </c>
      <c r="Q63" s="125"/>
      <c r="R63" s="125"/>
      <c r="S63" s="125"/>
      <c r="T63" s="125"/>
      <c r="U63" s="125"/>
      <c r="V63" s="125"/>
    </row>
    <row r="64" spans="1:22" hidden="1" outlineLevel="1">
      <c r="A64" s="15">
        <v>42156</v>
      </c>
      <c r="B64" s="124">
        <v>22958.248789280002</v>
      </c>
      <c r="C64" s="45">
        <v>405.96002335999998</v>
      </c>
      <c r="D64" s="124">
        <v>321.16541056</v>
      </c>
      <c r="E64" s="124">
        <v>84.794612799999996</v>
      </c>
      <c r="F64" s="124">
        <v>144.22694998999998</v>
      </c>
      <c r="G64" s="124">
        <v>139.52204956</v>
      </c>
      <c r="H64" s="124">
        <v>4.7049004299999995</v>
      </c>
      <c r="I64" s="124">
        <v>6158.9048528800004</v>
      </c>
      <c r="J64" s="124">
        <v>655.18456964999996</v>
      </c>
      <c r="K64" s="124">
        <v>5503.7202832299999</v>
      </c>
      <c r="L64" s="124">
        <v>16249.15696305</v>
      </c>
      <c r="M64" s="124">
        <v>16121.544138099998</v>
      </c>
      <c r="N64" s="124">
        <v>127.61282495</v>
      </c>
      <c r="O64" s="124">
        <v>280.77674446999998</v>
      </c>
      <c r="P64" s="124">
        <v>129.58761937</v>
      </c>
      <c r="Q64" s="125"/>
      <c r="R64" s="125"/>
      <c r="S64" s="125"/>
      <c r="T64" s="125"/>
      <c r="U64" s="125"/>
      <c r="V64" s="125"/>
    </row>
    <row r="65" spans="1:22" hidden="1" outlineLevel="1">
      <c r="A65" s="15">
        <v>42186</v>
      </c>
      <c r="B65" s="124">
        <v>22854.848667549999</v>
      </c>
      <c r="C65" s="45">
        <v>410.77644091999997</v>
      </c>
      <c r="D65" s="124">
        <v>315.49491789999996</v>
      </c>
      <c r="E65" s="124">
        <v>95.281523019999995</v>
      </c>
      <c r="F65" s="124">
        <v>156.74483601</v>
      </c>
      <c r="G65" s="124">
        <v>152.71538697</v>
      </c>
      <c r="H65" s="124">
        <v>4.0294490400000003</v>
      </c>
      <c r="I65" s="124">
        <v>6132.0351028500008</v>
      </c>
      <c r="J65" s="124">
        <v>529.64344108</v>
      </c>
      <c r="K65" s="124">
        <v>5602.3916617700006</v>
      </c>
      <c r="L65" s="124">
        <v>16155.29228777</v>
      </c>
      <c r="M65" s="124">
        <v>16023.923288850001</v>
      </c>
      <c r="N65" s="124">
        <v>131.36899892</v>
      </c>
      <c r="O65" s="124">
        <v>291.85699990000001</v>
      </c>
      <c r="P65" s="124">
        <v>126.27605206</v>
      </c>
      <c r="Q65" s="125"/>
      <c r="R65" s="125"/>
      <c r="S65" s="125"/>
      <c r="T65" s="125"/>
      <c r="U65" s="125"/>
      <c r="V65" s="125"/>
    </row>
    <row r="66" spans="1:22" hidden="1" outlineLevel="1">
      <c r="A66" s="15">
        <v>42217</v>
      </c>
      <c r="B66" s="124">
        <v>22711.977963379999</v>
      </c>
      <c r="C66" s="45">
        <v>426.07928092999998</v>
      </c>
      <c r="D66" s="124">
        <v>317.14471449999996</v>
      </c>
      <c r="E66" s="124">
        <v>108.93456643</v>
      </c>
      <c r="F66" s="124">
        <v>183.82732220000003</v>
      </c>
      <c r="G66" s="124">
        <v>179.74248124000002</v>
      </c>
      <c r="H66" s="124">
        <v>4.0848409600000002</v>
      </c>
      <c r="I66" s="124">
        <v>6055.4687877600009</v>
      </c>
      <c r="J66" s="124">
        <v>509.61381585999999</v>
      </c>
      <c r="K66" s="124">
        <v>5545.8549719000002</v>
      </c>
      <c r="L66" s="124">
        <v>16046.602572489999</v>
      </c>
      <c r="M66" s="124">
        <v>15902.337120740001</v>
      </c>
      <c r="N66" s="124">
        <v>144.26545175000001</v>
      </c>
      <c r="O66" s="124">
        <v>288.94118580000003</v>
      </c>
      <c r="P66" s="124">
        <v>130.48852145999999</v>
      </c>
      <c r="Q66" s="125"/>
      <c r="R66" s="125"/>
      <c r="S66" s="125"/>
      <c r="T66" s="125"/>
      <c r="U66" s="125"/>
      <c r="V66" s="125"/>
    </row>
    <row r="67" spans="1:22" hidden="1" outlineLevel="1">
      <c r="A67" s="15">
        <v>42248</v>
      </c>
      <c r="B67" s="124">
        <v>22045.517619030001</v>
      </c>
      <c r="C67" s="45">
        <v>429.32494355</v>
      </c>
      <c r="D67" s="124">
        <v>327.28861341999999</v>
      </c>
      <c r="E67" s="124">
        <v>102.03633013000001</v>
      </c>
      <c r="F67" s="124">
        <v>384.38828225999998</v>
      </c>
      <c r="G67" s="124">
        <v>230.23004433</v>
      </c>
      <c r="H67" s="124">
        <v>154.15823792999998</v>
      </c>
      <c r="I67" s="124">
        <v>5878.7604726500003</v>
      </c>
      <c r="J67" s="124">
        <v>636.74231049000002</v>
      </c>
      <c r="K67" s="124">
        <v>5242.0181621600004</v>
      </c>
      <c r="L67" s="124">
        <v>15353.043920569999</v>
      </c>
      <c r="M67" s="124">
        <v>15221.24127276</v>
      </c>
      <c r="N67" s="124">
        <v>131.80264781</v>
      </c>
      <c r="O67" s="124">
        <v>285.95734535999998</v>
      </c>
      <c r="P67" s="124">
        <v>124.46170648999998</v>
      </c>
      <c r="Q67" s="125"/>
      <c r="R67" s="125"/>
      <c r="S67" s="125"/>
      <c r="T67" s="125"/>
      <c r="U67" s="125"/>
      <c r="V67" s="125"/>
    </row>
    <row r="68" spans="1:22" hidden="1" outlineLevel="1">
      <c r="A68" s="15">
        <v>42278</v>
      </c>
      <c r="B68" s="124">
        <v>23386.395089360001</v>
      </c>
      <c r="C68" s="45">
        <v>436.04767631000004</v>
      </c>
      <c r="D68" s="124">
        <v>342.26913245999998</v>
      </c>
      <c r="E68" s="124">
        <v>93.778543850000005</v>
      </c>
      <c r="F68" s="124">
        <v>400.39053446000003</v>
      </c>
      <c r="G68" s="124">
        <v>246.42264412</v>
      </c>
      <c r="H68" s="124">
        <v>153.96789034</v>
      </c>
      <c r="I68" s="124">
        <v>6330.8334391900007</v>
      </c>
      <c r="J68" s="124">
        <v>663.41698698999994</v>
      </c>
      <c r="K68" s="124">
        <v>5667.4164522000001</v>
      </c>
      <c r="L68" s="124">
        <v>16219.123439399998</v>
      </c>
      <c r="M68" s="124">
        <v>16077.360101459999</v>
      </c>
      <c r="N68" s="124">
        <v>141.76333794000001</v>
      </c>
      <c r="O68" s="124">
        <v>309.82025463999997</v>
      </c>
      <c r="P68" s="124">
        <v>125.99128303000001</v>
      </c>
      <c r="Q68" s="45"/>
      <c r="R68" s="45"/>
      <c r="S68" s="45"/>
      <c r="T68" s="45"/>
      <c r="U68" s="45"/>
      <c r="V68" s="45"/>
    </row>
    <row r="69" spans="1:22" hidden="1" outlineLevel="1">
      <c r="A69" s="15">
        <v>42309</v>
      </c>
      <c r="B69" s="124">
        <v>24134.5209813</v>
      </c>
      <c r="C69" s="45">
        <v>464.77268801000002</v>
      </c>
      <c r="D69" s="124">
        <v>349.29787493999999</v>
      </c>
      <c r="E69" s="124">
        <v>115.47481306999998</v>
      </c>
      <c r="F69" s="124">
        <v>410.76721062000001</v>
      </c>
      <c r="G69" s="124">
        <v>267.6238515</v>
      </c>
      <c r="H69" s="124">
        <v>143.14335912000001</v>
      </c>
      <c r="I69" s="124">
        <v>6884.0147123700008</v>
      </c>
      <c r="J69" s="124">
        <v>695.05916169000011</v>
      </c>
      <c r="K69" s="124">
        <v>6188.9555506799998</v>
      </c>
      <c r="L69" s="124">
        <v>16374.966370300001</v>
      </c>
      <c r="M69" s="124">
        <v>16242.92561072</v>
      </c>
      <c r="N69" s="124">
        <v>132.04075958000001</v>
      </c>
      <c r="O69" s="124">
        <v>322.31442104000001</v>
      </c>
      <c r="P69" s="124">
        <v>121.70987678</v>
      </c>
      <c r="Q69" s="45"/>
      <c r="R69" s="45"/>
      <c r="S69" s="45"/>
      <c r="T69" s="45"/>
      <c r="U69" s="45"/>
      <c r="V69" s="45"/>
    </row>
    <row r="70" spans="1:22" hidden="1" outlineLevel="1">
      <c r="A70" s="15">
        <v>42339</v>
      </c>
      <c r="B70" s="124">
        <v>24987.240693389998</v>
      </c>
      <c r="C70" s="45">
        <v>469.68952482000003</v>
      </c>
      <c r="D70" s="124">
        <v>356.82810264</v>
      </c>
      <c r="E70" s="124">
        <v>112.86142218000003</v>
      </c>
      <c r="F70" s="124">
        <v>137.95042009000002</v>
      </c>
      <c r="G70" s="124">
        <v>135.16930037</v>
      </c>
      <c r="H70" s="124">
        <v>2.78111972</v>
      </c>
      <c r="I70" s="124">
        <v>7877.20434793</v>
      </c>
      <c r="J70" s="124">
        <v>1091.2463469300001</v>
      </c>
      <c r="K70" s="124">
        <v>6785.958001</v>
      </c>
      <c r="L70" s="124">
        <v>16502.396400550002</v>
      </c>
      <c r="M70" s="124">
        <v>16372.51667123</v>
      </c>
      <c r="N70" s="124">
        <v>129.87972932</v>
      </c>
      <c r="O70" s="124">
        <v>156.50389661</v>
      </c>
      <c r="P70" s="124">
        <v>112.06968244000001</v>
      </c>
      <c r="Q70" s="45"/>
      <c r="R70" s="45"/>
      <c r="S70" s="45"/>
      <c r="T70" s="45"/>
      <c r="U70" s="45"/>
      <c r="V70" s="45"/>
    </row>
    <row r="71" spans="1:22" hidden="1" outlineLevel="1">
      <c r="A71" s="15">
        <v>42370</v>
      </c>
      <c r="B71" s="124">
        <v>24567.976830840002</v>
      </c>
      <c r="C71" s="45">
        <v>453.67702703999998</v>
      </c>
      <c r="D71" s="124">
        <v>362.94143054999995</v>
      </c>
      <c r="E71" s="124">
        <v>90.735596490000006</v>
      </c>
      <c r="F71" s="124">
        <v>247.21776454999997</v>
      </c>
      <c r="G71" s="124">
        <v>183.94493356999999</v>
      </c>
      <c r="H71" s="124">
        <v>63.272830980000002</v>
      </c>
      <c r="I71" s="124">
        <v>7214.8471024200007</v>
      </c>
      <c r="J71" s="124">
        <v>1073.01115983</v>
      </c>
      <c r="K71" s="124">
        <v>6141.8359425899998</v>
      </c>
      <c r="L71" s="124">
        <v>16652.234936829998</v>
      </c>
      <c r="M71" s="124">
        <v>16513.203648169998</v>
      </c>
      <c r="N71" s="124">
        <v>139.03128866</v>
      </c>
      <c r="O71" s="124">
        <v>-6.1771962899999995</v>
      </c>
      <c r="P71" s="124">
        <v>116.60144070000001</v>
      </c>
      <c r="Q71" s="45"/>
      <c r="R71" s="45"/>
      <c r="S71" s="45"/>
      <c r="T71" s="45"/>
      <c r="U71" s="45"/>
      <c r="V71" s="45"/>
    </row>
    <row r="72" spans="1:22" hidden="1" outlineLevel="1">
      <c r="A72" s="15">
        <v>42401</v>
      </c>
      <c r="B72" s="124">
        <v>25888.801267020001</v>
      </c>
      <c r="C72" s="45">
        <v>490.19333417999997</v>
      </c>
      <c r="D72" s="124">
        <v>389.91738881000003</v>
      </c>
      <c r="E72" s="124">
        <v>100.27594536999997</v>
      </c>
      <c r="F72" s="124">
        <v>371.97074402999999</v>
      </c>
      <c r="G72" s="124">
        <v>214.49973414999999</v>
      </c>
      <c r="H72" s="124">
        <v>157.47100988</v>
      </c>
      <c r="I72" s="124">
        <v>7668.4846412199995</v>
      </c>
      <c r="J72" s="124">
        <v>1040.9988886400001</v>
      </c>
      <c r="K72" s="124">
        <v>6627.4857525799998</v>
      </c>
      <c r="L72" s="124">
        <v>17358.152547590005</v>
      </c>
      <c r="M72" s="124">
        <v>17206.801404200003</v>
      </c>
      <c r="N72" s="124">
        <v>151.35114339</v>
      </c>
      <c r="O72" s="124">
        <v>34.526923409999995</v>
      </c>
      <c r="P72" s="124">
        <v>119.64231182</v>
      </c>
      <c r="Q72" s="45"/>
      <c r="R72" s="45"/>
      <c r="S72" s="45"/>
      <c r="T72" s="45"/>
      <c r="U72" s="45"/>
      <c r="V72" s="45"/>
    </row>
    <row r="73" spans="1:22" hidden="1" outlineLevel="1">
      <c r="A73" s="15">
        <v>42430</v>
      </c>
      <c r="B73" s="124">
        <v>25616.110052560001</v>
      </c>
      <c r="C73" s="45">
        <v>471.80777397999998</v>
      </c>
      <c r="D73" s="124">
        <v>381.53003299</v>
      </c>
      <c r="E73" s="124">
        <v>90.277740989999998</v>
      </c>
      <c r="F73" s="124">
        <v>363.93892359999995</v>
      </c>
      <c r="G73" s="124">
        <v>205.81642336000002</v>
      </c>
      <c r="H73" s="124">
        <v>158.12250023999999</v>
      </c>
      <c r="I73" s="124">
        <v>7657.50052117</v>
      </c>
      <c r="J73" s="124">
        <v>1348.08432511</v>
      </c>
      <c r="K73" s="124">
        <v>6309.4161960599995</v>
      </c>
      <c r="L73" s="124">
        <v>17122.862833809999</v>
      </c>
      <c r="M73" s="124">
        <v>16977.085857370002</v>
      </c>
      <c r="N73" s="124">
        <v>145.77697644</v>
      </c>
      <c r="O73" s="124">
        <v>33.272104220000003</v>
      </c>
      <c r="P73" s="124">
        <v>117.36339117999999</v>
      </c>
      <c r="Q73" s="45"/>
      <c r="R73" s="45"/>
      <c r="S73" s="45"/>
      <c r="T73" s="45"/>
      <c r="U73" s="45"/>
      <c r="V73" s="45"/>
    </row>
    <row r="74" spans="1:22" hidden="1" outlineLevel="1">
      <c r="A74" s="15">
        <v>42461</v>
      </c>
      <c r="B74" s="124">
        <v>29284.64101521</v>
      </c>
      <c r="C74" s="45">
        <v>440.63143852999997</v>
      </c>
      <c r="D74" s="124">
        <v>373.31883203999996</v>
      </c>
      <c r="E74" s="124">
        <v>67.312606490000007</v>
      </c>
      <c r="F74" s="124">
        <v>905.04432287000009</v>
      </c>
      <c r="G74" s="124">
        <v>219.22059174</v>
      </c>
      <c r="H74" s="124">
        <v>685.82373113000006</v>
      </c>
      <c r="I74" s="124">
        <v>10898.911103840001</v>
      </c>
      <c r="J74" s="124">
        <v>1365.0695585199999</v>
      </c>
      <c r="K74" s="124">
        <v>9533.8415453199996</v>
      </c>
      <c r="L74" s="124">
        <v>17040.054149969998</v>
      </c>
      <c r="M74" s="124">
        <v>16891.044855109998</v>
      </c>
      <c r="N74" s="124">
        <v>149.00929485999998</v>
      </c>
      <c r="O74" s="124">
        <v>39.720566399999996</v>
      </c>
      <c r="P74" s="124">
        <v>96.319593949999998</v>
      </c>
      <c r="Q74" s="45"/>
      <c r="R74" s="45"/>
      <c r="S74" s="45"/>
      <c r="T74" s="45"/>
      <c r="U74" s="45"/>
      <c r="V74" s="45"/>
    </row>
    <row r="75" spans="1:22" hidden="1" outlineLevel="1">
      <c r="A75" s="15">
        <v>42491</v>
      </c>
      <c r="B75" s="124">
        <v>28810.49655453</v>
      </c>
      <c r="C75" s="45">
        <v>487.28436270999998</v>
      </c>
      <c r="D75" s="124">
        <v>373.25515272000001</v>
      </c>
      <c r="E75" s="124">
        <v>114.02920998999998</v>
      </c>
      <c r="F75" s="124">
        <v>927.50316092000003</v>
      </c>
      <c r="G75" s="124">
        <v>207.44050100000001</v>
      </c>
      <c r="H75" s="124">
        <v>720.06265991999999</v>
      </c>
      <c r="I75" s="124">
        <v>10283.594470619999</v>
      </c>
      <c r="J75" s="124">
        <v>1237.18711304</v>
      </c>
      <c r="K75" s="124">
        <v>9046.4073575799994</v>
      </c>
      <c r="L75" s="124">
        <v>17112.114560279999</v>
      </c>
      <c r="M75" s="124">
        <v>16957.534589280003</v>
      </c>
      <c r="N75" s="124">
        <v>154.57997100000003</v>
      </c>
      <c r="O75" s="124">
        <v>20.14435271</v>
      </c>
      <c r="P75" s="124">
        <v>91.587120209999995</v>
      </c>
      <c r="Q75" s="45"/>
      <c r="R75" s="45"/>
      <c r="S75" s="45"/>
      <c r="T75" s="45"/>
      <c r="U75" s="45"/>
      <c r="V75" s="45"/>
    </row>
    <row r="76" spans="1:22" hidden="1" outlineLevel="1">
      <c r="A76" s="15">
        <v>42522</v>
      </c>
      <c r="B76" s="124">
        <v>28853.887254540001</v>
      </c>
      <c r="C76" s="45">
        <v>459.42375189000006</v>
      </c>
      <c r="D76" s="124">
        <v>359.10765058999999</v>
      </c>
      <c r="E76" s="124">
        <v>100.3161013</v>
      </c>
      <c r="F76" s="124">
        <v>931.98001814000008</v>
      </c>
      <c r="G76" s="124">
        <v>211.03865609000002</v>
      </c>
      <c r="H76" s="124">
        <v>720.94136204999995</v>
      </c>
      <c r="I76" s="124">
        <v>10127.48127111</v>
      </c>
      <c r="J76" s="124">
        <v>1427.7373218599998</v>
      </c>
      <c r="K76" s="124">
        <v>8699.7439492499998</v>
      </c>
      <c r="L76" s="124">
        <v>17335.002213399999</v>
      </c>
      <c r="M76" s="124">
        <v>17187.776908889999</v>
      </c>
      <c r="N76" s="124">
        <v>147.22530451</v>
      </c>
      <c r="O76" s="124">
        <v>21.71492799</v>
      </c>
      <c r="P76" s="124">
        <v>82.630330290000003</v>
      </c>
      <c r="Q76" s="45"/>
      <c r="R76" s="45"/>
      <c r="S76" s="45"/>
      <c r="T76" s="45"/>
      <c r="U76" s="45"/>
      <c r="V76" s="45"/>
    </row>
    <row r="77" spans="1:22" hidden="1" outlineLevel="1">
      <c r="A77" s="15">
        <v>42552</v>
      </c>
      <c r="B77" s="124">
        <v>29385.559035670001</v>
      </c>
      <c r="C77" s="45">
        <v>459.26727755999991</v>
      </c>
      <c r="D77" s="124">
        <v>365.35069509999994</v>
      </c>
      <c r="E77" s="124">
        <v>93.916582459999987</v>
      </c>
      <c r="F77" s="124">
        <v>989.51457103000007</v>
      </c>
      <c r="G77" s="124">
        <v>211.52387161000001</v>
      </c>
      <c r="H77" s="124">
        <v>777.99069942000006</v>
      </c>
      <c r="I77" s="124">
        <v>10734.473081460001</v>
      </c>
      <c r="J77" s="124">
        <v>1304.0238041699999</v>
      </c>
      <c r="K77" s="124">
        <v>9430.4492772900012</v>
      </c>
      <c r="L77" s="124">
        <v>17202.304105619998</v>
      </c>
      <c r="M77" s="124">
        <v>17055.524194949998</v>
      </c>
      <c r="N77" s="124">
        <v>146.77991067000002</v>
      </c>
      <c r="O77" s="124">
        <v>15.533800220000002</v>
      </c>
      <c r="P77" s="124">
        <v>94.827811200000014</v>
      </c>
      <c r="Q77" s="45"/>
      <c r="R77" s="45"/>
      <c r="S77" s="45"/>
      <c r="T77" s="45"/>
      <c r="U77" s="45"/>
      <c r="V77" s="45"/>
    </row>
    <row r="78" spans="1:22" hidden="1" outlineLevel="1">
      <c r="A78" s="15">
        <v>42583</v>
      </c>
      <c r="B78" s="124">
        <v>30863.659351459999</v>
      </c>
      <c r="C78" s="45">
        <v>455.86585817999998</v>
      </c>
      <c r="D78" s="124">
        <v>374.27973832999993</v>
      </c>
      <c r="E78" s="124">
        <v>81.586119850000003</v>
      </c>
      <c r="F78" s="124">
        <v>1210.5664532400001</v>
      </c>
      <c r="G78" s="124">
        <v>234.33015933999999</v>
      </c>
      <c r="H78" s="124">
        <v>976.23629389999996</v>
      </c>
      <c r="I78" s="124">
        <v>10688.49102218</v>
      </c>
      <c r="J78" s="124">
        <v>1329.5766327899998</v>
      </c>
      <c r="K78" s="124">
        <v>9358.91438939</v>
      </c>
      <c r="L78" s="124">
        <v>18508.736017859999</v>
      </c>
      <c r="M78" s="124">
        <v>18346.79535733</v>
      </c>
      <c r="N78" s="124">
        <v>161.94066052999997</v>
      </c>
      <c r="O78" s="124">
        <v>40.200541770000001</v>
      </c>
      <c r="P78" s="124">
        <v>95.083768619999987</v>
      </c>
      <c r="Q78" s="45"/>
      <c r="R78" s="45"/>
      <c r="S78" s="45"/>
      <c r="T78" s="45"/>
      <c r="U78" s="45"/>
      <c r="V78" s="45"/>
    </row>
    <row r="79" spans="1:22" hidden="1" outlineLevel="1">
      <c r="A79" s="15">
        <v>42614</v>
      </c>
      <c r="B79" s="124">
        <v>31169.357614100001</v>
      </c>
      <c r="C79" s="45">
        <v>499.87554870999998</v>
      </c>
      <c r="D79" s="124">
        <v>396.02098563999999</v>
      </c>
      <c r="E79" s="124">
        <v>103.85456307000001</v>
      </c>
      <c r="F79" s="124">
        <v>1680.7516208500001</v>
      </c>
      <c r="G79" s="124">
        <v>242.05248165</v>
      </c>
      <c r="H79" s="124">
        <v>1438.6991392</v>
      </c>
      <c r="I79" s="124">
        <v>10154.37293992</v>
      </c>
      <c r="J79" s="124">
        <v>1269.6461132499999</v>
      </c>
      <c r="K79" s="124">
        <v>8884.7268266700012</v>
      </c>
      <c r="L79" s="124">
        <v>18834.357504619999</v>
      </c>
      <c r="M79" s="124">
        <v>18664.443866720001</v>
      </c>
      <c r="N79" s="124">
        <v>169.9136379</v>
      </c>
      <c r="O79" s="124">
        <v>40.328745820000002</v>
      </c>
      <c r="P79" s="124">
        <v>94.492982310000002</v>
      </c>
      <c r="Q79" s="45"/>
      <c r="R79" s="45"/>
      <c r="S79" s="45"/>
      <c r="T79" s="45"/>
      <c r="U79" s="45"/>
      <c r="V79" s="45"/>
    </row>
    <row r="80" spans="1:22" hidden="1" outlineLevel="1">
      <c r="A80" s="15">
        <v>42644</v>
      </c>
      <c r="B80" s="124">
        <v>31092.139034659998</v>
      </c>
      <c r="C80" s="45">
        <v>475.69534732999995</v>
      </c>
      <c r="D80" s="124">
        <v>381.92621575999999</v>
      </c>
      <c r="E80" s="124">
        <v>93.769131569999999</v>
      </c>
      <c r="F80" s="124">
        <v>1684.13992631</v>
      </c>
      <c r="G80" s="124">
        <v>244.85840283000002</v>
      </c>
      <c r="H80" s="124">
        <v>1439.2815234800003</v>
      </c>
      <c r="I80" s="124">
        <v>10233.39149953</v>
      </c>
      <c r="J80" s="124">
        <v>1252.0097753</v>
      </c>
      <c r="K80" s="124">
        <v>8981.3817242299992</v>
      </c>
      <c r="L80" s="124">
        <v>18698.912261490001</v>
      </c>
      <c r="M80" s="124">
        <v>18532.168834609998</v>
      </c>
      <c r="N80" s="124">
        <v>166.74342688000002</v>
      </c>
      <c r="O80" s="124">
        <v>48.376891220000005</v>
      </c>
      <c r="P80" s="124">
        <v>93.700673930000008</v>
      </c>
      <c r="Q80" s="45"/>
      <c r="R80" s="45"/>
      <c r="S80" s="45"/>
      <c r="T80" s="45"/>
      <c r="U80" s="45"/>
      <c r="V80" s="45"/>
    </row>
    <row r="81" spans="1:22" hidden="1" outlineLevel="1">
      <c r="A81" s="15">
        <v>42675</v>
      </c>
      <c r="B81" s="124">
        <v>30517.41742138</v>
      </c>
      <c r="C81" s="45">
        <v>485.26725612000001</v>
      </c>
      <c r="D81" s="124">
        <v>374.81397312000001</v>
      </c>
      <c r="E81" s="124">
        <v>110.453283</v>
      </c>
      <c r="F81" s="124">
        <v>1697.0762769000003</v>
      </c>
      <c r="G81" s="124">
        <v>258.10985012000003</v>
      </c>
      <c r="H81" s="124">
        <v>1438.9664267799999</v>
      </c>
      <c r="I81" s="124">
        <v>9702.2902529099993</v>
      </c>
      <c r="J81" s="124">
        <v>1087.46034229</v>
      </c>
      <c r="K81" s="124">
        <v>8614.8299106199993</v>
      </c>
      <c r="L81" s="124">
        <v>18632.783635450003</v>
      </c>
      <c r="M81" s="124">
        <v>18459.48845013</v>
      </c>
      <c r="N81" s="124">
        <v>173.29518532</v>
      </c>
      <c r="O81" s="124">
        <v>-4.3365938100000001</v>
      </c>
      <c r="P81" s="124">
        <v>93.930589010000006</v>
      </c>
      <c r="Q81" s="45"/>
      <c r="R81" s="45"/>
      <c r="S81" s="45"/>
      <c r="T81" s="45"/>
      <c r="U81" s="45"/>
      <c r="V81" s="45"/>
    </row>
    <row r="82" spans="1:22" hidden="1" outlineLevel="1">
      <c r="A82" s="15">
        <v>42705</v>
      </c>
      <c r="B82" s="124">
        <v>31029.93013352</v>
      </c>
      <c r="C82" s="45">
        <v>487.14988498000002</v>
      </c>
      <c r="D82" s="124">
        <v>397.05903894000005</v>
      </c>
      <c r="E82" s="124">
        <v>90.090846039999988</v>
      </c>
      <c r="F82" s="124">
        <v>166.78030486</v>
      </c>
      <c r="G82" s="124">
        <v>166.34032948999999</v>
      </c>
      <c r="H82" s="124">
        <v>0.43997537000000003</v>
      </c>
      <c r="I82" s="124">
        <v>11213.65263843</v>
      </c>
      <c r="J82" s="124">
        <v>1276.8112952000001</v>
      </c>
      <c r="K82" s="124">
        <v>9936.8413432300003</v>
      </c>
      <c r="L82" s="124">
        <v>19162.347305249998</v>
      </c>
      <c r="M82" s="124">
        <v>18971.93472356</v>
      </c>
      <c r="N82" s="124">
        <v>190.41258168999997</v>
      </c>
      <c r="O82" s="124">
        <v>43.282078589999998</v>
      </c>
      <c r="P82" s="124">
        <v>100.78139218</v>
      </c>
      <c r="Q82" s="45"/>
      <c r="R82" s="45"/>
      <c r="S82" s="45"/>
      <c r="T82" s="45"/>
      <c r="U82" s="45"/>
      <c r="V82" s="45"/>
    </row>
    <row r="83" spans="1:22" hidden="1" outlineLevel="1">
      <c r="A83" s="15">
        <v>42736</v>
      </c>
      <c r="B83" s="124">
        <v>29710.155652969999</v>
      </c>
      <c r="C83" s="45">
        <v>504.69850668999993</v>
      </c>
      <c r="D83" s="124">
        <v>403.11866564000002</v>
      </c>
      <c r="E83" s="124">
        <v>101.57984104999998</v>
      </c>
      <c r="F83" s="124">
        <v>176.97215675000001</v>
      </c>
      <c r="G83" s="124">
        <v>165.24734541999999</v>
      </c>
      <c r="H83" s="124">
        <v>11.72481133</v>
      </c>
      <c r="I83" s="124">
        <v>10040.239014389999</v>
      </c>
      <c r="J83" s="124">
        <v>1219.26121259</v>
      </c>
      <c r="K83" s="124">
        <v>8820.9778017999979</v>
      </c>
      <c r="L83" s="124">
        <v>18988.245975140002</v>
      </c>
      <c r="M83" s="124">
        <v>18769.699233909996</v>
      </c>
      <c r="N83" s="124">
        <v>218.54674122999998</v>
      </c>
      <c r="O83" s="124">
        <v>15.555381679999998</v>
      </c>
      <c r="P83" s="124">
        <v>103.90107445000001</v>
      </c>
      <c r="Q83" s="45"/>
      <c r="R83" s="45"/>
      <c r="S83" s="45"/>
      <c r="T83" s="45"/>
      <c r="U83" s="45"/>
      <c r="V83" s="45"/>
    </row>
    <row r="84" spans="1:22" hidden="1" outlineLevel="1">
      <c r="A84" s="15">
        <v>42767</v>
      </c>
      <c r="B84" s="124">
        <v>30365.044040029999</v>
      </c>
      <c r="C84" s="45">
        <v>503.53790032000001</v>
      </c>
      <c r="D84" s="124">
        <v>400.24813062999999</v>
      </c>
      <c r="E84" s="124">
        <v>103.28976969000001</v>
      </c>
      <c r="F84" s="124">
        <v>850.0932574499999</v>
      </c>
      <c r="G84" s="124">
        <v>233.73147129</v>
      </c>
      <c r="H84" s="124">
        <v>616.36178616000007</v>
      </c>
      <c r="I84" s="124">
        <v>10230.58054399</v>
      </c>
      <c r="J84" s="124">
        <v>1112.8059802999999</v>
      </c>
      <c r="K84" s="124">
        <v>9117.7745636899999</v>
      </c>
      <c r="L84" s="124">
        <v>18780.83233827</v>
      </c>
      <c r="M84" s="124">
        <v>18567.733752630003</v>
      </c>
      <c r="N84" s="124">
        <v>213.09858564000001</v>
      </c>
      <c r="O84" s="124">
        <v>20.35391096</v>
      </c>
      <c r="P84" s="124">
        <v>171.53897556999999</v>
      </c>
      <c r="Q84" s="45"/>
      <c r="R84" s="45"/>
      <c r="S84" s="45"/>
      <c r="T84" s="45"/>
      <c r="U84" s="45"/>
      <c r="V84" s="45"/>
    </row>
    <row r="85" spans="1:22" hidden="1" outlineLevel="1">
      <c r="A85" s="15">
        <v>42795</v>
      </c>
      <c r="B85" s="124">
        <v>31168.974700179999</v>
      </c>
      <c r="C85" s="45">
        <v>551.41354978999993</v>
      </c>
      <c r="D85" s="124">
        <v>435.53101290999996</v>
      </c>
      <c r="E85" s="124">
        <v>115.88253687999999</v>
      </c>
      <c r="F85" s="124">
        <v>1384.1403816899999</v>
      </c>
      <c r="G85" s="124">
        <v>251.92619808000001</v>
      </c>
      <c r="H85" s="124">
        <v>1132.21418361</v>
      </c>
      <c r="I85" s="124">
        <v>10180.73000655</v>
      </c>
      <c r="J85" s="124">
        <v>1133.3789471</v>
      </c>
      <c r="K85" s="124">
        <v>9047.3510594500003</v>
      </c>
      <c r="L85" s="124">
        <v>19052.69076215</v>
      </c>
      <c r="M85" s="124">
        <v>18798.813134199998</v>
      </c>
      <c r="N85" s="124">
        <v>253.87762795000003</v>
      </c>
      <c r="O85" s="124">
        <v>23.407065179999996</v>
      </c>
      <c r="P85" s="124">
        <v>84.301145359999992</v>
      </c>
      <c r="Q85" s="45"/>
      <c r="R85" s="45"/>
      <c r="S85" s="45"/>
      <c r="T85" s="45"/>
      <c r="U85" s="45"/>
      <c r="V85" s="45"/>
    </row>
    <row r="86" spans="1:22" hidden="1" outlineLevel="1">
      <c r="A86" s="15">
        <v>42826</v>
      </c>
      <c r="B86" s="124">
        <v>31286.39464083</v>
      </c>
      <c r="C86" s="45">
        <v>545.14339991999998</v>
      </c>
      <c r="D86" s="124">
        <v>423.92482008000002</v>
      </c>
      <c r="E86" s="124">
        <v>121.21857984</v>
      </c>
      <c r="F86" s="124">
        <v>1628.10109721</v>
      </c>
      <c r="G86" s="124">
        <v>257.99946005999999</v>
      </c>
      <c r="H86" s="124">
        <v>1370.1016371499998</v>
      </c>
      <c r="I86" s="124">
        <v>9919.9440882199997</v>
      </c>
      <c r="J86" s="124">
        <v>1047.7932021300001</v>
      </c>
      <c r="K86" s="124">
        <v>8872.1508860900012</v>
      </c>
      <c r="L86" s="124">
        <v>19193.206055480001</v>
      </c>
      <c r="M86" s="124">
        <v>18947.49400952</v>
      </c>
      <c r="N86" s="124">
        <v>245.71204595999998</v>
      </c>
      <c r="O86" s="124">
        <v>15.163324980000001</v>
      </c>
      <c r="P86" s="124">
        <v>95.194425620000004</v>
      </c>
      <c r="Q86" s="45"/>
      <c r="R86" s="45"/>
      <c r="S86" s="45"/>
      <c r="T86" s="45"/>
      <c r="U86" s="45"/>
      <c r="V86" s="45"/>
    </row>
    <row r="87" spans="1:22" hidden="1" outlineLevel="1">
      <c r="A87" s="15">
        <v>42856</v>
      </c>
      <c r="B87" s="124">
        <v>31246.98290925</v>
      </c>
      <c r="C87" s="45">
        <v>572.55303838999998</v>
      </c>
      <c r="D87" s="124">
        <v>427.82598125000004</v>
      </c>
      <c r="E87" s="124">
        <v>144.72705714</v>
      </c>
      <c r="F87" s="124">
        <v>1617.1815410500001</v>
      </c>
      <c r="G87" s="124">
        <v>271.97394635000001</v>
      </c>
      <c r="H87" s="124">
        <v>1345.2075947000001</v>
      </c>
      <c r="I87" s="124">
        <v>9943.3076629499992</v>
      </c>
      <c r="J87" s="124">
        <v>981.40758090999998</v>
      </c>
      <c r="K87" s="124">
        <v>8961.9000820399997</v>
      </c>
      <c r="L87" s="124">
        <v>19113.940666859999</v>
      </c>
      <c r="M87" s="124">
        <v>18882.18065419</v>
      </c>
      <c r="N87" s="124">
        <v>231.76001266999998</v>
      </c>
      <c r="O87" s="124">
        <v>16.781648199999999</v>
      </c>
      <c r="P87" s="124">
        <v>91.683293160000005</v>
      </c>
      <c r="Q87" s="45"/>
      <c r="R87" s="45"/>
      <c r="S87" s="45"/>
      <c r="T87" s="45"/>
      <c r="U87" s="45"/>
      <c r="V87" s="45"/>
    </row>
    <row r="88" spans="1:22" hidden="1" outlineLevel="1">
      <c r="A88" s="15">
        <v>42887</v>
      </c>
      <c r="B88" s="124">
        <v>30984.870418130002</v>
      </c>
      <c r="C88" s="45">
        <v>361.85716282999999</v>
      </c>
      <c r="D88" s="124">
        <v>261.59357451</v>
      </c>
      <c r="E88" s="124">
        <v>100.26358832</v>
      </c>
      <c r="F88" s="124">
        <v>1689.43230139</v>
      </c>
      <c r="G88" s="124">
        <v>274.92386105000003</v>
      </c>
      <c r="H88" s="124">
        <v>1414.5084403400001</v>
      </c>
      <c r="I88" s="124">
        <v>9678.9223923600002</v>
      </c>
      <c r="J88" s="124">
        <v>838.43946964999998</v>
      </c>
      <c r="K88" s="124">
        <v>8840.4829227099999</v>
      </c>
      <c r="L88" s="124">
        <v>19254.658561550001</v>
      </c>
      <c r="M88" s="124">
        <v>19023.664988380002</v>
      </c>
      <c r="N88" s="124">
        <v>230.99357317000002</v>
      </c>
      <c r="O88" s="124">
        <v>36.261520390000001</v>
      </c>
      <c r="P88" s="124">
        <v>107.46608825999999</v>
      </c>
      <c r="Q88" s="45"/>
      <c r="R88" s="45"/>
      <c r="S88" s="45"/>
      <c r="T88" s="45"/>
      <c r="U88" s="45"/>
      <c r="V88" s="45"/>
    </row>
    <row r="89" spans="1:22" hidden="1" outlineLevel="1">
      <c r="A89" s="15">
        <v>42917</v>
      </c>
      <c r="B89" s="124">
        <v>30923.579361610002</v>
      </c>
      <c r="C89" s="45">
        <v>383.94189248999999</v>
      </c>
      <c r="D89" s="124">
        <v>265.42723921999999</v>
      </c>
      <c r="E89" s="124">
        <v>118.51465326999998</v>
      </c>
      <c r="F89" s="124">
        <v>1664.4827483199999</v>
      </c>
      <c r="G89" s="124">
        <v>262.27849457000002</v>
      </c>
      <c r="H89" s="124">
        <v>1402.2042537499999</v>
      </c>
      <c r="I89" s="124">
        <v>9700.2535425099995</v>
      </c>
      <c r="J89" s="124">
        <v>829.60799554000005</v>
      </c>
      <c r="K89" s="124">
        <v>8870.6455469700013</v>
      </c>
      <c r="L89" s="124">
        <v>19174.901178289998</v>
      </c>
      <c r="M89" s="124">
        <v>18936.356737940001</v>
      </c>
      <c r="N89" s="124">
        <v>238.54444035</v>
      </c>
      <c r="O89" s="124">
        <v>110.36758635000001</v>
      </c>
      <c r="P89" s="124">
        <v>75.925991929999995</v>
      </c>
      <c r="Q89" s="45"/>
      <c r="R89" s="45"/>
      <c r="S89" s="45"/>
      <c r="T89" s="45"/>
      <c r="U89" s="45"/>
      <c r="V89" s="45"/>
    </row>
    <row r="90" spans="1:22" hidden="1" outlineLevel="1">
      <c r="A90" s="15">
        <v>42948</v>
      </c>
      <c r="B90" s="124">
        <v>30914.61928223</v>
      </c>
      <c r="C90" s="45">
        <v>377.92258945000003</v>
      </c>
      <c r="D90" s="124">
        <v>267.25659665000001</v>
      </c>
      <c r="E90" s="124">
        <v>110.66599280000001</v>
      </c>
      <c r="F90" s="124">
        <v>1678.0825524100001</v>
      </c>
      <c r="G90" s="124">
        <v>277.04895184999998</v>
      </c>
      <c r="H90" s="124">
        <v>1401.03360056</v>
      </c>
      <c r="I90" s="124">
        <v>9557.4221547699999</v>
      </c>
      <c r="J90" s="124">
        <v>694.51131839999994</v>
      </c>
      <c r="K90" s="124">
        <v>8862.9108363699997</v>
      </c>
      <c r="L90" s="124">
        <v>19301.191985600002</v>
      </c>
      <c r="M90" s="124">
        <v>19053.719017399999</v>
      </c>
      <c r="N90" s="124">
        <v>247.4729682</v>
      </c>
      <c r="O90" s="124">
        <v>118.39658058000001</v>
      </c>
      <c r="P90" s="124">
        <v>67.642282739999999</v>
      </c>
      <c r="Q90" s="45"/>
      <c r="R90" s="45"/>
      <c r="S90" s="45"/>
      <c r="T90" s="45"/>
      <c r="U90" s="45"/>
      <c r="V90" s="45"/>
    </row>
    <row r="91" spans="1:22" hidden="1" outlineLevel="1">
      <c r="A91" s="15">
        <v>42979</v>
      </c>
      <c r="B91" s="124">
        <v>31651.236450109998</v>
      </c>
      <c r="C91" s="45">
        <v>397.23979993</v>
      </c>
      <c r="D91" s="124">
        <v>278.40915543</v>
      </c>
      <c r="E91" s="124">
        <v>118.83064450000001</v>
      </c>
      <c r="F91" s="124">
        <v>1678.7146662600001</v>
      </c>
      <c r="G91" s="124">
        <v>315.87315954999997</v>
      </c>
      <c r="H91" s="124">
        <v>1362.8415067100002</v>
      </c>
      <c r="I91" s="124">
        <v>9832.1171718400001</v>
      </c>
      <c r="J91" s="124">
        <v>926.44072505999998</v>
      </c>
      <c r="K91" s="124">
        <v>8905.6764467799985</v>
      </c>
      <c r="L91" s="124">
        <v>19743.164812080002</v>
      </c>
      <c r="M91" s="124">
        <v>19500.465462139997</v>
      </c>
      <c r="N91" s="124">
        <v>242.69934993999999</v>
      </c>
      <c r="O91" s="124">
        <v>95.549601780000003</v>
      </c>
      <c r="P91" s="124">
        <v>73.653797050000009</v>
      </c>
      <c r="Q91" s="45"/>
      <c r="R91" s="45"/>
      <c r="S91" s="45"/>
      <c r="T91" s="45"/>
      <c r="U91" s="45"/>
      <c r="V91" s="45"/>
    </row>
    <row r="92" spans="1:22" hidden="1" outlineLevel="1">
      <c r="A92" s="15">
        <v>43009</v>
      </c>
      <c r="B92" s="124">
        <v>31823.465294810001</v>
      </c>
      <c r="C92" s="45">
        <v>385.33559645000003</v>
      </c>
      <c r="D92" s="124">
        <v>277.69540620999999</v>
      </c>
      <c r="E92" s="124">
        <v>107.64019024000001</v>
      </c>
      <c r="F92" s="124">
        <v>1658.4580518099999</v>
      </c>
      <c r="G92" s="124">
        <v>326.41679839</v>
      </c>
      <c r="H92" s="124">
        <v>1332.04125342</v>
      </c>
      <c r="I92" s="124">
        <v>9909.2297901499987</v>
      </c>
      <c r="J92" s="124">
        <v>996.53192804999992</v>
      </c>
      <c r="K92" s="124">
        <v>8912.6978620999998</v>
      </c>
      <c r="L92" s="124">
        <v>19870.441856400001</v>
      </c>
      <c r="M92" s="124">
        <v>19618.784739269999</v>
      </c>
      <c r="N92" s="124">
        <v>251.65711712999999</v>
      </c>
      <c r="O92" s="124">
        <v>87.162909510000006</v>
      </c>
      <c r="P92" s="124">
        <v>70.74008311</v>
      </c>
      <c r="Q92" s="45"/>
      <c r="R92" s="45"/>
      <c r="S92" s="45"/>
      <c r="T92" s="45"/>
      <c r="U92" s="45"/>
      <c r="V92" s="45"/>
    </row>
    <row r="93" spans="1:22" hidden="1" outlineLevel="1">
      <c r="A93" s="15">
        <v>43040</v>
      </c>
      <c r="B93" s="124">
        <v>31531.092124179999</v>
      </c>
      <c r="C93" s="45">
        <v>383.76102771000001</v>
      </c>
      <c r="D93" s="124">
        <v>280.51055210999999</v>
      </c>
      <c r="E93" s="124">
        <v>103.25047559999999</v>
      </c>
      <c r="F93" s="124">
        <v>1485.80091416</v>
      </c>
      <c r="G93" s="124">
        <v>298.57090997</v>
      </c>
      <c r="H93" s="124">
        <v>1187.2300041900003</v>
      </c>
      <c r="I93" s="124">
        <v>9527.4075848100001</v>
      </c>
      <c r="J93" s="124">
        <v>1075.73109273</v>
      </c>
      <c r="K93" s="124">
        <v>8451.6764920799997</v>
      </c>
      <c r="L93" s="124">
        <v>20134.122597500005</v>
      </c>
      <c r="M93" s="124">
        <v>19890.575573759997</v>
      </c>
      <c r="N93" s="124">
        <v>243.54702374000001</v>
      </c>
      <c r="O93" s="124">
        <v>390.65176791000005</v>
      </c>
      <c r="P93" s="124">
        <v>61.98957034</v>
      </c>
      <c r="Q93" s="45"/>
      <c r="R93" s="45"/>
      <c r="S93" s="45"/>
      <c r="T93" s="45"/>
      <c r="U93" s="45"/>
      <c r="V93" s="45"/>
    </row>
    <row r="94" spans="1:22" hidden="1" outlineLevel="1">
      <c r="A94" s="15">
        <v>43070</v>
      </c>
      <c r="B94" s="124">
        <v>31805.76431631</v>
      </c>
      <c r="C94" s="45">
        <v>425.24041088999996</v>
      </c>
      <c r="D94" s="124">
        <v>294.60391240000001</v>
      </c>
      <c r="E94" s="124">
        <v>130.63649848999998</v>
      </c>
      <c r="F94" s="124">
        <v>189.49895814999996</v>
      </c>
      <c r="G94" s="124">
        <v>159.31658970999999</v>
      </c>
      <c r="H94" s="124">
        <v>30.182368439999998</v>
      </c>
      <c r="I94" s="124">
        <v>10099.417419019999</v>
      </c>
      <c r="J94" s="124">
        <v>1368.639905</v>
      </c>
      <c r="K94" s="124">
        <v>8730.7775140199992</v>
      </c>
      <c r="L94" s="124">
        <v>21091.607528249999</v>
      </c>
      <c r="M94" s="124">
        <v>20862.953084549998</v>
      </c>
      <c r="N94" s="124">
        <v>228.6544437</v>
      </c>
      <c r="O94" s="124">
        <v>40.243382480000001</v>
      </c>
      <c r="P94" s="124">
        <v>72.620279920000002</v>
      </c>
      <c r="Q94" s="45"/>
      <c r="R94" s="45"/>
      <c r="S94" s="45"/>
      <c r="T94" s="45"/>
      <c r="U94" s="45"/>
      <c r="V94" s="45"/>
    </row>
    <row r="95" spans="1:22" hidden="1" outlineLevel="1">
      <c r="A95" s="15">
        <v>43101</v>
      </c>
      <c r="B95" s="124">
        <v>31959.75585931</v>
      </c>
      <c r="C95" s="45">
        <v>389.1410664</v>
      </c>
      <c r="D95" s="124">
        <v>292.65396279999999</v>
      </c>
      <c r="E95" s="124">
        <v>96.487103600000012</v>
      </c>
      <c r="F95" s="124">
        <v>365.51556468000001</v>
      </c>
      <c r="G95" s="124">
        <v>179.06878096000003</v>
      </c>
      <c r="H95" s="124">
        <v>186.44678372000001</v>
      </c>
      <c r="I95" s="124">
        <v>10130.720431060001</v>
      </c>
      <c r="J95" s="124">
        <v>1091.5458303</v>
      </c>
      <c r="K95" s="124">
        <v>9039.1746007599995</v>
      </c>
      <c r="L95" s="124">
        <v>21074.37879717</v>
      </c>
      <c r="M95" s="124">
        <v>20839.438391240001</v>
      </c>
      <c r="N95" s="124">
        <v>234.94040593</v>
      </c>
      <c r="O95" s="124">
        <v>1.3058340899999998</v>
      </c>
      <c r="P95" s="124">
        <v>77.299459909999996</v>
      </c>
      <c r="Q95" s="45"/>
      <c r="R95" s="45"/>
      <c r="S95" s="45"/>
      <c r="T95" s="45"/>
      <c r="U95" s="45"/>
      <c r="V95" s="45"/>
    </row>
    <row r="96" spans="1:22" hidden="1" outlineLevel="1">
      <c r="A96" s="15">
        <v>43132</v>
      </c>
      <c r="B96" s="124">
        <v>32462.765239050001</v>
      </c>
      <c r="C96" s="45">
        <v>376.78421939000003</v>
      </c>
      <c r="D96" s="124">
        <v>281.92704069000001</v>
      </c>
      <c r="E96" s="124">
        <v>94.857178700000006</v>
      </c>
      <c r="F96" s="124">
        <v>526.89783055999999</v>
      </c>
      <c r="G96" s="124">
        <v>257.12340660999996</v>
      </c>
      <c r="H96" s="124">
        <v>269.77442394999997</v>
      </c>
      <c r="I96" s="124">
        <v>10588.9427643</v>
      </c>
      <c r="J96" s="124">
        <v>994.50352384999997</v>
      </c>
      <c r="K96" s="124">
        <v>9594.4392404499995</v>
      </c>
      <c r="L96" s="124">
        <v>20970.1404248</v>
      </c>
      <c r="M96" s="124">
        <v>20709.294748970002</v>
      </c>
      <c r="N96" s="124">
        <v>260.84567583</v>
      </c>
      <c r="O96" s="124">
        <v>-2.6336831699999999</v>
      </c>
      <c r="P96" s="124">
        <v>61.928657200000004</v>
      </c>
      <c r="Q96" s="45"/>
      <c r="R96" s="45"/>
      <c r="S96" s="45"/>
      <c r="T96" s="45"/>
      <c r="U96" s="45"/>
      <c r="V96" s="45"/>
    </row>
    <row r="97" spans="1:22" hidden="1" outlineLevel="1">
      <c r="A97" s="15">
        <v>43160</v>
      </c>
      <c r="B97" s="124">
        <v>32338.02647646</v>
      </c>
      <c r="C97" s="45">
        <v>366.75696719999996</v>
      </c>
      <c r="D97" s="124">
        <v>270.10114522999999</v>
      </c>
      <c r="E97" s="124">
        <v>96.655821969999991</v>
      </c>
      <c r="F97" s="124">
        <v>1494.23054067</v>
      </c>
      <c r="G97" s="124">
        <v>339.33950533000001</v>
      </c>
      <c r="H97" s="124">
        <v>1154.8910353399999</v>
      </c>
      <c r="I97" s="124">
        <v>9926.9512292300005</v>
      </c>
      <c r="J97" s="124">
        <v>858.97695753999994</v>
      </c>
      <c r="K97" s="124">
        <v>9067.97427169</v>
      </c>
      <c r="L97" s="124">
        <v>20550.087739360002</v>
      </c>
      <c r="M97" s="124">
        <v>20284.419805329999</v>
      </c>
      <c r="N97" s="124">
        <v>265.66793403000003</v>
      </c>
      <c r="O97" s="124">
        <v>-7.9065542099999995</v>
      </c>
      <c r="P97" s="124">
        <v>61.218470060000001</v>
      </c>
      <c r="Q97" s="45"/>
      <c r="R97" s="45"/>
      <c r="S97" s="45"/>
      <c r="T97" s="45"/>
      <c r="U97" s="45"/>
      <c r="V97" s="45"/>
    </row>
    <row r="98" spans="1:22" hidden="1" outlineLevel="1">
      <c r="A98" s="15">
        <v>43191</v>
      </c>
      <c r="B98" s="124">
        <v>32550.203640520001</v>
      </c>
      <c r="C98" s="45">
        <v>370.31577537999999</v>
      </c>
      <c r="D98" s="124">
        <v>269.13424562</v>
      </c>
      <c r="E98" s="124">
        <v>101.18152975999999</v>
      </c>
      <c r="F98" s="124">
        <v>1487.5950715900001</v>
      </c>
      <c r="G98" s="124">
        <v>338.64000916999998</v>
      </c>
      <c r="H98" s="124">
        <v>1148.9550624199999</v>
      </c>
      <c r="I98" s="124">
        <v>9948.3842166500017</v>
      </c>
      <c r="J98" s="124">
        <v>846.91126989999998</v>
      </c>
      <c r="K98" s="124">
        <v>9101.4729467500001</v>
      </c>
      <c r="L98" s="124">
        <v>20743.908576899998</v>
      </c>
      <c r="M98" s="124">
        <v>20466.856118060001</v>
      </c>
      <c r="N98" s="124">
        <v>277.05245883999999</v>
      </c>
      <c r="O98" s="124">
        <v>-32.5153958</v>
      </c>
      <c r="P98" s="124">
        <v>61.548912360000003</v>
      </c>
      <c r="Q98" s="45"/>
      <c r="R98" s="45"/>
      <c r="S98" s="45"/>
      <c r="T98" s="45"/>
      <c r="U98" s="45"/>
      <c r="V98" s="45"/>
    </row>
    <row r="99" spans="1:22" hidden="1" outlineLevel="1">
      <c r="A99" s="15">
        <v>43221</v>
      </c>
      <c r="B99" s="124">
        <v>31678.716846520001</v>
      </c>
      <c r="C99" s="45">
        <v>376.96535369999998</v>
      </c>
      <c r="D99" s="124">
        <v>254.81843515999998</v>
      </c>
      <c r="E99" s="124">
        <v>122.14691854</v>
      </c>
      <c r="F99" s="124">
        <v>1409.18760363</v>
      </c>
      <c r="G99" s="124">
        <v>335.52454047000003</v>
      </c>
      <c r="H99" s="124">
        <v>1073.6630631600001</v>
      </c>
      <c r="I99" s="124">
        <v>9526.0181414199997</v>
      </c>
      <c r="J99" s="124">
        <v>707.61916500999996</v>
      </c>
      <c r="K99" s="124">
        <v>8818.3989764099988</v>
      </c>
      <c r="L99" s="124">
        <v>20366.54574777</v>
      </c>
      <c r="M99" s="124">
        <v>20086.932498590002</v>
      </c>
      <c r="N99" s="124">
        <v>279.61324918000003</v>
      </c>
      <c r="O99" s="124">
        <v>0.72814110999999992</v>
      </c>
      <c r="P99" s="124">
        <v>48.145069540000001</v>
      </c>
      <c r="Q99" s="45"/>
      <c r="R99" s="45"/>
      <c r="S99" s="45"/>
      <c r="T99" s="45"/>
      <c r="U99" s="45"/>
      <c r="V99" s="45"/>
    </row>
    <row r="100" spans="1:22" hidden="1" outlineLevel="1">
      <c r="A100" s="15">
        <v>43252</v>
      </c>
      <c r="B100" s="124">
        <v>32165.18847587</v>
      </c>
      <c r="C100" s="45">
        <v>379.27479428999993</v>
      </c>
      <c r="D100" s="124">
        <v>263.44883039000001</v>
      </c>
      <c r="E100" s="124">
        <v>115.8259639</v>
      </c>
      <c r="F100" s="124">
        <v>1298.6761936300002</v>
      </c>
      <c r="G100" s="124">
        <v>289.03804428000001</v>
      </c>
      <c r="H100" s="124">
        <v>1009.63814935</v>
      </c>
      <c r="I100" s="124">
        <v>9417.5428889199993</v>
      </c>
      <c r="J100" s="124">
        <v>866.75256280000008</v>
      </c>
      <c r="K100" s="124">
        <v>8550.7903261200008</v>
      </c>
      <c r="L100" s="124">
        <v>21069.694599030001</v>
      </c>
      <c r="M100" s="124">
        <v>20791.957873520001</v>
      </c>
      <c r="N100" s="124">
        <v>277.73672550999993</v>
      </c>
      <c r="O100" s="124">
        <v>-114.79695341999999</v>
      </c>
      <c r="P100" s="124">
        <v>75.856623659999997</v>
      </c>
      <c r="Q100" s="45"/>
      <c r="R100" s="45"/>
      <c r="S100" s="45"/>
      <c r="T100" s="45"/>
      <c r="U100" s="45"/>
      <c r="V100" s="45"/>
    </row>
    <row r="101" spans="1:22" hidden="1" outlineLevel="1">
      <c r="A101" s="15">
        <v>43282</v>
      </c>
      <c r="B101" s="124">
        <v>31978.417814190001</v>
      </c>
      <c r="C101" s="45">
        <v>363.28011722000002</v>
      </c>
      <c r="D101" s="124">
        <v>273.34994988</v>
      </c>
      <c r="E101" s="124">
        <v>89.930167339999997</v>
      </c>
      <c r="F101" s="124">
        <v>1169.24628487</v>
      </c>
      <c r="G101" s="124">
        <v>278.26605506999999</v>
      </c>
      <c r="H101" s="124">
        <v>890.98022980000007</v>
      </c>
      <c r="I101" s="124">
        <v>9227.94571421</v>
      </c>
      <c r="J101" s="124">
        <v>849.05346686000007</v>
      </c>
      <c r="K101" s="124">
        <v>8378.8922473499988</v>
      </c>
      <c r="L101" s="124">
        <v>21217.945697889998</v>
      </c>
      <c r="M101" s="124">
        <v>20943.530031269998</v>
      </c>
      <c r="N101" s="124">
        <v>274.41566662000002</v>
      </c>
      <c r="O101" s="124">
        <v>-33.363579989999998</v>
      </c>
      <c r="P101" s="124">
        <v>70.830607939999993</v>
      </c>
      <c r="Q101" s="45"/>
      <c r="R101" s="45"/>
      <c r="S101" s="45"/>
      <c r="T101" s="45"/>
      <c r="U101" s="45"/>
      <c r="V101" s="45"/>
    </row>
    <row r="102" spans="1:22" hidden="1" outlineLevel="1">
      <c r="A102" s="15">
        <v>43313</v>
      </c>
      <c r="B102" s="124">
        <v>32750.288991490001</v>
      </c>
      <c r="C102" s="45">
        <v>350.38271437999998</v>
      </c>
      <c r="D102" s="124">
        <v>261.49791513000002</v>
      </c>
      <c r="E102" s="124">
        <v>88.88479925</v>
      </c>
      <c r="F102" s="124">
        <v>1145.2930282899999</v>
      </c>
      <c r="G102" s="124">
        <v>302.61420441000001</v>
      </c>
      <c r="H102" s="124">
        <v>842.67882387999998</v>
      </c>
      <c r="I102" s="124">
        <v>9441.6903620700014</v>
      </c>
      <c r="J102" s="124">
        <v>810.09950323999999</v>
      </c>
      <c r="K102" s="124">
        <v>8631.5908588300008</v>
      </c>
      <c r="L102" s="124">
        <v>21812.922886749999</v>
      </c>
      <c r="M102" s="124">
        <v>21543.911420869998</v>
      </c>
      <c r="N102" s="124">
        <v>269.01146588</v>
      </c>
      <c r="O102" s="124">
        <v>-53.525952029999999</v>
      </c>
      <c r="P102" s="124">
        <v>77.82817743999999</v>
      </c>
      <c r="Q102" s="45"/>
      <c r="R102" s="45"/>
      <c r="S102" s="45"/>
      <c r="T102" s="45"/>
      <c r="U102" s="45"/>
      <c r="V102" s="45"/>
    </row>
    <row r="103" spans="1:22" hidden="1" outlineLevel="1">
      <c r="A103" s="15">
        <v>43344</v>
      </c>
      <c r="B103" s="124">
        <v>32133.68295568</v>
      </c>
      <c r="C103" s="45">
        <v>350.43525241999998</v>
      </c>
      <c r="D103" s="124">
        <v>252.23698475000003</v>
      </c>
      <c r="E103" s="124">
        <v>98.198267669999979</v>
      </c>
      <c r="F103" s="124">
        <v>1106.14455765</v>
      </c>
      <c r="G103" s="124">
        <v>334.79502497999999</v>
      </c>
      <c r="H103" s="124">
        <v>771.34953267000003</v>
      </c>
      <c r="I103" s="124">
        <v>8666.5321024000004</v>
      </c>
      <c r="J103" s="124">
        <v>735.03954713999997</v>
      </c>
      <c r="K103" s="124">
        <v>7931.4925552599998</v>
      </c>
      <c r="L103" s="124">
        <v>22010.571043210002</v>
      </c>
      <c r="M103" s="124">
        <v>21734.433420490001</v>
      </c>
      <c r="N103" s="124">
        <v>276.13762272000002</v>
      </c>
      <c r="O103" s="124">
        <v>-8.0528699400000008</v>
      </c>
      <c r="P103" s="124">
        <v>70.534724019999999</v>
      </c>
      <c r="Q103" s="45"/>
      <c r="R103" s="45"/>
      <c r="S103" s="45"/>
      <c r="T103" s="45"/>
      <c r="U103" s="45"/>
      <c r="V103" s="45"/>
    </row>
    <row r="104" spans="1:22" hidden="1" outlineLevel="1">
      <c r="A104" s="15">
        <v>43374</v>
      </c>
      <c r="B104" s="124">
        <v>32126.215359649999</v>
      </c>
      <c r="C104" s="45">
        <v>356.01720176000003</v>
      </c>
      <c r="D104" s="124">
        <v>256.26377968000003</v>
      </c>
      <c r="E104" s="124">
        <v>99.753422080000007</v>
      </c>
      <c r="F104" s="124">
        <v>1121.13351708</v>
      </c>
      <c r="G104" s="124">
        <v>357.05732468999997</v>
      </c>
      <c r="H104" s="124">
        <v>764.07619238999996</v>
      </c>
      <c r="I104" s="124">
        <v>8906.1399728899996</v>
      </c>
      <c r="J104" s="124">
        <v>598.29300160000003</v>
      </c>
      <c r="K104" s="124">
        <v>8307.8469712900005</v>
      </c>
      <c r="L104" s="124">
        <v>21742.924667920001</v>
      </c>
      <c r="M104" s="124">
        <v>21463.062978839997</v>
      </c>
      <c r="N104" s="124">
        <v>279.86168908000002</v>
      </c>
      <c r="O104" s="124">
        <v>-10.989373539999999</v>
      </c>
      <c r="P104" s="124">
        <v>101.11776954999999</v>
      </c>
      <c r="Q104" s="45"/>
      <c r="R104" s="45"/>
      <c r="S104" s="45"/>
      <c r="T104" s="45"/>
      <c r="U104" s="45"/>
      <c r="V104" s="45"/>
    </row>
    <row r="105" spans="1:22" hidden="1" outlineLevel="1">
      <c r="A105" s="15">
        <v>43405</v>
      </c>
      <c r="B105" s="124">
        <v>31335.36572994</v>
      </c>
      <c r="C105" s="45">
        <v>325.20741189999995</v>
      </c>
      <c r="D105" s="124">
        <v>239.10749892999999</v>
      </c>
      <c r="E105" s="124">
        <v>86.099912969999991</v>
      </c>
      <c r="F105" s="124">
        <v>1008.5903851400001</v>
      </c>
      <c r="G105" s="124">
        <v>362.52331369000001</v>
      </c>
      <c r="H105" s="124">
        <v>646.06707144999996</v>
      </c>
      <c r="I105" s="124">
        <v>8131.8152144699998</v>
      </c>
      <c r="J105" s="124">
        <v>603.54394531000003</v>
      </c>
      <c r="K105" s="124">
        <v>7528.2712691600009</v>
      </c>
      <c r="L105" s="124">
        <v>21869.752718429998</v>
      </c>
      <c r="M105" s="124">
        <v>21589.655665339997</v>
      </c>
      <c r="N105" s="124">
        <v>280.09705309000003</v>
      </c>
      <c r="O105" s="124">
        <v>-3.1301875900000002</v>
      </c>
      <c r="P105" s="124">
        <v>102.00505937</v>
      </c>
      <c r="Q105" s="45"/>
      <c r="R105" s="45"/>
      <c r="S105" s="45"/>
      <c r="T105" s="45"/>
      <c r="U105" s="45"/>
      <c r="V105" s="45"/>
    </row>
    <row r="106" spans="1:22" hidden="1" outlineLevel="1">
      <c r="A106" s="15">
        <v>43435</v>
      </c>
      <c r="B106" s="124">
        <v>31010.013092019999</v>
      </c>
      <c r="C106" s="45">
        <v>403.00181857000001</v>
      </c>
      <c r="D106" s="124">
        <v>248.85584231000001</v>
      </c>
      <c r="E106" s="124">
        <v>154.14597626000003</v>
      </c>
      <c r="F106" s="124">
        <v>169.37475026999999</v>
      </c>
      <c r="G106" s="124">
        <v>155.04931777000002</v>
      </c>
      <c r="H106" s="124">
        <v>14.3254325</v>
      </c>
      <c r="I106" s="124">
        <v>8704.0578001499998</v>
      </c>
      <c r="J106" s="124">
        <v>681.09055741999998</v>
      </c>
      <c r="K106" s="124">
        <v>8022.9672427299993</v>
      </c>
      <c r="L106" s="124">
        <v>21733.578723029997</v>
      </c>
      <c r="M106" s="124">
        <v>21464.51345961</v>
      </c>
      <c r="N106" s="124">
        <v>269.06526342000001</v>
      </c>
      <c r="O106" s="124">
        <v>86.909274819999993</v>
      </c>
      <c r="P106" s="124">
        <v>86.581037409999993</v>
      </c>
      <c r="Q106" s="45"/>
      <c r="R106" s="45"/>
      <c r="S106" s="45"/>
      <c r="T106" s="45"/>
      <c r="U106" s="45"/>
      <c r="V106" s="45"/>
    </row>
    <row r="107" spans="1:22" hidden="1" outlineLevel="1">
      <c r="A107" s="15">
        <v>43466</v>
      </c>
      <c r="B107" s="124">
        <v>30719.916334419999</v>
      </c>
      <c r="C107" s="45">
        <v>387.19228117</v>
      </c>
      <c r="D107" s="124">
        <v>246.98600021000001</v>
      </c>
      <c r="E107" s="124">
        <v>140.20628095999999</v>
      </c>
      <c r="F107" s="124">
        <v>367.53022282000001</v>
      </c>
      <c r="G107" s="124">
        <v>266.95803625999997</v>
      </c>
      <c r="H107" s="124">
        <v>100.57218656000001</v>
      </c>
      <c r="I107" s="124">
        <v>8016.4915206599999</v>
      </c>
      <c r="J107" s="124">
        <v>575.75936228</v>
      </c>
      <c r="K107" s="124">
        <v>7440.7321583800003</v>
      </c>
      <c r="L107" s="124">
        <v>21948.702309769997</v>
      </c>
      <c r="M107" s="124">
        <v>21645.065702990003</v>
      </c>
      <c r="N107" s="124">
        <v>303.63660678000002</v>
      </c>
      <c r="O107" s="124">
        <v>-47.501530299999999</v>
      </c>
      <c r="P107" s="124">
        <v>84.999976230000001</v>
      </c>
      <c r="Q107" s="45"/>
      <c r="R107" s="45"/>
      <c r="S107" s="45"/>
      <c r="T107" s="45"/>
      <c r="U107" s="45"/>
      <c r="V107" s="45"/>
    </row>
    <row r="108" spans="1:22" hidden="1" outlineLevel="1">
      <c r="A108" s="15">
        <v>43497</v>
      </c>
      <c r="B108" s="124">
        <v>30961.883261710002</v>
      </c>
      <c r="C108" s="45">
        <v>353.61586614999999</v>
      </c>
      <c r="D108" s="124">
        <v>244.91518536000001</v>
      </c>
      <c r="E108" s="124">
        <v>108.70068078999999</v>
      </c>
      <c r="F108" s="124">
        <v>491.79058666000003</v>
      </c>
      <c r="G108" s="124">
        <v>352.29293995</v>
      </c>
      <c r="H108" s="124">
        <v>139.49764671</v>
      </c>
      <c r="I108" s="124">
        <v>8106.1903879199999</v>
      </c>
      <c r="J108" s="124">
        <v>537.71263759999999</v>
      </c>
      <c r="K108" s="124">
        <v>7568.4777503200003</v>
      </c>
      <c r="L108" s="124">
        <v>22010.286420979999</v>
      </c>
      <c r="M108" s="124">
        <v>21673.14447377</v>
      </c>
      <c r="N108" s="124">
        <v>337.14194720999996</v>
      </c>
      <c r="O108" s="124">
        <v>-14.3739644</v>
      </c>
      <c r="P108" s="124">
        <v>93.576623560000002</v>
      </c>
      <c r="Q108" s="45"/>
      <c r="R108" s="45"/>
      <c r="S108" s="45"/>
      <c r="T108" s="45"/>
      <c r="U108" s="45"/>
      <c r="V108" s="45"/>
    </row>
    <row r="109" spans="1:22" hidden="1" outlineLevel="1">
      <c r="A109" s="15">
        <v>43525</v>
      </c>
      <c r="B109" s="124">
        <v>30576.906627560002</v>
      </c>
      <c r="C109" s="45">
        <v>335.19630983000002</v>
      </c>
      <c r="D109" s="124">
        <v>246.17125766000004</v>
      </c>
      <c r="E109" s="124">
        <v>89.025052170000009</v>
      </c>
      <c r="F109" s="124">
        <v>741.53369644999998</v>
      </c>
      <c r="G109" s="124">
        <v>385.78952017</v>
      </c>
      <c r="H109" s="124">
        <v>355.74417627999998</v>
      </c>
      <c r="I109" s="124">
        <v>7402.2255707000004</v>
      </c>
      <c r="J109" s="124">
        <v>643.11380006999991</v>
      </c>
      <c r="K109" s="124">
        <v>6759.1117706299992</v>
      </c>
      <c r="L109" s="124">
        <v>22097.951050580003</v>
      </c>
      <c r="M109" s="124">
        <v>21770.845448660002</v>
      </c>
      <c r="N109" s="124">
        <v>327.10560192000003</v>
      </c>
      <c r="O109" s="124">
        <v>-7.2064217499999996</v>
      </c>
      <c r="P109" s="124">
        <v>69.526147500000008</v>
      </c>
      <c r="Q109" s="45"/>
      <c r="R109" s="45"/>
      <c r="S109" s="45"/>
      <c r="T109" s="45"/>
      <c r="U109" s="45"/>
      <c r="V109" s="45"/>
    </row>
    <row r="110" spans="1:22" hidden="1" outlineLevel="1">
      <c r="A110" s="15">
        <v>43556</v>
      </c>
      <c r="B110" s="124">
        <v>30480.920876240001</v>
      </c>
      <c r="C110" s="45">
        <v>352.56302311000002</v>
      </c>
      <c r="D110" s="124">
        <v>252.68010917999999</v>
      </c>
      <c r="E110" s="124">
        <v>99.882913929999987</v>
      </c>
      <c r="F110" s="124">
        <v>723.62696173000006</v>
      </c>
      <c r="G110" s="124">
        <v>372.563084</v>
      </c>
      <c r="H110" s="124">
        <v>351.06387773</v>
      </c>
      <c r="I110" s="124">
        <v>7264.0270110599995</v>
      </c>
      <c r="J110" s="124">
        <v>618.70620345999998</v>
      </c>
      <c r="K110" s="124">
        <v>6645.320807600001</v>
      </c>
      <c r="L110" s="124">
        <v>22140.703880339999</v>
      </c>
      <c r="M110" s="124">
        <v>21803.436044859998</v>
      </c>
      <c r="N110" s="124">
        <v>337.26783548000003</v>
      </c>
      <c r="O110" s="124">
        <v>-20.920845159999999</v>
      </c>
      <c r="P110" s="124">
        <v>69.670067610000004</v>
      </c>
      <c r="Q110" s="45"/>
      <c r="R110" s="45"/>
      <c r="S110" s="45"/>
      <c r="T110" s="45"/>
      <c r="U110" s="45"/>
      <c r="V110" s="45"/>
    </row>
    <row r="111" spans="1:22" hidden="1" outlineLevel="1">
      <c r="A111" s="15">
        <v>43586</v>
      </c>
      <c r="B111" s="124">
        <v>29980.36286067</v>
      </c>
      <c r="C111" s="45">
        <v>341.74478636000003</v>
      </c>
      <c r="D111" s="124">
        <v>253.20420833000003</v>
      </c>
      <c r="E111" s="124">
        <v>88.540578029999992</v>
      </c>
      <c r="F111" s="124">
        <v>735.96675908000009</v>
      </c>
      <c r="G111" s="124">
        <v>357.97562994999998</v>
      </c>
      <c r="H111" s="124">
        <v>377.99112912999999</v>
      </c>
      <c r="I111" s="124">
        <v>6880.750830859999</v>
      </c>
      <c r="J111" s="124">
        <v>661.78946877999988</v>
      </c>
      <c r="K111" s="124">
        <v>6218.961362080001</v>
      </c>
      <c r="L111" s="124">
        <v>22021.900484370002</v>
      </c>
      <c r="M111" s="124">
        <v>21685.11899173</v>
      </c>
      <c r="N111" s="124">
        <v>336.78149264000001</v>
      </c>
      <c r="O111" s="124">
        <v>-8.7097533399999989</v>
      </c>
      <c r="P111" s="124">
        <v>61.960451030000002</v>
      </c>
      <c r="Q111" s="45"/>
      <c r="R111" s="45"/>
      <c r="S111" s="45"/>
      <c r="T111" s="45"/>
      <c r="U111" s="45"/>
      <c r="V111" s="45"/>
    </row>
    <row r="112" spans="1:22" hidden="1" outlineLevel="1">
      <c r="A112" s="15">
        <v>43617</v>
      </c>
      <c r="B112" s="124">
        <v>30517.681981360001</v>
      </c>
      <c r="C112" s="45">
        <v>396.83866365000006</v>
      </c>
      <c r="D112" s="124">
        <v>318.08487781999997</v>
      </c>
      <c r="E112" s="124">
        <v>78.753785830000012</v>
      </c>
      <c r="F112" s="124">
        <v>641.71240909000005</v>
      </c>
      <c r="G112" s="124">
        <v>332.93828119</v>
      </c>
      <c r="H112" s="124">
        <v>308.7741279</v>
      </c>
      <c r="I112" s="124">
        <v>6788.9130080699997</v>
      </c>
      <c r="J112" s="124">
        <v>572.87242850999996</v>
      </c>
      <c r="K112" s="124">
        <v>6216.0405795599991</v>
      </c>
      <c r="L112" s="124">
        <v>22690.21790055</v>
      </c>
      <c r="M112" s="124">
        <v>22355.686378099999</v>
      </c>
      <c r="N112" s="124">
        <v>334.53152244999995</v>
      </c>
      <c r="O112" s="124">
        <v>-16.18327893</v>
      </c>
      <c r="P112" s="124">
        <v>57.385904089999997</v>
      </c>
      <c r="Q112" s="45"/>
      <c r="R112" s="45"/>
      <c r="S112" s="45"/>
      <c r="T112" s="45"/>
      <c r="U112" s="45"/>
      <c r="V112" s="45"/>
    </row>
    <row r="113" spans="1:22" hidden="1" outlineLevel="1">
      <c r="A113" s="15">
        <v>43647</v>
      </c>
      <c r="B113" s="124">
        <v>31155.3767835</v>
      </c>
      <c r="C113" s="45">
        <v>416.50638065999999</v>
      </c>
      <c r="D113" s="124">
        <v>311.52348928999999</v>
      </c>
      <c r="E113" s="124">
        <v>104.98289136999999</v>
      </c>
      <c r="F113" s="124">
        <v>544.03335035999999</v>
      </c>
      <c r="G113" s="124">
        <v>324.48622835000003</v>
      </c>
      <c r="H113" s="124">
        <v>219.54712201000001</v>
      </c>
      <c r="I113" s="124">
        <v>7994.5998961699988</v>
      </c>
      <c r="J113" s="124">
        <v>589.45995367</v>
      </c>
      <c r="K113" s="124">
        <v>7405.1399425</v>
      </c>
      <c r="L113" s="124">
        <v>22200.237156310002</v>
      </c>
      <c r="M113" s="124">
        <v>21866.917862729999</v>
      </c>
      <c r="N113" s="124">
        <v>333.31929357999996</v>
      </c>
      <c r="O113" s="124">
        <v>-8.2625221300000007</v>
      </c>
      <c r="P113" s="124">
        <v>87.26049261</v>
      </c>
      <c r="Q113" s="45"/>
      <c r="R113" s="45"/>
      <c r="S113" s="45"/>
      <c r="T113" s="45"/>
      <c r="U113" s="45"/>
      <c r="V113" s="45"/>
    </row>
    <row r="114" spans="1:22" hidden="1" outlineLevel="1">
      <c r="A114" s="15">
        <v>43678</v>
      </c>
      <c r="B114" s="124">
        <v>31282.48918733</v>
      </c>
      <c r="C114" s="45">
        <v>422.45800852000002</v>
      </c>
      <c r="D114" s="124">
        <v>331.21113266999998</v>
      </c>
      <c r="E114" s="124">
        <v>91.246875849999995</v>
      </c>
      <c r="F114" s="124">
        <v>576.66470249999998</v>
      </c>
      <c r="G114" s="124">
        <v>351.81385948000002</v>
      </c>
      <c r="H114" s="124">
        <v>224.85084302000001</v>
      </c>
      <c r="I114" s="124">
        <v>7644.9441733900003</v>
      </c>
      <c r="J114" s="124">
        <v>595.58460851999996</v>
      </c>
      <c r="K114" s="124">
        <v>7049.3595648700002</v>
      </c>
      <c r="L114" s="124">
        <v>22638.42230292</v>
      </c>
      <c r="M114" s="124">
        <v>22312.38575193</v>
      </c>
      <c r="N114" s="124">
        <v>326.03655099000002</v>
      </c>
      <c r="O114" s="124">
        <v>-7.3909623600000005</v>
      </c>
      <c r="P114" s="124">
        <v>93.355291469999997</v>
      </c>
      <c r="Q114" s="45"/>
      <c r="R114" s="45"/>
      <c r="S114" s="45"/>
      <c r="T114" s="45"/>
      <c r="U114" s="45"/>
      <c r="V114" s="45"/>
    </row>
    <row r="115" spans="1:22" hidden="1" outlineLevel="1">
      <c r="A115" s="15">
        <v>43709</v>
      </c>
      <c r="B115" s="124">
        <v>30867.402930020002</v>
      </c>
      <c r="C115" s="45">
        <v>428.80239884000002</v>
      </c>
      <c r="D115" s="124">
        <v>296.81386608000003</v>
      </c>
      <c r="E115" s="124">
        <v>131.98853276</v>
      </c>
      <c r="F115" s="124">
        <v>588.33369919999996</v>
      </c>
      <c r="G115" s="124">
        <v>384.75826867000001</v>
      </c>
      <c r="H115" s="124">
        <v>203.57543053000001</v>
      </c>
      <c r="I115" s="124">
        <v>7559.2135177099999</v>
      </c>
      <c r="J115" s="124">
        <v>652.71159224000007</v>
      </c>
      <c r="K115" s="124">
        <v>6906.501925470001</v>
      </c>
      <c r="L115" s="124">
        <v>22291.053314270001</v>
      </c>
      <c r="M115" s="124">
        <v>21960.391278579998</v>
      </c>
      <c r="N115" s="124">
        <v>330.66203568999998</v>
      </c>
      <c r="O115" s="124">
        <v>-8.9790621900000005</v>
      </c>
      <c r="P115" s="124">
        <v>102.02649538</v>
      </c>
      <c r="Q115" s="45"/>
      <c r="R115" s="45"/>
      <c r="S115" s="45"/>
      <c r="T115" s="45"/>
      <c r="U115" s="45"/>
      <c r="V115" s="45"/>
    </row>
    <row r="116" spans="1:22" hidden="1" outlineLevel="1">
      <c r="A116" s="15">
        <v>43739</v>
      </c>
      <c r="B116" s="124">
        <v>31865.437039650002</v>
      </c>
      <c r="C116" s="45">
        <v>422.32824794000004</v>
      </c>
      <c r="D116" s="124">
        <v>317.13304490999997</v>
      </c>
      <c r="E116" s="124">
        <v>105.19520303</v>
      </c>
      <c r="F116" s="124">
        <v>634.26102028999992</v>
      </c>
      <c r="G116" s="124">
        <v>429.89703067000005</v>
      </c>
      <c r="H116" s="124">
        <v>204.36398961999998</v>
      </c>
      <c r="I116" s="124">
        <v>7761.8927616500005</v>
      </c>
      <c r="J116" s="124">
        <v>576.39201833000004</v>
      </c>
      <c r="K116" s="124">
        <v>7185.5007433199999</v>
      </c>
      <c r="L116" s="124">
        <v>23046.955009770001</v>
      </c>
      <c r="M116" s="124">
        <v>22699.759391810003</v>
      </c>
      <c r="N116" s="124">
        <v>347.19561796000005</v>
      </c>
      <c r="O116" s="124">
        <v>-4.3181464299999996</v>
      </c>
      <c r="P116" s="124">
        <v>97.774034040000004</v>
      </c>
      <c r="Q116" s="45"/>
      <c r="R116" s="45"/>
      <c r="S116" s="45"/>
      <c r="T116" s="45"/>
      <c r="U116" s="45"/>
      <c r="V116" s="45"/>
    </row>
    <row r="117" spans="1:22" hidden="1" outlineLevel="1">
      <c r="A117" s="15">
        <v>43770</v>
      </c>
      <c r="B117" s="124">
        <v>32189.949477850001</v>
      </c>
      <c r="C117" s="45">
        <v>408.91967055999999</v>
      </c>
      <c r="D117" s="124">
        <v>295.12455392999999</v>
      </c>
      <c r="E117" s="124">
        <v>113.79511663</v>
      </c>
      <c r="F117" s="124">
        <v>651.53236990999994</v>
      </c>
      <c r="G117" s="124">
        <v>434.94748354000001</v>
      </c>
      <c r="H117" s="124">
        <v>216.58488637000002</v>
      </c>
      <c r="I117" s="124">
        <v>7869.1529462299995</v>
      </c>
      <c r="J117" s="124">
        <v>834.31111305000013</v>
      </c>
      <c r="K117" s="124">
        <v>7034.8418331800003</v>
      </c>
      <c r="L117" s="124">
        <v>23260.344491149997</v>
      </c>
      <c r="M117" s="124">
        <v>22906.288555070001</v>
      </c>
      <c r="N117" s="124">
        <v>354.05593607999998</v>
      </c>
      <c r="O117" s="124">
        <v>-9.3721141100000001</v>
      </c>
      <c r="P117" s="124">
        <v>107.91277825</v>
      </c>
      <c r="Q117" s="45"/>
      <c r="R117" s="45"/>
      <c r="S117" s="45"/>
      <c r="T117" s="45"/>
      <c r="U117" s="45"/>
      <c r="V117" s="45"/>
    </row>
    <row r="118" spans="1:22" hidden="1" outlineLevel="1">
      <c r="A118" s="15">
        <v>43800</v>
      </c>
      <c r="B118" s="124">
        <v>32746.19482054</v>
      </c>
      <c r="C118" s="45">
        <v>417.64143607000005</v>
      </c>
      <c r="D118" s="124">
        <v>290.95879398</v>
      </c>
      <c r="E118" s="124">
        <v>126.68264209000002</v>
      </c>
      <c r="F118" s="124">
        <v>281.64448107999999</v>
      </c>
      <c r="G118" s="124">
        <v>232.37862448999999</v>
      </c>
      <c r="H118" s="124">
        <v>49.265856590000006</v>
      </c>
      <c r="I118" s="124">
        <v>8419.29305871</v>
      </c>
      <c r="J118" s="124">
        <v>814.09688285000004</v>
      </c>
      <c r="K118" s="124">
        <v>7605.19617586</v>
      </c>
      <c r="L118" s="124">
        <v>23627.615844680004</v>
      </c>
      <c r="M118" s="124">
        <v>23290.80810663</v>
      </c>
      <c r="N118" s="124">
        <v>336.80773804999995</v>
      </c>
      <c r="O118" s="124">
        <v>30.810092649999998</v>
      </c>
      <c r="P118" s="124">
        <v>112.50176789999999</v>
      </c>
      <c r="Q118" s="45"/>
      <c r="R118" s="45"/>
      <c r="S118" s="45"/>
      <c r="T118" s="45"/>
      <c r="U118" s="45"/>
      <c r="V118" s="45"/>
    </row>
    <row r="119" spans="1:22" hidden="1" outlineLevel="1">
      <c r="A119" s="15">
        <v>43831</v>
      </c>
      <c r="B119" s="124">
        <v>34005.185719599998</v>
      </c>
      <c r="C119" s="45">
        <v>485.41982246999999</v>
      </c>
      <c r="D119" s="124">
        <v>312.25334792000001</v>
      </c>
      <c r="E119" s="124">
        <v>173.16647455</v>
      </c>
      <c r="F119" s="124">
        <v>535.41902111000002</v>
      </c>
      <c r="G119" s="124">
        <v>464.19600696999998</v>
      </c>
      <c r="H119" s="124">
        <v>71.223014140000018</v>
      </c>
      <c r="I119" s="124">
        <v>8724.9013321799994</v>
      </c>
      <c r="J119" s="124">
        <v>902.53818481999997</v>
      </c>
      <c r="K119" s="124">
        <v>7822.3631473599999</v>
      </c>
      <c r="L119" s="124">
        <v>24259.44554384</v>
      </c>
      <c r="M119" s="124">
        <v>23905.46407342</v>
      </c>
      <c r="N119" s="124">
        <v>353.98147041999999</v>
      </c>
      <c r="O119" s="124">
        <v>-8.0385481299999988</v>
      </c>
      <c r="P119" s="124">
        <v>125.8964436</v>
      </c>
      <c r="Q119" s="45"/>
      <c r="R119" s="45"/>
      <c r="S119" s="45"/>
      <c r="T119" s="45"/>
      <c r="U119" s="45"/>
      <c r="V119" s="45"/>
    </row>
    <row r="120" spans="1:22" hidden="1" outlineLevel="1">
      <c r="A120" s="15">
        <v>43862</v>
      </c>
      <c r="B120" s="124">
        <v>34787.928828880002</v>
      </c>
      <c r="C120" s="45">
        <v>458.65888419000004</v>
      </c>
      <c r="D120" s="124">
        <v>313.99203804000001</v>
      </c>
      <c r="E120" s="124">
        <v>144.66684615</v>
      </c>
      <c r="F120" s="124">
        <v>694.32918527000004</v>
      </c>
      <c r="G120" s="124">
        <v>460.5154162</v>
      </c>
      <c r="H120" s="124">
        <v>233.81376907000001</v>
      </c>
      <c r="I120" s="124">
        <v>8992.4129348099996</v>
      </c>
      <c r="J120" s="124">
        <v>834.10817008000004</v>
      </c>
      <c r="K120" s="124">
        <v>8158.30476473</v>
      </c>
      <c r="L120" s="124">
        <v>24642.527824610002</v>
      </c>
      <c r="M120" s="124">
        <v>24258.674161520001</v>
      </c>
      <c r="N120" s="124">
        <v>383.85366309000005</v>
      </c>
      <c r="O120" s="124">
        <v>-6.8521373799999994</v>
      </c>
      <c r="P120" s="124">
        <v>129.15090494999998</v>
      </c>
      <c r="Q120" s="45"/>
      <c r="R120" s="45"/>
      <c r="S120" s="45"/>
      <c r="T120" s="45"/>
      <c r="U120" s="45"/>
      <c r="V120" s="45"/>
    </row>
    <row r="121" spans="1:22" hidden="1" outlineLevel="1">
      <c r="A121" s="15">
        <v>43891</v>
      </c>
      <c r="B121" s="124">
        <v>36722.447536159998</v>
      </c>
      <c r="C121" s="45">
        <v>483.22434972999997</v>
      </c>
      <c r="D121" s="124">
        <v>338.73340844000001</v>
      </c>
      <c r="E121" s="124">
        <v>144.49094128999999</v>
      </c>
      <c r="F121" s="124">
        <v>797.87945904000003</v>
      </c>
      <c r="G121" s="124">
        <v>555.06126219999999</v>
      </c>
      <c r="H121" s="124">
        <v>242.81819684000001</v>
      </c>
      <c r="I121" s="124">
        <v>9685.3867132200012</v>
      </c>
      <c r="J121" s="124">
        <v>841.66039238000008</v>
      </c>
      <c r="K121" s="124">
        <v>8843.72632084</v>
      </c>
      <c r="L121" s="124">
        <v>25755.957014169999</v>
      </c>
      <c r="M121" s="124">
        <v>25391.65365982</v>
      </c>
      <c r="N121" s="124">
        <v>364.30335435000006</v>
      </c>
      <c r="O121" s="124">
        <v>-10.267530349999999</v>
      </c>
      <c r="P121" s="124">
        <v>147.02732818999999</v>
      </c>
      <c r="Q121" s="45"/>
      <c r="R121" s="45"/>
      <c r="S121" s="45"/>
      <c r="T121" s="45"/>
      <c r="U121" s="45"/>
      <c r="V121" s="45"/>
    </row>
    <row r="122" spans="1:22" hidden="1" outlineLevel="1">
      <c r="A122" s="15">
        <v>43922</v>
      </c>
      <c r="B122" s="124">
        <v>37044.508192280002</v>
      </c>
      <c r="C122" s="45">
        <v>470.73123297000001</v>
      </c>
      <c r="D122" s="124">
        <v>327.35573848000001</v>
      </c>
      <c r="E122" s="124">
        <v>143.37549448999999</v>
      </c>
      <c r="F122" s="124">
        <v>769.50545903000011</v>
      </c>
      <c r="G122" s="124">
        <v>562.89828411999997</v>
      </c>
      <c r="H122" s="124">
        <v>206.60717491</v>
      </c>
      <c r="I122" s="124">
        <v>9803.8083717900008</v>
      </c>
      <c r="J122" s="124">
        <v>867.51992403999998</v>
      </c>
      <c r="K122" s="124">
        <v>8936.2884477500011</v>
      </c>
      <c r="L122" s="124">
        <v>26000.463128490002</v>
      </c>
      <c r="M122" s="124">
        <v>25625.12452782</v>
      </c>
      <c r="N122" s="124">
        <v>375.33860066999995</v>
      </c>
      <c r="O122" s="124">
        <v>-11.43217402</v>
      </c>
      <c r="P122" s="124">
        <v>136.48708780999999</v>
      </c>
      <c r="Q122" s="45"/>
      <c r="R122" s="45"/>
      <c r="S122" s="45"/>
      <c r="T122" s="45"/>
      <c r="U122" s="45"/>
      <c r="V122" s="45"/>
    </row>
    <row r="123" spans="1:22" hidden="1" outlineLevel="1">
      <c r="A123" s="15">
        <v>43952</v>
      </c>
      <c r="B123" s="124">
        <v>36766.580397359998</v>
      </c>
      <c r="C123" s="45">
        <v>455.11419947999997</v>
      </c>
      <c r="D123" s="124">
        <v>330.83069247999998</v>
      </c>
      <c r="E123" s="124">
        <v>124.28350699999999</v>
      </c>
      <c r="F123" s="124">
        <v>818.52358595999999</v>
      </c>
      <c r="G123" s="124">
        <v>563.18108290999999</v>
      </c>
      <c r="H123" s="124">
        <v>255.34250305000003</v>
      </c>
      <c r="I123" s="124">
        <v>9264.0634993900003</v>
      </c>
      <c r="J123" s="124">
        <v>818.89244800999995</v>
      </c>
      <c r="K123" s="124">
        <v>8445.171051379999</v>
      </c>
      <c r="L123" s="124">
        <v>26228.879112530001</v>
      </c>
      <c r="M123" s="124">
        <v>25826.822454749999</v>
      </c>
      <c r="N123" s="124">
        <v>402.05665778000002</v>
      </c>
      <c r="O123" s="124">
        <v>-71.054976940000003</v>
      </c>
      <c r="P123" s="124">
        <v>160.12792281</v>
      </c>
      <c r="Q123" s="45"/>
      <c r="R123" s="45"/>
      <c r="S123" s="45"/>
      <c r="T123" s="45"/>
      <c r="U123" s="45"/>
      <c r="V123" s="45"/>
    </row>
    <row r="124" spans="1:22" hidden="1" outlineLevel="1">
      <c r="A124" s="15">
        <v>43983</v>
      </c>
      <c r="B124" s="124">
        <v>37223.364167690001</v>
      </c>
      <c r="C124" s="45">
        <v>442.06702419999999</v>
      </c>
      <c r="D124" s="124">
        <v>312.09686629999999</v>
      </c>
      <c r="E124" s="124">
        <v>129.9701579</v>
      </c>
      <c r="F124" s="124">
        <v>782.22241272999997</v>
      </c>
      <c r="G124" s="124">
        <v>522.24201217999996</v>
      </c>
      <c r="H124" s="124">
        <v>259.98040055000001</v>
      </c>
      <c r="I124" s="124">
        <v>9604.9823905100002</v>
      </c>
      <c r="J124" s="124">
        <v>998.57459030999996</v>
      </c>
      <c r="K124" s="124">
        <v>8606.4078001999987</v>
      </c>
      <c r="L124" s="124">
        <v>26394.092340250001</v>
      </c>
      <c r="M124" s="124">
        <v>25998.36541685</v>
      </c>
      <c r="N124" s="124">
        <v>395.72692339999998</v>
      </c>
      <c r="O124" s="124">
        <v>-22.263555960000001</v>
      </c>
      <c r="P124" s="124">
        <v>142.01247119999999</v>
      </c>
      <c r="Q124" s="45"/>
      <c r="R124" s="45"/>
      <c r="S124" s="45"/>
      <c r="T124" s="45"/>
      <c r="U124" s="45"/>
      <c r="V124" s="45"/>
    </row>
    <row r="125" spans="1:22" hidden="1" outlineLevel="1">
      <c r="A125" s="15">
        <v>44013</v>
      </c>
      <c r="B125" s="124">
        <v>38076.902862659997</v>
      </c>
      <c r="C125" s="45">
        <v>493.85875060000001</v>
      </c>
      <c r="D125" s="124">
        <v>347.43519990999999</v>
      </c>
      <c r="E125" s="124">
        <v>146.42355068999998</v>
      </c>
      <c r="F125" s="124">
        <v>813.71102603999998</v>
      </c>
      <c r="G125" s="124">
        <v>510.64679101000002</v>
      </c>
      <c r="H125" s="124">
        <v>303.06423503000002</v>
      </c>
      <c r="I125" s="124">
        <v>9767.7246609499998</v>
      </c>
      <c r="J125" s="124">
        <v>894.11819197</v>
      </c>
      <c r="K125" s="124">
        <v>8873.6064689800005</v>
      </c>
      <c r="L125" s="124">
        <v>27001.608425070001</v>
      </c>
      <c r="M125" s="124">
        <v>26582.215085760003</v>
      </c>
      <c r="N125" s="124">
        <v>419.39333930999999</v>
      </c>
      <c r="O125" s="124">
        <v>-21.211261569999998</v>
      </c>
      <c r="P125" s="124">
        <v>130.4060657</v>
      </c>
      <c r="Q125" s="45"/>
      <c r="R125" s="45"/>
      <c r="S125" s="45"/>
      <c r="T125" s="45"/>
      <c r="U125" s="45"/>
      <c r="V125" s="45"/>
    </row>
    <row r="126" spans="1:22" hidden="1" outlineLevel="1">
      <c r="A126" s="15">
        <v>44044</v>
      </c>
      <c r="B126" s="124">
        <v>38502.05426348</v>
      </c>
      <c r="C126" s="45">
        <v>485.20464865999998</v>
      </c>
      <c r="D126" s="124">
        <v>353.02267836999999</v>
      </c>
      <c r="E126" s="124">
        <v>132.18197029000004</v>
      </c>
      <c r="F126" s="124">
        <v>857.41999779000002</v>
      </c>
      <c r="G126" s="124">
        <v>511.68267200000003</v>
      </c>
      <c r="H126" s="124">
        <v>345.73732579</v>
      </c>
      <c r="I126" s="124">
        <v>10240.816518690001</v>
      </c>
      <c r="J126" s="124">
        <v>988.36623952000014</v>
      </c>
      <c r="K126" s="124">
        <v>9252.4502791699997</v>
      </c>
      <c r="L126" s="124">
        <v>26918.61309834</v>
      </c>
      <c r="M126" s="124">
        <v>26503.031559180003</v>
      </c>
      <c r="N126" s="124">
        <v>415.58153915999998</v>
      </c>
      <c r="O126" s="124">
        <v>-19.352892749999999</v>
      </c>
      <c r="P126" s="124">
        <v>141.78760248999998</v>
      </c>
      <c r="Q126" s="45"/>
      <c r="R126" s="45"/>
      <c r="S126" s="45"/>
      <c r="T126" s="45"/>
      <c r="U126" s="45"/>
      <c r="V126" s="45"/>
    </row>
    <row r="127" spans="1:22" hidden="1" outlineLevel="1">
      <c r="A127" s="15">
        <v>44075</v>
      </c>
      <c r="B127" s="124">
        <v>41065.04389655</v>
      </c>
      <c r="C127" s="45">
        <v>444.78370385999995</v>
      </c>
      <c r="D127" s="124">
        <v>322.20003012999996</v>
      </c>
      <c r="E127" s="124">
        <v>122.58367373</v>
      </c>
      <c r="F127" s="124">
        <v>968.30105306000019</v>
      </c>
      <c r="G127" s="124">
        <v>564.31838364999999</v>
      </c>
      <c r="H127" s="124">
        <v>403.98266941000003</v>
      </c>
      <c r="I127" s="124">
        <v>12219.594076009998</v>
      </c>
      <c r="J127" s="124">
        <v>1390.0335993200001</v>
      </c>
      <c r="K127" s="124">
        <v>10829.56047669</v>
      </c>
      <c r="L127" s="124">
        <v>27432.365063620004</v>
      </c>
      <c r="M127" s="124">
        <v>27002.975571799998</v>
      </c>
      <c r="N127" s="124">
        <v>429.38949181999993</v>
      </c>
      <c r="O127" s="124">
        <v>-16.935225000000003</v>
      </c>
      <c r="P127" s="124">
        <v>182.54655973999999</v>
      </c>
      <c r="Q127" s="45"/>
      <c r="R127" s="45"/>
      <c r="S127" s="45"/>
      <c r="T127" s="45"/>
      <c r="U127" s="45"/>
      <c r="V127" s="45"/>
    </row>
    <row r="128" spans="1:22" hidden="1" outlineLevel="1">
      <c r="A128" s="15">
        <v>44105</v>
      </c>
      <c r="B128" s="124">
        <v>41922.43231204</v>
      </c>
      <c r="C128" s="45">
        <v>409.34736333000001</v>
      </c>
      <c r="D128" s="124">
        <v>276.96555859</v>
      </c>
      <c r="E128" s="124">
        <v>132.38180473999998</v>
      </c>
      <c r="F128" s="124">
        <v>1072.10345874</v>
      </c>
      <c r="G128" s="124">
        <v>642.65858324999999</v>
      </c>
      <c r="H128" s="124">
        <v>429.44487548999996</v>
      </c>
      <c r="I128" s="124">
        <v>12576.273897399999</v>
      </c>
      <c r="J128" s="124">
        <v>1274.4995305100001</v>
      </c>
      <c r="K128" s="124">
        <v>11301.77436689</v>
      </c>
      <c r="L128" s="124">
        <v>27864.707592569997</v>
      </c>
      <c r="M128" s="124">
        <v>27434.36072384</v>
      </c>
      <c r="N128" s="124">
        <v>430.34686873000004</v>
      </c>
      <c r="O128" s="124">
        <v>-7.1415570299999995</v>
      </c>
      <c r="P128" s="124">
        <v>217.02173550000001</v>
      </c>
      <c r="Q128" s="45"/>
      <c r="R128" s="45"/>
      <c r="S128" s="45"/>
      <c r="T128" s="45"/>
      <c r="U128" s="45"/>
      <c r="V128" s="45"/>
    </row>
    <row r="129" spans="1:22" hidden="1" outlineLevel="1">
      <c r="A129" s="15">
        <v>44136</v>
      </c>
      <c r="B129" s="124">
        <v>40935.096633599998</v>
      </c>
      <c r="C129" s="45">
        <v>395.76328719999992</v>
      </c>
      <c r="D129" s="124">
        <v>270.70713724999996</v>
      </c>
      <c r="E129" s="124">
        <v>125.05614995000001</v>
      </c>
      <c r="F129" s="124">
        <v>1025.7061039</v>
      </c>
      <c r="G129" s="124">
        <v>615.60504007000009</v>
      </c>
      <c r="H129" s="124">
        <v>410.10106382999993</v>
      </c>
      <c r="I129" s="124">
        <v>11669.159277629999</v>
      </c>
      <c r="J129" s="124">
        <v>1104.8462985900001</v>
      </c>
      <c r="K129" s="124">
        <v>10564.312979040002</v>
      </c>
      <c r="L129" s="124">
        <v>27844.467964869997</v>
      </c>
      <c r="M129" s="124">
        <v>27385.283803320002</v>
      </c>
      <c r="N129" s="124">
        <v>459.18416154999994</v>
      </c>
      <c r="O129" s="124">
        <v>-13.157035010000001</v>
      </c>
      <c r="P129" s="124">
        <v>216.75971018000001</v>
      </c>
      <c r="Q129" s="45"/>
      <c r="R129" s="45"/>
      <c r="S129" s="45"/>
      <c r="T129" s="45"/>
      <c r="U129" s="45"/>
      <c r="V129" s="45"/>
    </row>
    <row r="130" spans="1:22" hidden="1" outlineLevel="1">
      <c r="A130" s="15">
        <v>44166</v>
      </c>
      <c r="B130" s="124">
        <v>43270.098492199999</v>
      </c>
      <c r="C130" s="45">
        <v>341.94298794000008</v>
      </c>
      <c r="D130" s="124">
        <v>195.01322567</v>
      </c>
      <c r="E130" s="124">
        <v>146.92976227</v>
      </c>
      <c r="F130" s="124">
        <v>601.73511628999995</v>
      </c>
      <c r="G130" s="124">
        <v>317.57272197999998</v>
      </c>
      <c r="H130" s="124">
        <v>284.16239431000002</v>
      </c>
      <c r="I130" s="124">
        <v>13897.774074990002</v>
      </c>
      <c r="J130" s="124">
        <v>1899.7803951999999</v>
      </c>
      <c r="K130" s="124">
        <v>11997.993679790001</v>
      </c>
      <c r="L130" s="124">
        <v>28428.646312979996</v>
      </c>
      <c r="M130" s="124">
        <v>27992.335377039999</v>
      </c>
      <c r="N130" s="124">
        <v>436.31093593999998</v>
      </c>
      <c r="O130" s="124">
        <v>-7.815635180000001</v>
      </c>
      <c r="P130" s="124">
        <v>203.27746209999998</v>
      </c>
      <c r="Q130" s="45"/>
      <c r="R130" s="45"/>
      <c r="S130" s="45"/>
      <c r="T130" s="45"/>
      <c r="U130" s="45"/>
      <c r="V130" s="45"/>
    </row>
    <row r="131" spans="1:22" hidden="1" outlineLevel="1">
      <c r="A131" s="15">
        <v>44197</v>
      </c>
      <c r="B131" s="124">
        <v>43416.420516140002</v>
      </c>
      <c r="C131" s="45">
        <v>335.01745309</v>
      </c>
      <c r="D131" s="124">
        <v>183.15675704999998</v>
      </c>
      <c r="E131" s="124">
        <v>151.86069603999999</v>
      </c>
      <c r="F131" s="124">
        <v>763.39651780999998</v>
      </c>
      <c r="G131" s="124">
        <v>492.67636985000001</v>
      </c>
      <c r="H131" s="124">
        <v>270.72014795999996</v>
      </c>
      <c r="I131" s="124">
        <v>13632.520269529999</v>
      </c>
      <c r="J131" s="124">
        <v>1850.2913664600001</v>
      </c>
      <c r="K131" s="124">
        <v>11782.228903070001</v>
      </c>
      <c r="L131" s="124">
        <v>28685.486275709998</v>
      </c>
      <c r="M131" s="124">
        <v>28217.78621428</v>
      </c>
      <c r="N131" s="124">
        <v>467.70006143000001</v>
      </c>
      <c r="O131" s="124">
        <v>3.4592862200000001</v>
      </c>
      <c r="P131" s="124">
        <v>204.08561018</v>
      </c>
      <c r="Q131" s="45"/>
      <c r="R131" s="45"/>
      <c r="S131" s="45"/>
      <c r="T131" s="45"/>
      <c r="U131" s="45"/>
      <c r="V131" s="45"/>
    </row>
    <row r="132" spans="1:22" hidden="1" outlineLevel="1">
      <c r="A132" s="15">
        <v>44228</v>
      </c>
      <c r="B132" s="124">
        <v>44213.717503319996</v>
      </c>
      <c r="C132" s="45">
        <v>356.40586126000005</v>
      </c>
      <c r="D132" s="124">
        <v>187.81538720999998</v>
      </c>
      <c r="E132" s="124">
        <v>168.59047404999998</v>
      </c>
      <c r="F132" s="124">
        <v>1140.9895930999999</v>
      </c>
      <c r="G132" s="124">
        <v>571.17420231999995</v>
      </c>
      <c r="H132" s="124">
        <v>569.81539078000003</v>
      </c>
      <c r="I132" s="124">
        <v>13848.35651462</v>
      </c>
      <c r="J132" s="124">
        <v>1800.33841304</v>
      </c>
      <c r="K132" s="124">
        <v>12048.018101580001</v>
      </c>
      <c r="L132" s="124">
        <v>28867.965534340001</v>
      </c>
      <c r="M132" s="124">
        <v>28364.768288139996</v>
      </c>
      <c r="N132" s="124">
        <v>503.1972462</v>
      </c>
      <c r="O132" s="124">
        <v>-13.19011985</v>
      </c>
      <c r="P132" s="124">
        <v>200.55464394000001</v>
      </c>
      <c r="Q132" s="45"/>
      <c r="R132" s="45"/>
      <c r="S132" s="45"/>
      <c r="T132" s="45"/>
      <c r="U132" s="45"/>
      <c r="V132" s="45"/>
    </row>
    <row r="133" spans="1:22" hidden="1" outlineLevel="1">
      <c r="A133" s="15">
        <v>44256</v>
      </c>
      <c r="B133" s="124">
        <v>43731.709179489997</v>
      </c>
      <c r="C133" s="45">
        <v>304.64558665999994</v>
      </c>
      <c r="D133" s="124">
        <v>182.97037871999999</v>
      </c>
      <c r="E133" s="124">
        <v>121.67520793999999</v>
      </c>
      <c r="F133" s="124">
        <v>1159.0314509499999</v>
      </c>
      <c r="G133" s="124">
        <v>593.04748475999997</v>
      </c>
      <c r="H133" s="124">
        <v>565.98396619000005</v>
      </c>
      <c r="I133" s="124">
        <v>13711.276561090002</v>
      </c>
      <c r="J133" s="124">
        <v>1587.73279918</v>
      </c>
      <c r="K133" s="124">
        <v>12123.543761910001</v>
      </c>
      <c r="L133" s="124">
        <v>28556.755580789999</v>
      </c>
      <c r="M133" s="124">
        <v>28059.583284929999</v>
      </c>
      <c r="N133" s="124">
        <v>497.17229586000002</v>
      </c>
      <c r="O133" s="124">
        <v>7.9196431299999999</v>
      </c>
      <c r="P133" s="124">
        <v>197.94571458999999</v>
      </c>
      <c r="Q133" s="45"/>
      <c r="R133" s="45"/>
      <c r="S133" s="45"/>
      <c r="T133" s="45"/>
      <c r="U133" s="45"/>
      <c r="V133" s="45"/>
    </row>
    <row r="134" spans="1:22" hidden="1" outlineLevel="1">
      <c r="A134" s="15">
        <v>44287</v>
      </c>
      <c r="B134" s="124">
        <v>44357.396145940002</v>
      </c>
      <c r="C134" s="45">
        <v>333.97847050000001</v>
      </c>
      <c r="D134" s="124">
        <v>183.47524476999999</v>
      </c>
      <c r="E134" s="124">
        <v>150.50322573</v>
      </c>
      <c r="F134" s="124">
        <v>1006.36438345</v>
      </c>
      <c r="G134" s="124">
        <v>600.10558332999994</v>
      </c>
      <c r="H134" s="124">
        <v>406.25880011999999</v>
      </c>
      <c r="I134" s="124">
        <v>14378.79584993</v>
      </c>
      <c r="J134" s="124">
        <v>1465.4181292400001</v>
      </c>
      <c r="K134" s="124">
        <v>12913.377720690001</v>
      </c>
      <c r="L134" s="124">
        <v>28638.257442059999</v>
      </c>
      <c r="M134" s="124">
        <v>28140.254805929999</v>
      </c>
      <c r="N134" s="124">
        <v>498.00263613000004</v>
      </c>
      <c r="O134" s="124">
        <v>-7.0621861100000007</v>
      </c>
      <c r="P134" s="124">
        <v>206.95573941000001</v>
      </c>
      <c r="Q134" s="45"/>
      <c r="R134" s="45"/>
      <c r="S134" s="45"/>
      <c r="T134" s="45"/>
      <c r="U134" s="45"/>
      <c r="V134" s="45"/>
    </row>
    <row r="135" spans="1:22" hidden="1" outlineLevel="1">
      <c r="A135" s="15">
        <v>44317</v>
      </c>
      <c r="B135" s="124">
        <v>43096.777427939996</v>
      </c>
      <c r="C135" s="45">
        <v>314.22157761</v>
      </c>
      <c r="D135" s="124">
        <v>183.06688459999998</v>
      </c>
      <c r="E135" s="124">
        <v>131.15469301000002</v>
      </c>
      <c r="F135" s="124">
        <v>1031.2013188699998</v>
      </c>
      <c r="G135" s="124">
        <v>603.47711050999999</v>
      </c>
      <c r="H135" s="124">
        <v>427.72420836000003</v>
      </c>
      <c r="I135" s="124">
        <v>13241.11484529</v>
      </c>
      <c r="J135" s="124">
        <v>1271.7682058999999</v>
      </c>
      <c r="K135" s="124">
        <v>11969.34663939</v>
      </c>
      <c r="L135" s="124">
        <v>28510.23968617</v>
      </c>
      <c r="M135" s="124">
        <v>28002.31745807</v>
      </c>
      <c r="N135" s="124">
        <v>507.92222809999998</v>
      </c>
      <c r="O135" s="124">
        <v>-18.454418010000001</v>
      </c>
      <c r="P135" s="124">
        <v>206.96525917</v>
      </c>
      <c r="Q135" s="45"/>
      <c r="R135" s="45"/>
      <c r="S135" s="45"/>
      <c r="T135" s="45"/>
      <c r="U135" s="45"/>
      <c r="V135" s="45"/>
    </row>
    <row r="136" spans="1:22" hidden="1" outlineLevel="1">
      <c r="A136" s="15">
        <v>44348</v>
      </c>
      <c r="B136" s="124">
        <v>44065.45528219</v>
      </c>
      <c r="C136" s="45">
        <v>329.33169800999997</v>
      </c>
      <c r="D136" s="124">
        <v>179.8838604</v>
      </c>
      <c r="E136" s="124">
        <v>149.44783760999999</v>
      </c>
      <c r="F136" s="124">
        <v>942.36976832000005</v>
      </c>
      <c r="G136" s="124">
        <v>531.64939136999999</v>
      </c>
      <c r="H136" s="124">
        <v>410.72037695</v>
      </c>
      <c r="I136" s="124">
        <v>14011.165557960001</v>
      </c>
      <c r="J136" s="124">
        <v>1325.5860388999999</v>
      </c>
      <c r="K136" s="124">
        <v>12685.579519059998</v>
      </c>
      <c r="L136" s="124">
        <v>28782.588257900003</v>
      </c>
      <c r="M136" s="124">
        <v>28281.956350339999</v>
      </c>
      <c r="N136" s="124">
        <v>500.63190756000006</v>
      </c>
      <c r="O136" s="124">
        <v>8.6891730100000011</v>
      </c>
      <c r="P136" s="124">
        <v>223.69104709999999</v>
      </c>
      <c r="Q136" s="45"/>
      <c r="R136" s="45"/>
      <c r="S136" s="45"/>
      <c r="T136" s="45"/>
      <c r="U136" s="45"/>
      <c r="V136" s="45"/>
    </row>
    <row r="137" spans="1:22" hidden="1" outlineLevel="1">
      <c r="A137" s="15">
        <v>44378</v>
      </c>
      <c r="B137" s="124">
        <v>44770.881053450001</v>
      </c>
      <c r="C137" s="45">
        <v>363.11938151999999</v>
      </c>
      <c r="D137" s="124">
        <v>177.06493647999997</v>
      </c>
      <c r="E137" s="124">
        <v>186.05444503999999</v>
      </c>
      <c r="F137" s="124">
        <v>968.94577609999999</v>
      </c>
      <c r="G137" s="124">
        <v>547.83323488999997</v>
      </c>
      <c r="H137" s="124">
        <v>421.11254121000002</v>
      </c>
      <c r="I137" s="124">
        <v>14985.635047489999</v>
      </c>
      <c r="J137" s="124">
        <v>1783.75753753</v>
      </c>
      <c r="K137" s="124">
        <v>13201.877509960001</v>
      </c>
      <c r="L137" s="124">
        <v>28453.180848340002</v>
      </c>
      <c r="M137" s="124">
        <v>27952.000899670002</v>
      </c>
      <c r="N137" s="124">
        <v>501.17994867000004</v>
      </c>
      <c r="O137" s="124">
        <v>11.711738590000001</v>
      </c>
      <c r="P137" s="124">
        <v>210.88190939</v>
      </c>
      <c r="Q137" s="45"/>
      <c r="R137" s="45"/>
      <c r="S137" s="45"/>
      <c r="T137" s="45"/>
      <c r="U137" s="45"/>
      <c r="V137" s="45"/>
    </row>
    <row r="138" spans="1:22" hidden="1" outlineLevel="1">
      <c r="A138" s="15">
        <v>44409</v>
      </c>
      <c r="B138" s="124">
        <v>43470.17936057</v>
      </c>
      <c r="C138" s="45">
        <v>376.93633041000004</v>
      </c>
      <c r="D138" s="124">
        <v>176.25796725000001</v>
      </c>
      <c r="E138" s="124">
        <v>200.67836316</v>
      </c>
      <c r="F138" s="124">
        <v>985.14436977000003</v>
      </c>
      <c r="G138" s="124">
        <v>535.46462881999992</v>
      </c>
      <c r="H138" s="124">
        <v>449.67974095</v>
      </c>
      <c r="I138" s="124">
        <v>13800.61668915</v>
      </c>
      <c r="J138" s="124">
        <v>1596.6306424099998</v>
      </c>
      <c r="K138" s="124">
        <v>12203.986046740001</v>
      </c>
      <c r="L138" s="124">
        <v>28307.481971239999</v>
      </c>
      <c r="M138" s="124">
        <v>27808.880795609999</v>
      </c>
      <c r="N138" s="124">
        <v>498.60117563</v>
      </c>
      <c r="O138" s="124">
        <v>19.15044417</v>
      </c>
      <c r="P138" s="124">
        <v>220.75427457000001</v>
      </c>
      <c r="Q138" s="45"/>
      <c r="R138" s="45"/>
      <c r="S138" s="45"/>
      <c r="T138" s="45"/>
      <c r="U138" s="45"/>
      <c r="V138" s="45"/>
    </row>
    <row r="139" spans="1:22" hidden="1" outlineLevel="1">
      <c r="A139" s="15">
        <v>44440</v>
      </c>
      <c r="B139" s="124">
        <v>44946.163702719998</v>
      </c>
      <c r="C139" s="45">
        <v>364.56275390999997</v>
      </c>
      <c r="D139" s="124">
        <v>183.09716685000001</v>
      </c>
      <c r="E139" s="124">
        <v>181.46558706000002</v>
      </c>
      <c r="F139" s="124">
        <v>1035.2889461999998</v>
      </c>
      <c r="G139" s="124">
        <v>570.83670944000005</v>
      </c>
      <c r="H139" s="124">
        <v>464.45223676000001</v>
      </c>
      <c r="I139" s="124">
        <v>15357.770614069999</v>
      </c>
      <c r="J139" s="124">
        <v>1570.4477659700001</v>
      </c>
      <c r="K139" s="124">
        <v>13787.322848099999</v>
      </c>
      <c r="L139" s="124">
        <v>28188.541388539998</v>
      </c>
      <c r="M139" s="124">
        <v>27690.49779496</v>
      </c>
      <c r="N139" s="124">
        <v>498.04359357999999</v>
      </c>
      <c r="O139" s="124">
        <v>0.11092577999999964</v>
      </c>
      <c r="P139" s="124">
        <v>313.17031041999996</v>
      </c>
      <c r="Q139" s="45"/>
      <c r="R139" s="45"/>
      <c r="S139" s="45"/>
      <c r="T139" s="45"/>
      <c r="U139" s="45"/>
      <c r="V139" s="45"/>
    </row>
    <row r="140" spans="1:22" hidden="1" outlineLevel="1">
      <c r="A140" s="15">
        <v>44470</v>
      </c>
      <c r="B140" s="124">
        <v>44757.083942999998</v>
      </c>
      <c r="C140" s="45">
        <v>381.71560101</v>
      </c>
      <c r="D140" s="124">
        <v>201.54303708999998</v>
      </c>
      <c r="E140" s="124">
        <v>180.17256391999999</v>
      </c>
      <c r="F140" s="124">
        <v>1034.7523723900001</v>
      </c>
      <c r="G140" s="124">
        <v>597.70250428999998</v>
      </c>
      <c r="H140" s="124">
        <v>437.04986810000003</v>
      </c>
      <c r="I140" s="124">
        <v>15089.037506949999</v>
      </c>
      <c r="J140" s="124">
        <v>1379.48294659</v>
      </c>
      <c r="K140" s="124">
        <v>13709.554560359999</v>
      </c>
      <c r="L140" s="124">
        <v>28251.578462650003</v>
      </c>
      <c r="M140" s="124">
        <v>27753.721207449998</v>
      </c>
      <c r="N140" s="124">
        <v>497.85725519999994</v>
      </c>
      <c r="O140" s="124">
        <v>16.43144049</v>
      </c>
      <c r="P140" s="124">
        <v>309.01924563</v>
      </c>
      <c r="Q140" s="45"/>
      <c r="R140" s="45"/>
      <c r="S140" s="45"/>
      <c r="T140" s="45"/>
      <c r="U140" s="45"/>
      <c r="V140" s="45"/>
    </row>
    <row r="141" spans="1:22" hidden="1" outlineLevel="1">
      <c r="A141" s="15">
        <v>44501</v>
      </c>
      <c r="B141" s="124">
        <v>44983.7630909</v>
      </c>
      <c r="C141" s="45">
        <v>378.17163392999998</v>
      </c>
      <c r="D141" s="124">
        <v>198.73845954999996</v>
      </c>
      <c r="E141" s="124">
        <v>179.43317437999997</v>
      </c>
      <c r="F141" s="124">
        <v>1069.13509135</v>
      </c>
      <c r="G141" s="124">
        <v>605.00250946999995</v>
      </c>
      <c r="H141" s="124">
        <v>464.13258187999998</v>
      </c>
      <c r="I141" s="124">
        <v>14957.177651230002</v>
      </c>
      <c r="J141" s="124">
        <v>1412.8128566199998</v>
      </c>
      <c r="K141" s="124">
        <v>13544.364794609999</v>
      </c>
      <c r="L141" s="124">
        <v>28579.278714389999</v>
      </c>
      <c r="M141" s="124">
        <v>28065.488084230004</v>
      </c>
      <c r="N141" s="124">
        <v>513.79063015999998</v>
      </c>
      <c r="O141" s="124">
        <v>-5.9700273299999997</v>
      </c>
      <c r="P141" s="124">
        <v>319.73427395000004</v>
      </c>
      <c r="Q141" s="45"/>
      <c r="R141" s="45"/>
      <c r="S141" s="45"/>
      <c r="T141" s="45"/>
      <c r="U141" s="45"/>
      <c r="V141" s="45"/>
    </row>
    <row r="142" spans="1:22" hidden="1" outlineLevel="1">
      <c r="A142" s="15">
        <v>44531</v>
      </c>
      <c r="B142" s="124">
        <v>46795.018362809999</v>
      </c>
      <c r="C142" s="45">
        <v>398.62572654999997</v>
      </c>
      <c r="D142" s="124">
        <v>190.10317798000003</v>
      </c>
      <c r="E142" s="124">
        <v>208.52254857</v>
      </c>
      <c r="F142" s="124">
        <v>580.24775354999997</v>
      </c>
      <c r="G142" s="124">
        <v>322.54471419000004</v>
      </c>
      <c r="H142" s="124">
        <v>257.70303936000005</v>
      </c>
      <c r="I142" s="124">
        <v>16220.185924959998</v>
      </c>
      <c r="J142" s="124">
        <v>1567.11608884</v>
      </c>
      <c r="K142" s="124">
        <v>14653.069836119999</v>
      </c>
      <c r="L142" s="124">
        <v>29595.958957749997</v>
      </c>
      <c r="M142" s="124">
        <v>29101.129153999998</v>
      </c>
      <c r="N142" s="124">
        <v>494.82980375000005</v>
      </c>
      <c r="O142" s="124">
        <v>16.124309289999999</v>
      </c>
      <c r="P142" s="124">
        <v>321.63798255999995</v>
      </c>
      <c r="Q142" s="45"/>
      <c r="R142" s="45"/>
      <c r="S142" s="45"/>
      <c r="T142" s="45"/>
      <c r="U142" s="45"/>
      <c r="V142" s="45"/>
    </row>
    <row r="143" spans="1:22" hidden="1" outlineLevel="1">
      <c r="A143" s="15">
        <v>44562</v>
      </c>
      <c r="B143" s="124">
        <v>46160.091519989997</v>
      </c>
      <c r="C143" s="45">
        <v>409.44557510000004</v>
      </c>
      <c r="D143" s="124">
        <v>209.14666886000001</v>
      </c>
      <c r="E143" s="124">
        <v>200.29890624000001</v>
      </c>
      <c r="F143" s="124">
        <v>949.21350976999997</v>
      </c>
      <c r="G143" s="124">
        <v>558.15786696999999</v>
      </c>
      <c r="H143" s="124">
        <v>391.05564279999999</v>
      </c>
      <c r="I143" s="124">
        <v>15712.34853614</v>
      </c>
      <c r="J143" s="124">
        <v>1718.4308402199999</v>
      </c>
      <c r="K143" s="124">
        <v>13993.917695919998</v>
      </c>
      <c r="L143" s="124">
        <v>29089.083898980003</v>
      </c>
      <c r="M143" s="124">
        <v>28563.825379570004</v>
      </c>
      <c r="N143" s="124">
        <v>525.25851940999996</v>
      </c>
      <c r="O143" s="124">
        <v>-6.0873778400000003</v>
      </c>
      <c r="P143" s="124">
        <v>324.63752292000004</v>
      </c>
      <c r="Q143" s="45"/>
      <c r="R143" s="45"/>
      <c r="S143" s="45"/>
      <c r="T143" s="45"/>
      <c r="U143" s="45"/>
      <c r="V143" s="45"/>
    </row>
    <row r="144" spans="1:22" hidden="1" outlineLevel="1">
      <c r="A144" s="15">
        <v>44593</v>
      </c>
      <c r="B144" s="124">
        <v>46453.602979720003</v>
      </c>
      <c r="C144" s="45">
        <v>424.49109684000001</v>
      </c>
      <c r="D144" s="124">
        <v>209.78676029999997</v>
      </c>
      <c r="E144" s="124">
        <v>214.70433653999999</v>
      </c>
      <c r="F144" s="124">
        <v>1152.040475</v>
      </c>
      <c r="G144" s="124">
        <v>575.37617157</v>
      </c>
      <c r="H144" s="124">
        <v>576.6643034299999</v>
      </c>
      <c r="I144" s="124">
        <v>15942.68391795</v>
      </c>
      <c r="J144" s="124">
        <v>2062.30065797</v>
      </c>
      <c r="K144" s="124">
        <v>13880.383259980001</v>
      </c>
      <c r="L144" s="124">
        <v>28934.387489929999</v>
      </c>
      <c r="M144" s="124">
        <v>28296.38027161</v>
      </c>
      <c r="N144" s="124">
        <v>638.00721831999999</v>
      </c>
      <c r="O144" s="124">
        <v>-59.760381990000006</v>
      </c>
      <c r="P144" s="124">
        <v>315.57118457999997</v>
      </c>
      <c r="Q144" s="45"/>
      <c r="R144" s="45"/>
      <c r="S144" s="45"/>
      <c r="T144" s="45"/>
      <c r="U144" s="45"/>
      <c r="V144" s="45"/>
    </row>
    <row r="145" spans="1:22" hidden="1" outlineLevel="1">
      <c r="A145" s="15">
        <v>44621</v>
      </c>
      <c r="B145" s="124">
        <v>47201.398113850002</v>
      </c>
      <c r="C145" s="45">
        <v>399.02560627999998</v>
      </c>
      <c r="D145" s="124">
        <v>201.12519356000001</v>
      </c>
      <c r="E145" s="124">
        <v>197.90041271999996</v>
      </c>
      <c r="F145" s="124">
        <v>1101.1275546100001</v>
      </c>
      <c r="G145" s="124">
        <v>573.82025821000002</v>
      </c>
      <c r="H145" s="124">
        <v>527.30729640000004</v>
      </c>
      <c r="I145" s="124">
        <v>14685.5692113</v>
      </c>
      <c r="J145" s="124">
        <v>1872.1169555699998</v>
      </c>
      <c r="K145" s="124">
        <v>12813.452255729999</v>
      </c>
      <c r="L145" s="124">
        <v>31015.675741660001</v>
      </c>
      <c r="M145" s="124">
        <v>30354.132205319998</v>
      </c>
      <c r="N145" s="124">
        <v>661.54353634000006</v>
      </c>
      <c r="O145" s="124">
        <v>-5.4725214300000005</v>
      </c>
      <c r="P145" s="124">
        <v>315.40331250999998</v>
      </c>
      <c r="Q145" s="45"/>
      <c r="R145" s="45"/>
      <c r="S145" s="45"/>
      <c r="T145" s="45"/>
      <c r="U145" s="45"/>
      <c r="V145" s="45"/>
    </row>
    <row r="146" spans="1:22" hidden="1" outlineLevel="1">
      <c r="A146" s="15">
        <v>44652</v>
      </c>
      <c r="B146" s="124">
        <v>47068.165089009999</v>
      </c>
      <c r="C146" s="45">
        <v>394.8699256000001</v>
      </c>
      <c r="D146" s="124">
        <v>200.62498255</v>
      </c>
      <c r="E146" s="124">
        <v>194.24494305000002</v>
      </c>
      <c r="F146" s="124">
        <v>1100.4624313200002</v>
      </c>
      <c r="G146" s="124">
        <v>568.84974054999998</v>
      </c>
      <c r="H146" s="124">
        <v>531.61269076999997</v>
      </c>
      <c r="I146" s="124">
        <v>13532.944639680001</v>
      </c>
      <c r="J146" s="124">
        <v>1660.7300194299999</v>
      </c>
      <c r="K146" s="124">
        <v>11872.214620250001</v>
      </c>
      <c r="L146" s="124">
        <v>32039.888092409998</v>
      </c>
      <c r="M146" s="124">
        <v>31349.850173220002</v>
      </c>
      <c r="N146" s="124">
        <v>690.03791918999991</v>
      </c>
      <c r="O146" s="124">
        <v>-2.9127281300000001</v>
      </c>
      <c r="P146" s="124">
        <v>301.67893370999997</v>
      </c>
      <c r="Q146" s="45"/>
      <c r="R146" s="45"/>
      <c r="S146" s="45"/>
      <c r="T146" s="45"/>
      <c r="U146" s="45"/>
      <c r="V146" s="45"/>
    </row>
    <row r="147" spans="1:22" hidden="1" outlineLevel="1">
      <c r="A147" s="15">
        <v>44682</v>
      </c>
      <c r="B147" s="124">
        <v>47124.210833780002</v>
      </c>
      <c r="C147" s="45">
        <v>384.27934627999997</v>
      </c>
      <c r="D147" s="124">
        <v>194.12150453000001</v>
      </c>
      <c r="E147" s="124">
        <v>190.15784175000002</v>
      </c>
      <c r="F147" s="124">
        <v>1150.81272517</v>
      </c>
      <c r="G147" s="124">
        <v>607.42937943000004</v>
      </c>
      <c r="H147" s="124">
        <v>543.38334573999998</v>
      </c>
      <c r="I147" s="124">
        <v>13677.00824012</v>
      </c>
      <c r="J147" s="124">
        <v>1626.9880187399999</v>
      </c>
      <c r="K147" s="124">
        <v>12050.02022138</v>
      </c>
      <c r="L147" s="124">
        <v>31912.110522210001</v>
      </c>
      <c r="M147" s="124">
        <v>31244.92088193</v>
      </c>
      <c r="N147" s="124">
        <v>667.18964028000005</v>
      </c>
      <c r="O147" s="124">
        <v>-16.370874449999999</v>
      </c>
      <c r="P147" s="124">
        <v>300.05215702999999</v>
      </c>
      <c r="Q147" s="45"/>
      <c r="R147" s="45"/>
      <c r="S147" s="45"/>
      <c r="T147" s="45"/>
      <c r="U147" s="45"/>
      <c r="V147" s="45"/>
    </row>
    <row r="148" spans="1:22" hidden="1" outlineLevel="1">
      <c r="A148" s="15">
        <v>44713</v>
      </c>
      <c r="B148" s="124">
        <v>48452.14776231</v>
      </c>
      <c r="C148" s="45">
        <v>384.39495120999999</v>
      </c>
      <c r="D148" s="124">
        <v>199.33812719999997</v>
      </c>
      <c r="E148" s="124">
        <v>185.05682400999999</v>
      </c>
      <c r="F148" s="124">
        <v>1092.13410217</v>
      </c>
      <c r="G148" s="124">
        <v>566.68660090000003</v>
      </c>
      <c r="H148" s="124">
        <v>525.44750127000009</v>
      </c>
      <c r="I148" s="124">
        <v>13733.109932340001</v>
      </c>
      <c r="J148" s="124">
        <v>1681.8230018699999</v>
      </c>
      <c r="K148" s="124">
        <v>12051.28693047</v>
      </c>
      <c r="L148" s="124">
        <v>33242.508776589995</v>
      </c>
      <c r="M148" s="124">
        <v>32460.026199849999</v>
      </c>
      <c r="N148" s="124">
        <v>782.4825767399999</v>
      </c>
      <c r="O148" s="124">
        <v>3.8922707400000003</v>
      </c>
      <c r="P148" s="124">
        <v>295.32030686999997</v>
      </c>
      <c r="Q148" s="45"/>
      <c r="R148" s="45"/>
      <c r="S148" s="45"/>
      <c r="T148" s="45"/>
      <c r="U148" s="45"/>
      <c r="V148" s="45"/>
    </row>
    <row r="149" spans="1:22" hidden="1" outlineLevel="1">
      <c r="A149" s="15">
        <v>44743</v>
      </c>
      <c r="B149" s="124">
        <v>50429.600351319998</v>
      </c>
      <c r="C149" s="45">
        <v>378.04506111000001</v>
      </c>
      <c r="D149" s="124">
        <v>203.80571539000002</v>
      </c>
      <c r="E149" s="124">
        <v>174.23934572000002</v>
      </c>
      <c r="F149" s="124">
        <v>1139.0885750899999</v>
      </c>
      <c r="G149" s="124">
        <v>636.93292646999998</v>
      </c>
      <c r="H149" s="124">
        <v>502.15564861999997</v>
      </c>
      <c r="I149" s="124">
        <v>13665.972508259998</v>
      </c>
      <c r="J149" s="124">
        <v>1652.6807160000001</v>
      </c>
      <c r="K149" s="124">
        <v>12013.291792259999</v>
      </c>
      <c r="L149" s="124">
        <v>35246.494206859999</v>
      </c>
      <c r="M149" s="124">
        <v>34442.430593090001</v>
      </c>
      <c r="N149" s="124">
        <v>804.06361376999996</v>
      </c>
      <c r="O149" s="124">
        <v>-0.80220825000000007</v>
      </c>
      <c r="P149" s="124">
        <v>285.86357325</v>
      </c>
      <c r="Q149" s="45"/>
      <c r="R149" s="45"/>
      <c r="S149" s="45"/>
      <c r="T149" s="45"/>
      <c r="U149" s="45"/>
      <c r="V149" s="45"/>
    </row>
    <row r="150" spans="1:22" hidden="1" outlineLevel="1">
      <c r="A150" s="15">
        <v>44774</v>
      </c>
      <c r="B150" s="124">
        <v>50326.122466660003</v>
      </c>
      <c r="C150" s="45">
        <v>359.48422600999999</v>
      </c>
      <c r="D150" s="124">
        <v>202.01988091999999</v>
      </c>
      <c r="E150" s="124">
        <v>157.46434509000002</v>
      </c>
      <c r="F150" s="124">
        <v>1132.40362865</v>
      </c>
      <c r="G150" s="124">
        <v>628.32418759999996</v>
      </c>
      <c r="H150" s="124">
        <v>504.07944105000001</v>
      </c>
      <c r="I150" s="124">
        <v>12948.449608179999</v>
      </c>
      <c r="J150" s="124">
        <v>1713.0998244400002</v>
      </c>
      <c r="K150" s="124">
        <v>11235.349783739999</v>
      </c>
      <c r="L150" s="124">
        <v>35885.785003820005</v>
      </c>
      <c r="M150" s="124">
        <v>35104.941010189999</v>
      </c>
      <c r="N150" s="124">
        <v>780.84399363</v>
      </c>
      <c r="O150" s="124">
        <v>12.583786099999999</v>
      </c>
      <c r="P150" s="124">
        <v>278.32003280000004</v>
      </c>
      <c r="Q150" s="45"/>
      <c r="R150" s="45"/>
      <c r="S150" s="45"/>
      <c r="T150" s="45"/>
      <c r="U150" s="45"/>
      <c r="V150" s="45"/>
    </row>
    <row r="151" spans="1:22" hidden="1" outlineLevel="1">
      <c r="A151" s="15">
        <v>44805</v>
      </c>
      <c r="B151" s="124">
        <v>51706.719925079997</v>
      </c>
      <c r="C151" s="45">
        <v>371.18286310999997</v>
      </c>
      <c r="D151" s="124">
        <v>206.28151114999997</v>
      </c>
      <c r="E151" s="124">
        <v>164.90135196000003</v>
      </c>
      <c r="F151" s="124">
        <v>1186.2590198399998</v>
      </c>
      <c r="G151" s="124">
        <v>643.43874135999999</v>
      </c>
      <c r="H151" s="124">
        <v>542.82027847999996</v>
      </c>
      <c r="I151" s="124">
        <v>13960.17204705</v>
      </c>
      <c r="J151" s="124">
        <v>1691.43999334</v>
      </c>
      <c r="K151" s="124">
        <v>12268.73205371</v>
      </c>
      <c r="L151" s="124">
        <v>36189.105995080005</v>
      </c>
      <c r="M151" s="124">
        <v>35374.539962750001</v>
      </c>
      <c r="N151" s="124">
        <v>814.56603232999998</v>
      </c>
      <c r="O151" s="124">
        <v>1.9644388699999999</v>
      </c>
      <c r="P151" s="124">
        <v>314.01671391000002</v>
      </c>
      <c r="Q151" s="45"/>
      <c r="R151" s="45"/>
      <c r="S151" s="45"/>
      <c r="T151" s="45"/>
      <c r="U151" s="45"/>
      <c r="V151" s="45"/>
    </row>
    <row r="152" spans="1:22" hidden="1" outlineLevel="1">
      <c r="A152" s="15">
        <v>44835</v>
      </c>
      <c r="B152" s="124">
        <v>52406.614997019999</v>
      </c>
      <c r="C152" s="45">
        <v>405.25084341000002</v>
      </c>
      <c r="D152" s="124">
        <v>205.62853674999999</v>
      </c>
      <c r="E152" s="124">
        <v>199.62230665999999</v>
      </c>
      <c r="F152" s="124">
        <v>1254.1858525600001</v>
      </c>
      <c r="G152" s="124">
        <v>679.77535972999999</v>
      </c>
      <c r="H152" s="124">
        <v>574.41049282999995</v>
      </c>
      <c r="I152" s="124">
        <v>13809.185322739999</v>
      </c>
      <c r="J152" s="124">
        <v>1666.2297662199999</v>
      </c>
      <c r="K152" s="124">
        <v>12142.955556519999</v>
      </c>
      <c r="L152" s="124">
        <v>36937.992978310001</v>
      </c>
      <c r="M152" s="124">
        <v>36132.152658790001</v>
      </c>
      <c r="N152" s="124">
        <v>805.84031951999998</v>
      </c>
      <c r="O152" s="124">
        <v>-0.48134831999999994</v>
      </c>
      <c r="P152" s="124">
        <v>266.29881852</v>
      </c>
      <c r="Q152" s="45"/>
      <c r="R152" s="45"/>
      <c r="S152" s="45"/>
      <c r="T152" s="45"/>
      <c r="U152" s="45"/>
      <c r="V152" s="45"/>
    </row>
    <row r="153" spans="1:22" hidden="1" outlineLevel="1">
      <c r="A153" s="15">
        <v>44866</v>
      </c>
      <c r="B153" s="124">
        <v>52064.076617389997</v>
      </c>
      <c r="C153" s="45">
        <v>347.89009318000001</v>
      </c>
      <c r="D153" s="124">
        <v>200.75709798000003</v>
      </c>
      <c r="E153" s="124">
        <v>147.13299520000004</v>
      </c>
      <c r="F153" s="124">
        <v>1231.2591585199998</v>
      </c>
      <c r="G153" s="124">
        <v>702.45997067999997</v>
      </c>
      <c r="H153" s="124">
        <v>528.79918783999995</v>
      </c>
      <c r="I153" s="124">
        <v>12404.130144979998</v>
      </c>
      <c r="J153" s="124">
        <v>1452.50715949</v>
      </c>
      <c r="K153" s="124">
        <v>10951.622985490001</v>
      </c>
      <c r="L153" s="124">
        <v>38080.797220709996</v>
      </c>
      <c r="M153" s="124">
        <v>37250.7926295</v>
      </c>
      <c r="N153" s="124">
        <v>830.00459120999994</v>
      </c>
      <c r="O153" s="124">
        <v>4.1010221300000005</v>
      </c>
      <c r="P153" s="124">
        <v>321.99033836000001</v>
      </c>
      <c r="Q153" s="45"/>
      <c r="R153" s="45"/>
      <c r="S153" s="45"/>
      <c r="T153" s="45"/>
      <c r="U153" s="45"/>
      <c r="V153" s="45"/>
    </row>
    <row r="154" spans="1:22" hidden="1" outlineLevel="1">
      <c r="A154" s="15">
        <v>44896</v>
      </c>
      <c r="B154" s="124">
        <v>53810.483506470002</v>
      </c>
      <c r="C154" s="45">
        <v>341.83944309999998</v>
      </c>
      <c r="D154" s="124">
        <v>188.09373384999998</v>
      </c>
      <c r="E154" s="124">
        <v>153.74570925000003</v>
      </c>
      <c r="F154" s="124">
        <v>811.69230026000002</v>
      </c>
      <c r="G154" s="124">
        <v>531.58455241000001</v>
      </c>
      <c r="H154" s="124">
        <v>280.10774785000001</v>
      </c>
      <c r="I154" s="124">
        <v>13300.33832587</v>
      </c>
      <c r="J154" s="124">
        <v>1519.6523772600001</v>
      </c>
      <c r="K154" s="124">
        <v>11780.68594861</v>
      </c>
      <c r="L154" s="124">
        <v>39356.613437240005</v>
      </c>
      <c r="M154" s="124">
        <v>38481.957586210003</v>
      </c>
      <c r="N154" s="124">
        <v>874.65585103000001</v>
      </c>
      <c r="O154" s="124">
        <v>1.3154621200000001</v>
      </c>
      <c r="P154" s="124">
        <v>308.93251939000004</v>
      </c>
      <c r="Q154" s="45"/>
      <c r="R154" s="45"/>
      <c r="S154" s="45"/>
      <c r="T154" s="45"/>
      <c r="U154" s="45"/>
      <c r="V154" s="45"/>
    </row>
    <row r="155" spans="1:22" hidden="1" outlineLevel="1">
      <c r="A155" s="15">
        <v>44927</v>
      </c>
      <c r="B155" s="124">
        <v>53397.174529010001</v>
      </c>
      <c r="C155" s="45">
        <v>328.69673947000001</v>
      </c>
      <c r="D155" s="124">
        <v>187.86150959000003</v>
      </c>
      <c r="E155" s="124">
        <v>140.83522988000001</v>
      </c>
      <c r="F155" s="124">
        <v>823.86192101999995</v>
      </c>
      <c r="G155" s="124">
        <v>570.70317979000004</v>
      </c>
      <c r="H155" s="124">
        <v>253.15874123</v>
      </c>
      <c r="I155" s="124">
        <v>12827.59682766</v>
      </c>
      <c r="J155" s="124">
        <v>1327.0028246000002</v>
      </c>
      <c r="K155" s="124">
        <v>11500.59400306</v>
      </c>
      <c r="L155" s="124">
        <v>39417.019040860003</v>
      </c>
      <c r="M155" s="124">
        <v>38581.747222800004</v>
      </c>
      <c r="N155" s="124">
        <v>835.27181805999976</v>
      </c>
      <c r="O155" s="124">
        <v>-1.2915363800000002</v>
      </c>
      <c r="P155" s="124">
        <v>324.02666155000003</v>
      </c>
      <c r="Q155" s="45"/>
      <c r="R155" s="45"/>
      <c r="S155" s="45"/>
      <c r="T155" s="45"/>
      <c r="U155" s="45"/>
      <c r="V155" s="45"/>
    </row>
    <row r="156" spans="1:22" hidden="1" outlineLevel="1">
      <c r="A156" s="15">
        <v>44958</v>
      </c>
      <c r="B156" s="124">
        <v>54576.20526866</v>
      </c>
      <c r="C156" s="45">
        <v>410.93269223999999</v>
      </c>
      <c r="D156" s="124">
        <v>196.17815007000002</v>
      </c>
      <c r="E156" s="124">
        <v>214.75454217000001</v>
      </c>
      <c r="F156" s="124">
        <v>877.52432431</v>
      </c>
      <c r="G156" s="124">
        <v>563.75721257999999</v>
      </c>
      <c r="H156" s="124">
        <v>313.76711173000001</v>
      </c>
      <c r="I156" s="124">
        <v>13096.874152790002</v>
      </c>
      <c r="J156" s="124">
        <v>1562.85742992</v>
      </c>
      <c r="K156" s="124">
        <v>11534.016722869999</v>
      </c>
      <c r="L156" s="124">
        <v>40190.87409931999</v>
      </c>
      <c r="M156" s="124">
        <v>39387.222193859998</v>
      </c>
      <c r="N156" s="124">
        <v>803.65190546000008</v>
      </c>
      <c r="O156" s="124">
        <v>-0.19783602</v>
      </c>
      <c r="P156" s="124">
        <v>306.72539365</v>
      </c>
      <c r="Q156" s="45"/>
      <c r="R156" s="45"/>
      <c r="S156" s="45"/>
      <c r="T156" s="45"/>
      <c r="U156" s="45"/>
      <c r="V156" s="45"/>
    </row>
    <row r="157" spans="1:22" hidden="1" outlineLevel="1">
      <c r="A157" s="15">
        <v>44986</v>
      </c>
      <c r="B157" s="124">
        <v>55119.138146129997</v>
      </c>
      <c r="C157" s="45">
        <v>450.75685196999996</v>
      </c>
      <c r="D157" s="124">
        <v>202.54223596</v>
      </c>
      <c r="E157" s="124">
        <v>248.21461601000001</v>
      </c>
      <c r="F157" s="124">
        <v>822.08039431999998</v>
      </c>
      <c r="G157" s="124">
        <v>549.03500441999995</v>
      </c>
      <c r="H157" s="124">
        <v>273.04538990000003</v>
      </c>
      <c r="I157" s="124">
        <v>13814.809821260002</v>
      </c>
      <c r="J157" s="124">
        <v>1496.6017977000001</v>
      </c>
      <c r="K157" s="124">
        <v>12318.208023560001</v>
      </c>
      <c r="L157" s="124">
        <v>40031.491078579995</v>
      </c>
      <c r="M157" s="124">
        <v>39225.611004289996</v>
      </c>
      <c r="N157" s="124">
        <v>805.88007429000004</v>
      </c>
      <c r="O157" s="124">
        <v>-1.7416026499999999</v>
      </c>
      <c r="P157" s="124">
        <v>335.9379184</v>
      </c>
      <c r="Q157" s="45"/>
      <c r="R157" s="45"/>
      <c r="S157" s="45"/>
      <c r="T157" s="45"/>
      <c r="U157" s="45"/>
      <c r="V157" s="45"/>
    </row>
    <row r="158" spans="1:22" hidden="1" outlineLevel="1">
      <c r="A158" s="15">
        <v>45017</v>
      </c>
      <c r="B158" s="124">
        <v>56204.788738830001</v>
      </c>
      <c r="C158" s="45">
        <v>470.26287579000007</v>
      </c>
      <c r="D158" s="124">
        <v>190.07313932000002</v>
      </c>
      <c r="E158" s="124">
        <v>280.18973647000001</v>
      </c>
      <c r="F158" s="124">
        <v>840.45848088000002</v>
      </c>
      <c r="G158" s="124">
        <v>569.34540969</v>
      </c>
      <c r="H158" s="124">
        <v>271.11307118999997</v>
      </c>
      <c r="I158" s="124">
        <v>14311.159031470001</v>
      </c>
      <c r="J158" s="124">
        <v>1646.3790653100002</v>
      </c>
      <c r="K158" s="124">
        <v>12664.77996616</v>
      </c>
      <c r="L158" s="124">
        <v>40582.908350690006</v>
      </c>
      <c r="M158" s="124">
        <v>39785.310334670001</v>
      </c>
      <c r="N158" s="124">
        <v>797.59801602000016</v>
      </c>
      <c r="O158" s="124">
        <v>-17.076147800000001</v>
      </c>
      <c r="P158" s="124">
        <v>257.66364977000001</v>
      </c>
      <c r="Q158" s="45"/>
      <c r="R158" s="45"/>
      <c r="S158" s="45"/>
      <c r="T158" s="45"/>
      <c r="U158" s="45"/>
      <c r="V158" s="45"/>
    </row>
    <row r="159" spans="1:22" hidden="1" outlineLevel="1">
      <c r="A159" s="15">
        <v>45047</v>
      </c>
      <c r="B159" s="124">
        <v>56707.662527050001</v>
      </c>
      <c r="C159" s="45">
        <v>419.92563190000004</v>
      </c>
      <c r="D159" s="124">
        <v>189.04369726000002</v>
      </c>
      <c r="E159" s="124">
        <v>230.88193464</v>
      </c>
      <c r="F159" s="124">
        <v>850.15792248000002</v>
      </c>
      <c r="G159" s="124">
        <v>577.74051306000001</v>
      </c>
      <c r="H159" s="124">
        <v>272.41740941999996</v>
      </c>
      <c r="I159" s="124">
        <v>14820.014194300002</v>
      </c>
      <c r="J159" s="124">
        <v>2195.4289177600003</v>
      </c>
      <c r="K159" s="124">
        <v>12624.58527654</v>
      </c>
      <c r="L159" s="124">
        <v>40617.564778369997</v>
      </c>
      <c r="M159" s="124">
        <v>39798.117470249999</v>
      </c>
      <c r="N159" s="124">
        <v>819.44730812</v>
      </c>
      <c r="O159" s="124">
        <v>12.32906989</v>
      </c>
      <c r="P159" s="124">
        <v>253.06612287999999</v>
      </c>
      <c r="Q159" s="45"/>
      <c r="R159" s="45"/>
      <c r="S159" s="45"/>
      <c r="T159" s="45"/>
      <c r="U159" s="45"/>
      <c r="V159" s="45"/>
    </row>
    <row r="160" spans="1:22" hidden="1" outlineLevel="1">
      <c r="A160" s="15">
        <v>45078</v>
      </c>
      <c r="B160" s="124">
        <v>57888.698148039999</v>
      </c>
      <c r="C160" s="45">
        <v>424.58562045999997</v>
      </c>
      <c r="D160" s="124">
        <v>181.4595721</v>
      </c>
      <c r="E160" s="124">
        <v>243.12604836</v>
      </c>
      <c r="F160" s="124">
        <v>810.6084109200001</v>
      </c>
      <c r="G160" s="124">
        <v>579.20550680999997</v>
      </c>
      <c r="H160" s="124">
        <v>231.40290411000001</v>
      </c>
      <c r="I160" s="124">
        <v>14895.397636310001</v>
      </c>
      <c r="J160" s="124">
        <v>2046.45729041</v>
      </c>
      <c r="K160" s="124">
        <v>12848.940345900002</v>
      </c>
      <c r="L160" s="124">
        <v>41758.106480350005</v>
      </c>
      <c r="M160" s="124">
        <v>40885.709641330002</v>
      </c>
      <c r="N160" s="124">
        <v>872.3968390199999</v>
      </c>
      <c r="O160" s="124">
        <v>-2.7164269399999998</v>
      </c>
      <c r="P160" s="124">
        <v>258.82764650000001</v>
      </c>
      <c r="Q160" s="45"/>
      <c r="R160" s="45"/>
      <c r="S160" s="45"/>
      <c r="T160" s="45"/>
      <c r="U160" s="45"/>
      <c r="V160" s="45"/>
    </row>
    <row r="161" spans="1:22" hidden="1" outlineLevel="1">
      <c r="A161" s="15">
        <v>45108</v>
      </c>
      <c r="B161" s="124">
        <v>58133.677459860002</v>
      </c>
      <c r="C161" s="45">
        <v>345.14360725</v>
      </c>
      <c r="D161" s="124">
        <v>173.02283654000001</v>
      </c>
      <c r="E161" s="124">
        <v>172.12077071000002</v>
      </c>
      <c r="F161" s="124">
        <v>785.14903200999993</v>
      </c>
      <c r="G161" s="124">
        <v>571.69976541000005</v>
      </c>
      <c r="H161" s="124">
        <v>213.44926660000002</v>
      </c>
      <c r="I161" s="124">
        <v>14742.27854888</v>
      </c>
      <c r="J161" s="124">
        <v>1784.3801832100003</v>
      </c>
      <c r="K161" s="124">
        <v>12957.89836567</v>
      </c>
      <c r="L161" s="124">
        <v>42261.106271720004</v>
      </c>
      <c r="M161" s="124">
        <v>41352.991205040002</v>
      </c>
      <c r="N161" s="124">
        <v>908.11506667999993</v>
      </c>
      <c r="O161" s="124">
        <v>1.49430862</v>
      </c>
      <c r="P161" s="124">
        <v>254.71739350000001</v>
      </c>
      <c r="Q161" s="45"/>
      <c r="R161" s="45"/>
      <c r="S161" s="45"/>
      <c r="T161" s="45"/>
      <c r="U161" s="45"/>
      <c r="V161" s="45"/>
    </row>
    <row r="162" spans="1:22" hidden="1" outlineLevel="1">
      <c r="A162" s="15">
        <v>45139</v>
      </c>
      <c r="B162" s="124">
        <v>58905.629605050002</v>
      </c>
      <c r="C162" s="45">
        <v>353.30278822000002</v>
      </c>
      <c r="D162" s="124">
        <v>169.99555641000001</v>
      </c>
      <c r="E162" s="124">
        <v>183.30723180999999</v>
      </c>
      <c r="F162" s="124">
        <v>820.13136084999996</v>
      </c>
      <c r="G162" s="124">
        <v>581.89201861000004</v>
      </c>
      <c r="H162" s="124">
        <v>238.23934223999998</v>
      </c>
      <c r="I162" s="124">
        <v>15239.39002766</v>
      </c>
      <c r="J162" s="124">
        <v>1612.0798833100002</v>
      </c>
      <c r="K162" s="124">
        <v>13627.310144349998</v>
      </c>
      <c r="L162" s="124">
        <v>42492.805428320004</v>
      </c>
      <c r="M162" s="124">
        <v>41484.952353630004</v>
      </c>
      <c r="N162" s="124">
        <v>1007.85307469</v>
      </c>
      <c r="O162" s="124">
        <v>3.3524374400000001</v>
      </c>
      <c r="P162" s="124">
        <v>255.70237668999999</v>
      </c>
      <c r="Q162" s="45"/>
      <c r="R162" s="45"/>
      <c r="S162" s="45"/>
      <c r="T162" s="45"/>
      <c r="U162" s="45"/>
      <c r="V162" s="45"/>
    </row>
    <row r="163" spans="1:22" hidden="1" outlineLevel="1">
      <c r="A163" s="15">
        <v>45170</v>
      </c>
      <c r="B163" s="124">
        <v>59199.427106399999</v>
      </c>
      <c r="C163" s="45">
        <v>329.65019726000003</v>
      </c>
      <c r="D163" s="124">
        <v>161.53361758999998</v>
      </c>
      <c r="E163" s="124">
        <v>168.11657966999999</v>
      </c>
      <c r="F163" s="124">
        <v>833.24982537000005</v>
      </c>
      <c r="G163" s="124">
        <v>584.81766003999996</v>
      </c>
      <c r="H163" s="124">
        <v>248.43216533</v>
      </c>
      <c r="I163" s="124">
        <v>15041.762576750001</v>
      </c>
      <c r="J163" s="124">
        <v>1599.24015702</v>
      </c>
      <c r="K163" s="124">
        <v>13442.522419730001</v>
      </c>
      <c r="L163" s="124">
        <v>42994.764507019994</v>
      </c>
      <c r="M163" s="124">
        <v>41895.719239719998</v>
      </c>
      <c r="N163" s="124">
        <v>1099.0452673</v>
      </c>
      <c r="O163" s="124">
        <v>-5.3618178299999997</v>
      </c>
      <c r="P163" s="124">
        <v>268.23316219999998</v>
      </c>
      <c r="Q163" s="45"/>
      <c r="R163" s="45"/>
      <c r="S163" s="45"/>
      <c r="T163" s="45"/>
      <c r="U163" s="45"/>
      <c r="V163" s="45"/>
    </row>
    <row r="164" spans="1:22" hidden="1" outlineLevel="1">
      <c r="A164" s="15">
        <v>45200</v>
      </c>
      <c r="B164" s="124">
        <v>59089.744929679997</v>
      </c>
      <c r="C164" s="45">
        <v>366.55408240999998</v>
      </c>
      <c r="D164" s="124">
        <v>144.99918245000001</v>
      </c>
      <c r="E164" s="124">
        <v>221.55489996</v>
      </c>
      <c r="F164" s="124">
        <v>830.89882028</v>
      </c>
      <c r="G164" s="124">
        <v>591.03794637999999</v>
      </c>
      <c r="H164" s="124">
        <v>239.86087390000003</v>
      </c>
      <c r="I164" s="124">
        <v>14823.604861909997</v>
      </c>
      <c r="J164" s="124">
        <v>1388.1077750300001</v>
      </c>
      <c r="K164" s="124">
        <v>13435.497086880001</v>
      </c>
      <c r="L164" s="124">
        <v>43068.687165080002</v>
      </c>
      <c r="M164" s="124">
        <v>41976.155266080001</v>
      </c>
      <c r="N164" s="124">
        <v>1092.5318990000001</v>
      </c>
      <c r="O164" s="124">
        <v>6.9791081899999998</v>
      </c>
      <c r="P164" s="124">
        <v>294.34735458</v>
      </c>
      <c r="Q164" s="45"/>
      <c r="R164" s="45"/>
      <c r="S164" s="45"/>
      <c r="T164" s="45"/>
      <c r="U164" s="45"/>
      <c r="V164" s="45"/>
    </row>
    <row r="165" spans="1:22">
      <c r="A165" s="15">
        <v>45231</v>
      </c>
      <c r="B165" s="124">
        <v>60118.502752339999</v>
      </c>
      <c r="C165" s="45">
        <v>320.73607321999998</v>
      </c>
      <c r="D165" s="124">
        <v>140.72474575999999</v>
      </c>
      <c r="E165" s="124">
        <v>180.01132745999999</v>
      </c>
      <c r="F165" s="124">
        <v>902.58046933000003</v>
      </c>
      <c r="G165" s="124">
        <v>619.59549142000003</v>
      </c>
      <c r="H165" s="124">
        <v>282.98497790999994</v>
      </c>
      <c r="I165" s="124">
        <v>15565.5392768</v>
      </c>
      <c r="J165" s="124">
        <v>1442.0674789699999</v>
      </c>
      <c r="K165" s="124">
        <v>14123.471797830001</v>
      </c>
      <c r="L165" s="124">
        <v>43329.646932990006</v>
      </c>
      <c r="M165" s="124">
        <v>42263.869268919996</v>
      </c>
      <c r="N165" s="124">
        <v>1065.7776640699999</v>
      </c>
      <c r="O165" s="124">
        <v>4.2293081299999997</v>
      </c>
      <c r="P165" s="124">
        <v>385.79272383</v>
      </c>
      <c r="Q165" s="45"/>
      <c r="R165" s="45"/>
      <c r="S165" s="45"/>
      <c r="T165" s="45"/>
      <c r="U165" s="45"/>
      <c r="V165" s="45"/>
    </row>
    <row r="166" spans="1:22">
      <c r="A166" s="15">
        <v>45261</v>
      </c>
      <c r="B166" s="124">
        <v>65768.359616920003</v>
      </c>
      <c r="C166" s="45">
        <v>318.01395465000002</v>
      </c>
      <c r="D166" s="124">
        <v>133.28646064999998</v>
      </c>
      <c r="E166" s="124">
        <v>184.72749400000001</v>
      </c>
      <c r="F166" s="124">
        <v>881.21664645999999</v>
      </c>
      <c r="G166" s="124">
        <v>641.61471879999999</v>
      </c>
      <c r="H166" s="124">
        <v>239.60192766</v>
      </c>
      <c r="I166" s="124">
        <v>19744.742612739999</v>
      </c>
      <c r="J166" s="124">
        <v>1453.3230718600003</v>
      </c>
      <c r="K166" s="124">
        <v>18291.419540880001</v>
      </c>
      <c r="L166" s="124">
        <v>44824.386403069999</v>
      </c>
      <c r="M166" s="124">
        <v>43762.605674569997</v>
      </c>
      <c r="N166" s="124">
        <v>1061.7807284999999</v>
      </c>
      <c r="O166" s="124">
        <v>-19.988382269999999</v>
      </c>
      <c r="P166" s="124">
        <v>315.93479432999999</v>
      </c>
      <c r="Q166" s="45"/>
      <c r="R166" s="45"/>
      <c r="S166" s="45"/>
      <c r="T166" s="45"/>
      <c r="U166" s="45"/>
      <c r="V166" s="45"/>
    </row>
    <row r="167" spans="1:22">
      <c r="A167" s="15">
        <v>45292</v>
      </c>
      <c r="B167" s="124">
        <v>64046.559220540003</v>
      </c>
      <c r="C167" s="45">
        <v>373.56166256999995</v>
      </c>
      <c r="D167" s="124">
        <v>124.53258585999998</v>
      </c>
      <c r="E167" s="124">
        <v>249.02907671</v>
      </c>
      <c r="F167" s="124">
        <v>807.71888842999999</v>
      </c>
      <c r="G167" s="124">
        <v>632.08288161999997</v>
      </c>
      <c r="H167" s="124">
        <v>175.63600680999997</v>
      </c>
      <c r="I167" s="124">
        <v>19111.015764489999</v>
      </c>
      <c r="J167" s="124">
        <v>1180.22616711</v>
      </c>
      <c r="K167" s="124">
        <v>17930.789597379997</v>
      </c>
      <c r="L167" s="124">
        <v>43754.262905050004</v>
      </c>
      <c r="M167" s="124">
        <v>42721.482374460007</v>
      </c>
      <c r="N167" s="124">
        <v>1032.7805305900001</v>
      </c>
      <c r="O167" s="124">
        <v>11.429501279999998</v>
      </c>
      <c r="P167" s="124">
        <v>321.21060173000001</v>
      </c>
      <c r="Q167" s="45"/>
      <c r="R167" s="45"/>
      <c r="S167" s="45"/>
      <c r="T167" s="45"/>
      <c r="U167" s="45"/>
      <c r="V167" s="45"/>
    </row>
    <row r="168" spans="1:22">
      <c r="A168" s="15">
        <v>45323</v>
      </c>
      <c r="B168" s="124">
        <v>64742.606560879998</v>
      </c>
      <c r="C168" s="45">
        <v>296.35749612999996</v>
      </c>
      <c r="D168" s="124">
        <v>105.37126382</v>
      </c>
      <c r="E168" s="124">
        <v>190.98623230999999</v>
      </c>
      <c r="F168" s="124">
        <v>921.74651747999997</v>
      </c>
      <c r="G168" s="124">
        <v>664.50892895999993</v>
      </c>
      <c r="H168" s="124">
        <v>257.23758852000003</v>
      </c>
      <c r="I168" s="124">
        <v>19391.968882899997</v>
      </c>
      <c r="J168" s="124">
        <v>1366.9990769200001</v>
      </c>
      <c r="K168" s="124">
        <v>18024.969805979999</v>
      </c>
      <c r="L168" s="124">
        <v>44132.533664369999</v>
      </c>
      <c r="M168" s="124">
        <v>43083.321501689999</v>
      </c>
      <c r="N168" s="124">
        <v>1049.2121626799999</v>
      </c>
      <c r="O168" s="124">
        <v>195.42860899999999</v>
      </c>
      <c r="P168" s="124">
        <v>294.67305173</v>
      </c>
      <c r="Q168" s="45"/>
      <c r="R168" s="45"/>
      <c r="S168" s="45"/>
      <c r="T168" s="45"/>
      <c r="U168" s="45"/>
      <c r="V168" s="45"/>
    </row>
    <row r="169" spans="1:22">
      <c r="A169" s="15">
        <v>45352</v>
      </c>
      <c r="B169" s="124">
        <v>64372.483638539998</v>
      </c>
      <c r="C169" s="45">
        <v>295.43882130000003</v>
      </c>
      <c r="D169" s="124">
        <v>101.49909129</v>
      </c>
      <c r="E169" s="124">
        <v>193.93973001000001</v>
      </c>
      <c r="F169" s="124">
        <v>984.66233635000003</v>
      </c>
      <c r="G169" s="124">
        <v>668.67293080000002</v>
      </c>
      <c r="H169" s="124">
        <v>315.98940555000001</v>
      </c>
      <c r="I169" s="124">
        <v>18452.56818247</v>
      </c>
      <c r="J169" s="124">
        <v>1424.3300791000001</v>
      </c>
      <c r="K169" s="124">
        <v>17028.23810337</v>
      </c>
      <c r="L169" s="124">
        <v>44639.814298420002</v>
      </c>
      <c r="M169" s="124">
        <v>43651.173210089997</v>
      </c>
      <c r="N169" s="124">
        <v>988.64108833000012</v>
      </c>
      <c r="O169" s="124">
        <v>62.766179499999993</v>
      </c>
      <c r="P169" s="124">
        <v>419.69426073</v>
      </c>
      <c r="Q169" s="45"/>
      <c r="R169" s="45"/>
      <c r="S169" s="45"/>
      <c r="T169" s="45"/>
      <c r="U169" s="45"/>
      <c r="V169" s="45"/>
    </row>
    <row r="170" spans="1:22">
      <c r="A170" s="15">
        <v>45383</v>
      </c>
      <c r="B170" s="124">
        <v>63905.230318939997</v>
      </c>
      <c r="C170" s="45">
        <v>278.32314693000001</v>
      </c>
      <c r="D170" s="124">
        <v>99.992379310000018</v>
      </c>
      <c r="E170" s="124">
        <v>178.33076761999999</v>
      </c>
      <c r="F170" s="124">
        <v>989.88158698999996</v>
      </c>
      <c r="G170" s="124">
        <v>690.78818591999993</v>
      </c>
      <c r="H170" s="124">
        <v>299.09340107000003</v>
      </c>
      <c r="I170" s="124">
        <v>17355.411401519999</v>
      </c>
      <c r="J170" s="124">
        <v>1510.3895545499997</v>
      </c>
      <c r="K170" s="124">
        <v>15845.021846969998</v>
      </c>
      <c r="L170" s="124">
        <v>45281.614183500002</v>
      </c>
      <c r="M170" s="124">
        <v>44193.83775708</v>
      </c>
      <c r="N170" s="124">
        <v>1087.77642642</v>
      </c>
      <c r="O170" s="124">
        <v>3.1077993400000001</v>
      </c>
      <c r="P170" s="124">
        <v>365.80073049000003</v>
      </c>
      <c r="Q170" s="45"/>
      <c r="R170" s="45"/>
      <c r="S170" s="45"/>
      <c r="T170" s="45"/>
      <c r="U170" s="45"/>
      <c r="V170" s="45"/>
    </row>
    <row r="171" spans="1:22">
      <c r="A171" s="15">
        <v>45413</v>
      </c>
      <c r="B171" s="124">
        <v>65346.101518210002</v>
      </c>
      <c r="C171" s="45">
        <v>289.72014649999994</v>
      </c>
      <c r="D171" s="124">
        <v>100.74822477000001</v>
      </c>
      <c r="E171" s="124">
        <v>188.97192172999999</v>
      </c>
      <c r="F171" s="124">
        <v>1036.5711876999999</v>
      </c>
      <c r="G171" s="124">
        <v>700.28322728000001</v>
      </c>
      <c r="H171" s="124">
        <v>336.28796042000005</v>
      </c>
      <c r="I171" s="124">
        <v>17952.591967379998</v>
      </c>
      <c r="J171" s="124">
        <v>1310.37541751</v>
      </c>
      <c r="K171" s="124">
        <v>16642.216549870001</v>
      </c>
      <c r="L171" s="124">
        <v>46067.218216629997</v>
      </c>
      <c r="M171" s="124">
        <v>44849.509458649998</v>
      </c>
      <c r="N171" s="124">
        <v>1217.70875798</v>
      </c>
      <c r="O171" s="124">
        <v>83.481062010000002</v>
      </c>
      <c r="P171" s="124">
        <v>265.60592298</v>
      </c>
      <c r="Q171" s="45"/>
      <c r="R171" s="45"/>
      <c r="S171" s="45"/>
      <c r="T171" s="45"/>
      <c r="U171" s="45"/>
      <c r="V171" s="45"/>
    </row>
    <row r="172" spans="1:22">
      <c r="A172" s="15">
        <v>45444</v>
      </c>
      <c r="B172" s="124">
        <v>65772.407663329999</v>
      </c>
      <c r="C172" s="45">
        <v>340.00659997000002</v>
      </c>
      <c r="D172" s="124">
        <v>99.484496729999989</v>
      </c>
      <c r="E172" s="124">
        <v>240.52210324000001</v>
      </c>
      <c r="F172" s="124">
        <v>1059.3805645500001</v>
      </c>
      <c r="G172" s="124">
        <v>680.39043277000007</v>
      </c>
      <c r="H172" s="124">
        <v>378.99013178000001</v>
      </c>
      <c r="I172" s="124">
        <v>17229.309459470001</v>
      </c>
      <c r="J172" s="124">
        <v>1153.8343730699999</v>
      </c>
      <c r="K172" s="124">
        <v>16075.475086400002</v>
      </c>
      <c r="L172" s="124">
        <v>47143.711039340007</v>
      </c>
      <c r="M172" s="124">
        <v>45804.562704060001</v>
      </c>
      <c r="N172" s="124">
        <v>1339.1483352800001</v>
      </c>
      <c r="O172" s="124">
        <v>-18.28791292</v>
      </c>
      <c r="P172" s="124">
        <v>227.34787675999999</v>
      </c>
      <c r="Q172" s="45"/>
      <c r="R172" s="45"/>
      <c r="S172" s="45"/>
      <c r="T172" s="45"/>
      <c r="U172" s="45"/>
      <c r="V172" s="45"/>
    </row>
    <row r="173" spans="1:22">
      <c r="A173" s="15">
        <v>45474</v>
      </c>
      <c r="B173" s="124">
        <v>65360.124491039998</v>
      </c>
      <c r="C173" s="45">
        <v>312.98959519999994</v>
      </c>
      <c r="D173" s="124">
        <v>96.441179640000001</v>
      </c>
      <c r="E173" s="124">
        <v>216.54841556000002</v>
      </c>
      <c r="F173" s="124">
        <v>1093.1639589500001</v>
      </c>
      <c r="G173" s="124">
        <v>675.89396399999998</v>
      </c>
      <c r="H173" s="124">
        <v>417.26999495000001</v>
      </c>
      <c r="I173" s="124">
        <v>17775.10483643</v>
      </c>
      <c r="J173" s="124">
        <v>1161.91745973</v>
      </c>
      <c r="K173" s="124">
        <v>16613.1873767</v>
      </c>
      <c r="L173" s="124">
        <v>46178.86610046</v>
      </c>
      <c r="M173" s="124">
        <v>44834.5668104</v>
      </c>
      <c r="N173" s="124">
        <v>1344.2992900600002</v>
      </c>
      <c r="O173" s="124">
        <v>1.4116563000000002</v>
      </c>
      <c r="P173" s="124">
        <v>222.11752522</v>
      </c>
      <c r="Q173" s="45"/>
      <c r="R173" s="45"/>
      <c r="S173" s="45"/>
      <c r="T173" s="45"/>
      <c r="U173" s="45"/>
      <c r="V173" s="45"/>
    </row>
    <row r="174" spans="1:22">
      <c r="A174" s="15">
        <v>45505</v>
      </c>
      <c r="B174" s="124">
        <v>65723.853544450001</v>
      </c>
      <c r="C174" s="45">
        <v>333.09617043999998</v>
      </c>
      <c r="D174" s="124">
        <v>94.89331043</v>
      </c>
      <c r="E174" s="124">
        <v>238.20286000999999</v>
      </c>
      <c r="F174" s="124">
        <v>1132.3723162199999</v>
      </c>
      <c r="G174" s="124">
        <v>684.15806141999997</v>
      </c>
      <c r="H174" s="124">
        <v>448.21425479999999</v>
      </c>
      <c r="I174" s="124">
        <v>18169.027832240001</v>
      </c>
      <c r="J174" s="124">
        <v>1144.1126480099999</v>
      </c>
      <c r="K174" s="124">
        <v>17024.915184230002</v>
      </c>
      <c r="L174" s="124">
        <v>46089.357225549997</v>
      </c>
      <c r="M174" s="124">
        <v>44851.91041289</v>
      </c>
      <c r="N174" s="124">
        <v>1237.44681266</v>
      </c>
      <c r="O174" s="124">
        <v>30.260607530000001</v>
      </c>
      <c r="P174" s="124">
        <v>248.01846107</v>
      </c>
      <c r="Q174" s="45"/>
      <c r="R174" s="45"/>
      <c r="S174" s="45"/>
      <c r="T174" s="45"/>
      <c r="U174" s="45"/>
      <c r="V174" s="45"/>
    </row>
    <row r="175" spans="1:22">
      <c r="A175" s="15">
        <v>45536</v>
      </c>
      <c r="B175" s="124">
        <v>65929.403147029996</v>
      </c>
      <c r="C175" s="45">
        <v>315.00036771999999</v>
      </c>
      <c r="D175" s="124">
        <v>95.855968970000006</v>
      </c>
      <c r="E175" s="124">
        <v>219.14439874999999</v>
      </c>
      <c r="F175" s="124">
        <v>1022.47446327</v>
      </c>
      <c r="G175" s="124">
        <v>687.69686354999999</v>
      </c>
      <c r="H175" s="124">
        <v>334.77759972000001</v>
      </c>
      <c r="I175" s="124">
        <v>18035.700383089999</v>
      </c>
      <c r="J175" s="124">
        <v>1220.3292781599998</v>
      </c>
      <c r="K175" s="124">
        <v>16815.37110493</v>
      </c>
      <c r="L175" s="124">
        <v>46556.227932949994</v>
      </c>
      <c r="M175" s="124">
        <v>45307.501875799993</v>
      </c>
      <c r="N175" s="124">
        <v>1248.7260571500001</v>
      </c>
      <c r="O175" s="124">
        <v>3.4321541500000001</v>
      </c>
      <c r="P175" s="124">
        <v>306.31733155000001</v>
      </c>
      <c r="Q175" s="45"/>
      <c r="R175" s="45"/>
      <c r="S175" s="45"/>
      <c r="T175" s="45"/>
      <c r="U175" s="45"/>
      <c r="V175" s="45"/>
    </row>
    <row r="176" spans="1:22">
      <c r="A176" s="15">
        <v>45566</v>
      </c>
      <c r="B176" s="124">
        <v>67836.995405850001</v>
      </c>
      <c r="C176" s="45">
        <v>292.69652077000006</v>
      </c>
      <c r="D176" s="124">
        <v>70.490762109999991</v>
      </c>
      <c r="E176" s="124">
        <v>222.20575866000001</v>
      </c>
      <c r="F176" s="124">
        <v>1095.45533626</v>
      </c>
      <c r="G176" s="124">
        <v>695.73754982000003</v>
      </c>
      <c r="H176" s="124">
        <v>399.71778644000005</v>
      </c>
      <c r="I176" s="124">
        <v>19718.662147519997</v>
      </c>
      <c r="J176" s="124">
        <v>1588.0818290099999</v>
      </c>
      <c r="K176" s="124">
        <v>18130.580318510001</v>
      </c>
      <c r="L176" s="124">
        <v>46730.181401299997</v>
      </c>
      <c r="M176" s="124">
        <v>45487.403820310006</v>
      </c>
      <c r="N176" s="124">
        <v>1242.7775809899999</v>
      </c>
      <c r="O176" s="124">
        <v>2.38005953</v>
      </c>
      <c r="P176" s="124">
        <v>263.30928287</v>
      </c>
      <c r="Q176" s="45"/>
      <c r="R176" s="45"/>
      <c r="S176" s="45"/>
      <c r="T176" s="45"/>
      <c r="U176" s="45"/>
      <c r="V176" s="45"/>
    </row>
    <row r="177" spans="1:22">
      <c r="A177" s="15">
        <v>45597</v>
      </c>
      <c r="B177" s="124">
        <v>68864.889140640007</v>
      </c>
      <c r="C177" s="45">
        <v>333.13435724999999</v>
      </c>
      <c r="D177" s="124">
        <v>69.309713139999999</v>
      </c>
      <c r="E177" s="124">
        <v>263.82464411000001</v>
      </c>
      <c r="F177" s="124">
        <v>1137.17155007</v>
      </c>
      <c r="G177" s="124">
        <v>686.81788308</v>
      </c>
      <c r="H177" s="124">
        <v>450.35366699000002</v>
      </c>
      <c r="I177" s="124">
        <v>20377.4706142</v>
      </c>
      <c r="J177" s="124">
        <v>1361.1837524000002</v>
      </c>
      <c r="K177" s="124">
        <v>19016.286861799999</v>
      </c>
      <c r="L177" s="124">
        <v>47017.112619120002</v>
      </c>
      <c r="M177" s="124">
        <v>45892.108143490004</v>
      </c>
      <c r="N177" s="124">
        <v>1125.0044756300001</v>
      </c>
      <c r="O177" s="124">
        <v>-0.19421964999999997</v>
      </c>
      <c r="P177" s="124">
        <v>243.34755347999999</v>
      </c>
      <c r="Q177" s="45"/>
      <c r="R177" s="45"/>
      <c r="S177" s="45"/>
      <c r="T177" s="45"/>
      <c r="U177" s="45"/>
      <c r="V177" s="45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2016-06-24T11:30:54Z</cp:lastPrinted>
  <dcterms:created xsi:type="dcterms:W3CDTF">2015-11-02T12:52:14Z</dcterms:created>
  <dcterms:modified xsi:type="dcterms:W3CDTF">2024-12-27T09:07:15Z</dcterms:modified>
</cp:coreProperties>
</file>